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himolde-my.sharepoint.com/personal/210296_himolde_no/Documents/"/>
    </mc:Choice>
  </mc:AlternateContent>
  <xr:revisionPtr revIDLastSave="88" documentId="8_{DCC6C64A-39BE-4D9F-950C-89C9EF30D550}" xr6:coauthVersionLast="47" xr6:coauthVersionMax="47" xr10:uidLastSave="{4809F57F-605C-48BB-A3C9-D8923EE5246A}"/>
  <bookViews>
    <workbookView xWindow="-120" yWindow="-120" windowWidth="29040" windowHeight="15840" xr2:uid="{BDB0C608-BC8B-41A9-949C-D242B89F17DE}"/>
  </bookViews>
  <sheets>
    <sheet name="Sheet1" sheetId="1" r:id="rId1"/>
  </sheets>
  <definedNames>
    <definedName name="ExternalData_6" localSheetId="0" hidden="1">Sheet1!$A$1:$BU$1121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P1038" i="1"/>
  <c r="E1038" i="1"/>
  <c r="E58" i="1"/>
  <c r="E561" i="1"/>
  <c r="E148" i="1"/>
  <c r="E24" i="1"/>
  <c r="E948" i="1"/>
  <c r="E716" i="1"/>
  <c r="E638" i="1"/>
  <c r="E637" i="1"/>
  <c r="E235" i="1"/>
  <c r="E923" i="1"/>
  <c r="E94" i="1"/>
  <c r="E1032" i="1"/>
  <c r="E586" i="1"/>
  <c r="E219" i="1"/>
  <c r="E775" i="1"/>
  <c r="E1044" i="1"/>
  <c r="E284" i="1"/>
  <c r="E917" i="1"/>
  <c r="E209" i="1"/>
  <c r="E520" i="1"/>
  <c r="E332" i="1"/>
  <c r="E644" i="1"/>
  <c r="E882" i="1"/>
  <c r="E396" i="1"/>
  <c r="E855" i="1"/>
  <c r="E213" i="1"/>
  <c r="E373" i="1"/>
  <c r="E123" i="1"/>
  <c r="E497" i="1"/>
  <c r="E599" i="1"/>
  <c r="E359" i="1"/>
  <c r="E340" i="1"/>
  <c r="E469" i="1"/>
  <c r="E622" i="1"/>
  <c r="E120" i="1"/>
  <c r="E374" i="1"/>
  <c r="E1011" i="1"/>
  <c r="E671" i="1"/>
  <c r="E569" i="1"/>
  <c r="E914" i="1"/>
  <c r="E66" i="1"/>
  <c r="E928" i="1"/>
  <c r="E1086" i="1"/>
  <c r="E715" i="1"/>
  <c r="E588" i="1"/>
  <c r="E989" i="1"/>
  <c r="E177" i="1"/>
  <c r="E592" i="1"/>
  <c r="E34" i="1"/>
  <c r="E196" i="1"/>
  <c r="E1027" i="1"/>
  <c r="E1023" i="1"/>
  <c r="E878" i="1"/>
  <c r="E90" i="1"/>
  <c r="E443" i="1"/>
  <c r="E1105" i="1"/>
  <c r="E910" i="1"/>
  <c r="E994" i="1"/>
  <c r="E379" i="1"/>
  <c r="E565" i="1"/>
  <c r="E128" i="1"/>
  <c r="E69" i="1"/>
  <c r="E848" i="1"/>
  <c r="E291" i="1"/>
  <c r="E181" i="1"/>
  <c r="E57" i="1"/>
  <c r="E1098" i="1"/>
  <c r="E552" i="1"/>
  <c r="E964" i="1"/>
  <c r="E23" i="1"/>
  <c r="E268" i="1"/>
  <c r="E1040" i="1"/>
  <c r="E222" i="1"/>
  <c r="E985" i="1"/>
  <c r="E1111" i="1"/>
  <c r="E516" i="1"/>
  <c r="E32" i="1"/>
  <c r="E741" i="1"/>
  <c r="E272" i="1"/>
  <c r="E614" i="1"/>
  <c r="E54" i="1"/>
  <c r="E522" i="1"/>
  <c r="E481" i="1"/>
  <c r="E972" i="1"/>
  <c r="E250" i="1"/>
  <c r="E582" i="1"/>
  <c r="E466" i="1"/>
  <c r="E958" i="1"/>
  <c r="E543" i="1"/>
  <c r="E776" i="1"/>
  <c r="E289" i="1"/>
  <c r="E19" i="1"/>
  <c r="E735" i="1"/>
  <c r="E461" i="1"/>
  <c r="E378" i="1"/>
  <c r="E805" i="1"/>
  <c r="E812" i="1"/>
  <c r="E804" i="1"/>
  <c r="E728" i="1"/>
  <c r="E338" i="1"/>
  <c r="E380" i="1"/>
  <c r="E514" i="1"/>
  <c r="E274" i="1"/>
  <c r="E200" i="1"/>
  <c r="E743" i="1"/>
  <c r="E4" i="1"/>
  <c r="E1042" i="1"/>
  <c r="E749" i="1"/>
  <c r="E142" i="1"/>
  <c r="E1090" i="1"/>
  <c r="E394" i="1"/>
  <c r="E979" i="1"/>
  <c r="E460" i="1"/>
  <c r="E280" i="1"/>
  <c r="E1031" i="1"/>
  <c r="E135" i="1"/>
  <c r="E140" i="1"/>
  <c r="E764" i="1"/>
  <c r="E886" i="1"/>
  <c r="E64" i="1"/>
  <c r="E838" i="1"/>
  <c r="E935" i="1"/>
  <c r="E503" i="1"/>
  <c r="E400" i="1"/>
  <c r="E734" i="1"/>
  <c r="E680" i="1"/>
  <c r="E350" i="1"/>
  <c r="E647" i="1"/>
  <c r="E287" i="1"/>
  <c r="E189" i="1"/>
  <c r="E139" i="1"/>
  <c r="E967" i="1"/>
  <c r="E1070" i="1"/>
  <c r="E1067" i="1"/>
  <c r="E912" i="1"/>
  <c r="E997" i="1"/>
  <c r="E371" i="1"/>
  <c r="E753" i="1"/>
  <c r="E556" i="1"/>
  <c r="E112" i="1"/>
  <c r="E11" i="1"/>
  <c r="E1114" i="1"/>
  <c r="E202" i="1"/>
  <c r="E688" i="1"/>
  <c r="E828" i="1"/>
  <c r="E995" i="1"/>
  <c r="E100" i="1"/>
  <c r="E1056" i="1"/>
  <c r="E31" i="1"/>
  <c r="E1078" i="1"/>
  <c r="E30" i="1"/>
  <c r="E808" i="1"/>
  <c r="E218" i="1"/>
  <c r="E1013" i="1"/>
  <c r="E567" i="1"/>
  <c r="E406" i="1"/>
  <c r="E1103" i="1"/>
  <c r="E419" i="1"/>
  <c r="E1094" i="1"/>
  <c r="E386" i="1"/>
  <c r="E431" i="1"/>
  <c r="E348" i="1"/>
  <c r="E1106" i="1"/>
  <c r="E147" i="1"/>
  <c r="E966" i="1"/>
  <c r="E959" i="1"/>
  <c r="E957" i="1"/>
  <c r="E603" i="1"/>
  <c r="E33" i="1"/>
  <c r="E925" i="1"/>
  <c r="E732" i="1"/>
  <c r="E1089" i="1"/>
  <c r="E241" i="1"/>
  <c r="E10" i="1"/>
  <c r="E52" i="1"/>
  <c r="E159" i="1"/>
  <c r="E791" i="1"/>
  <c r="E798" i="1"/>
  <c r="E324" i="1"/>
  <c r="E827" i="1"/>
  <c r="E960" i="1"/>
  <c r="E831" i="1"/>
  <c r="E133" i="1"/>
  <c r="E14" i="1"/>
  <c r="E275" i="1"/>
  <c r="E663" i="1"/>
  <c r="E773" i="1"/>
  <c r="E796" i="1"/>
  <c r="E881" i="1"/>
  <c r="E846" i="1"/>
  <c r="E560" i="1"/>
  <c r="E426" i="1"/>
  <c r="E226" i="1"/>
  <c r="E106" i="1"/>
  <c r="E513" i="1"/>
  <c r="E1071" i="1"/>
  <c r="E49" i="1"/>
  <c r="E152" i="1"/>
  <c r="E248" i="1"/>
  <c r="E472" i="1"/>
  <c r="E464" i="1"/>
  <c r="E206" i="1"/>
  <c r="E814" i="1"/>
  <c r="E314" i="1"/>
  <c r="E270" i="1"/>
  <c r="E708" i="1"/>
  <c r="E933" i="1"/>
  <c r="E476" i="1"/>
  <c r="E485" i="1"/>
  <c r="E515" i="1"/>
  <c r="E934" i="1"/>
  <c r="E498" i="1"/>
  <c r="E479" i="1"/>
  <c r="E1012" i="1"/>
  <c r="E349" i="1"/>
  <c r="E105" i="1"/>
  <c r="E525" i="1"/>
  <c r="E267" i="1"/>
  <c r="E692" i="1"/>
  <c r="E180" i="1"/>
  <c r="E820" i="1"/>
  <c r="E154" i="1"/>
  <c r="E39" i="1"/>
  <c r="E851" i="1"/>
  <c r="E465" i="1"/>
  <c r="E792" i="1"/>
  <c r="E144" i="1"/>
  <c r="E311" i="1"/>
  <c r="E437" i="1"/>
  <c r="E571" i="1"/>
  <c r="E857" i="1"/>
  <c r="E122" i="1"/>
  <c r="E296" i="1"/>
  <c r="E101" i="1"/>
  <c r="E207" i="1"/>
  <c r="E361" i="1"/>
  <c r="E927" i="1"/>
  <c r="E712" i="1"/>
  <c r="E943" i="1"/>
  <c r="E499" i="1"/>
  <c r="E616" i="1"/>
  <c r="E800" i="1"/>
  <c r="E1026" i="1"/>
  <c r="E171" i="1"/>
  <c r="E634" i="1"/>
  <c r="E774" i="1"/>
  <c r="E635" i="1"/>
  <c r="E496" i="1"/>
  <c r="E416" i="1"/>
  <c r="E297" i="1"/>
  <c r="E390" i="1"/>
  <c r="E537" i="1"/>
  <c r="E323" i="1"/>
  <c r="E577" i="1"/>
  <c r="E292" i="1"/>
  <c r="E843" i="1"/>
  <c r="E973" i="1"/>
  <c r="E758" i="1"/>
  <c r="E932" i="1"/>
  <c r="E721" i="1"/>
  <c r="E425" i="1"/>
  <c r="E1091" i="1"/>
  <c r="E842" i="1"/>
  <c r="E645" i="1"/>
  <c r="E1107" i="1"/>
  <c r="E1046" i="1"/>
  <c r="E844" i="1"/>
  <c r="E1121" i="1"/>
  <c r="E689" i="1"/>
  <c r="E506" i="1"/>
  <c r="E897" i="1"/>
  <c r="E1010" i="1"/>
  <c r="E952" i="1"/>
  <c r="E574" i="1"/>
  <c r="E703" i="1"/>
  <c r="E225" i="1"/>
  <c r="E3" i="1"/>
  <c r="E677" i="1"/>
  <c r="E354" i="1"/>
  <c r="E562" i="1"/>
  <c r="E583" i="1"/>
  <c r="E442" i="1"/>
  <c r="E342" i="1"/>
  <c r="E145" i="1"/>
  <c r="E710" i="1"/>
  <c r="E1005" i="1"/>
  <c r="E79" i="1"/>
  <c r="E474" i="1"/>
  <c r="E847" i="1"/>
  <c r="E153" i="1"/>
  <c r="E37" i="1"/>
  <c r="E837" i="1"/>
  <c r="E60" i="1"/>
  <c r="E900" i="1"/>
  <c r="E672" i="1"/>
  <c r="E945" i="1"/>
  <c r="E540" i="1"/>
  <c r="E795" i="1"/>
  <c r="E328" i="1"/>
  <c r="E253" i="1"/>
  <c r="E176" i="1"/>
  <c r="E430" i="1"/>
  <c r="E492" i="1"/>
  <c r="E1037" i="1"/>
  <c r="E986" i="1"/>
  <c r="E260" i="1"/>
  <c r="E538" i="1"/>
  <c r="E962" i="1"/>
  <c r="E129" i="1"/>
  <c r="E667" i="1"/>
  <c r="E339" i="1"/>
  <c r="E623" i="1"/>
  <c r="E12" i="1"/>
  <c r="E263" i="1"/>
  <c r="E230" i="1"/>
  <c r="E998" i="1"/>
  <c r="E83" i="1"/>
  <c r="E174" i="1"/>
  <c r="E895" i="1"/>
  <c r="E807" i="1"/>
  <c r="E591" i="1"/>
  <c r="E278" i="1"/>
  <c r="E82" i="1"/>
  <c r="E777" i="1"/>
  <c r="E650" i="1"/>
  <c r="E557" i="1"/>
  <c r="E905" i="1"/>
  <c r="E404" i="1"/>
  <c r="E879" i="1"/>
  <c r="E825" i="1"/>
  <c r="E1066" i="1"/>
  <c r="E266" i="1"/>
  <c r="E594" i="1"/>
  <c r="E93" i="1"/>
  <c r="E233" i="1"/>
  <c r="E330" i="1"/>
  <c r="E535" i="1"/>
  <c r="E894" i="1"/>
  <c r="E768" i="1"/>
  <c r="E618" i="1"/>
  <c r="E836" i="1"/>
  <c r="E1097" i="1"/>
  <c r="E216" i="1"/>
  <c r="E600" i="1"/>
  <c r="E884" i="1"/>
  <c r="E1034" i="1"/>
  <c r="E68" i="1"/>
  <c r="E738" i="1"/>
  <c r="E911" i="1"/>
  <c r="E407" i="1"/>
  <c r="E236" i="1"/>
  <c r="E1065" i="1"/>
  <c r="E955" i="1"/>
  <c r="E163" i="1"/>
  <c r="E126" i="1"/>
  <c r="E903" i="1"/>
  <c r="E898" i="1"/>
  <c r="E265" i="1"/>
  <c r="E691" i="1"/>
  <c r="E920" i="1"/>
  <c r="E630" i="1"/>
  <c r="E1075" i="1"/>
  <c r="E1112" i="1"/>
  <c r="E423" i="1"/>
  <c r="E723" i="1"/>
  <c r="E573" i="1"/>
  <c r="E1002" i="1"/>
  <c r="E950" i="1"/>
  <c r="E1087" i="1"/>
  <c r="E228" i="1"/>
  <c r="E116" i="1"/>
  <c r="E766" i="1"/>
  <c r="E787" i="1"/>
  <c r="E61" i="1"/>
  <c r="E1108" i="1"/>
  <c r="E495" i="1"/>
  <c r="E255" i="1"/>
  <c r="E639" i="1"/>
  <c r="E41" i="1"/>
  <c r="E765" i="1"/>
  <c r="E210" i="1"/>
  <c r="E412" i="1"/>
  <c r="E141" i="1"/>
  <c r="E439" i="1"/>
  <c r="E453" i="1"/>
  <c r="E651" i="1"/>
  <c r="E733" i="1"/>
  <c r="E1029" i="1"/>
  <c r="E701" i="1"/>
  <c r="E478" i="1"/>
  <c r="E901" i="1"/>
  <c r="E463" i="1"/>
  <c r="E863" i="1"/>
  <c r="E467" i="1"/>
  <c r="E682" i="1"/>
  <c r="E726" i="1"/>
  <c r="E877" i="1"/>
  <c r="E769" i="1"/>
  <c r="E727" i="1"/>
  <c r="E965" i="1"/>
  <c r="E993" i="1"/>
  <c r="E1004" i="1"/>
  <c r="E307" i="1"/>
  <c r="E321" i="1"/>
  <c r="E991" i="1"/>
  <c r="E821" i="1"/>
  <c r="E286" i="1"/>
  <c r="E446" i="1"/>
  <c r="E170" i="1"/>
  <c r="E1117" i="1"/>
  <c r="E926" i="1"/>
  <c r="E9" i="1"/>
  <c r="E605" i="1"/>
  <c r="E277" i="1"/>
  <c r="E1047" i="1"/>
  <c r="E999" i="1"/>
  <c r="E824" i="1"/>
  <c r="E45" i="1"/>
  <c r="E810" i="1"/>
  <c r="E480" i="1"/>
  <c r="E890" i="1"/>
  <c r="E1115" i="1"/>
  <c r="E51" i="1"/>
  <c r="E302" i="1"/>
  <c r="E198" i="1"/>
  <c r="E869" i="1"/>
  <c r="E706" i="1"/>
  <c r="E28" i="1"/>
  <c r="E191" i="1"/>
  <c r="E625" i="1"/>
  <c r="E686" i="1"/>
  <c r="E229" i="1"/>
  <c r="E449" i="1"/>
  <c r="E643" i="1"/>
  <c r="E76" i="1"/>
  <c r="E256" i="1"/>
  <c r="E1109" i="1"/>
  <c r="E1051" i="1"/>
  <c r="E408" i="1"/>
  <c r="E1060" i="1"/>
  <c r="E610" i="1"/>
  <c r="E445" i="1"/>
  <c r="E524" i="1"/>
  <c r="E299" i="1"/>
  <c r="E904" i="1"/>
  <c r="E16" i="1"/>
  <c r="E595" i="1"/>
  <c r="E1052" i="1"/>
  <c r="E329" i="1"/>
  <c r="E642" i="1"/>
  <c r="E38" i="1"/>
  <c r="E1063" i="1"/>
  <c r="E861" i="1"/>
  <c r="E285" i="1"/>
  <c r="E862" i="1"/>
  <c r="E295" i="1"/>
  <c r="E169" i="1"/>
  <c r="E239" i="1"/>
  <c r="E1039" i="1"/>
  <c r="E1120" i="1"/>
  <c r="E313" i="1"/>
  <c r="E382" i="1"/>
  <c r="E983" i="1"/>
  <c r="E301" i="1"/>
  <c r="E46" i="1"/>
  <c r="E853" i="1"/>
  <c r="E509" i="1"/>
  <c r="E435" i="1"/>
  <c r="E403" i="1"/>
  <c r="E56" i="1"/>
  <c r="E833" i="1"/>
  <c r="E355" i="1"/>
  <c r="E840" i="1"/>
  <c r="E545" i="1"/>
  <c r="E601" i="1"/>
  <c r="E1048" i="1"/>
  <c r="E720" i="1"/>
  <c r="E119" i="1"/>
  <c r="E801" i="1"/>
  <c r="E1035" i="1"/>
  <c r="E344" i="1"/>
  <c r="E747" i="1"/>
  <c r="E282" i="1"/>
  <c r="E134" i="1"/>
  <c r="E1045" i="1"/>
  <c r="E410" i="1"/>
  <c r="E790" i="1"/>
  <c r="E389" i="1"/>
  <c r="E929" i="1"/>
  <c r="E42" i="1"/>
  <c r="E1074" i="1"/>
  <c r="E65" i="1"/>
  <c r="E946" i="1"/>
  <c r="E97" i="1"/>
  <c r="E975" i="1"/>
  <c r="E781" i="1"/>
  <c r="E273" i="1"/>
  <c r="E59" i="1"/>
  <c r="E632" i="1"/>
  <c r="E570" i="1"/>
  <c r="E327" i="1"/>
  <c r="E982" i="1"/>
  <c r="E849" i="1"/>
  <c r="E281" i="1"/>
  <c r="E675" i="1"/>
  <c r="E511" i="1"/>
  <c r="E316" i="1"/>
  <c r="E518" i="1"/>
  <c r="E1102" i="1"/>
  <c r="E954" i="1"/>
  <c r="E387" i="1"/>
  <c r="E364" i="1"/>
  <c r="E183" i="1"/>
  <c r="E5" i="1"/>
  <c r="E269" i="1"/>
  <c r="E874" i="1"/>
  <c r="E762" i="1"/>
  <c r="E47" i="1"/>
  <c r="E1003" i="1"/>
  <c r="E204" i="1"/>
  <c r="E620" i="1"/>
  <c r="E1050" i="1"/>
  <c r="E980" i="1"/>
  <c r="E656" i="1"/>
  <c r="E35" i="1"/>
  <c r="E579" i="1"/>
  <c r="E109" i="1"/>
  <c r="E1015" i="1"/>
  <c r="E375" i="1"/>
  <c r="E208" i="1"/>
  <c r="E922" i="1"/>
  <c r="E137" i="1"/>
  <c r="E891" i="1"/>
  <c r="E704" i="1"/>
  <c r="E353" i="1"/>
  <c r="E659" i="1"/>
  <c r="E611" i="1"/>
  <c r="E67" i="1"/>
  <c r="E428" i="1"/>
  <c r="E868" i="1"/>
  <c r="E55" i="1"/>
  <c r="E391" i="1"/>
  <c r="E856" i="1"/>
  <c r="E880" i="1"/>
  <c r="E870" i="1"/>
  <c r="E799" i="1"/>
  <c r="E352" i="1"/>
  <c r="E553" i="1"/>
  <c r="E84" i="1"/>
  <c r="E85" i="1"/>
  <c r="E127" i="1"/>
  <c r="E858" i="1"/>
  <c r="E990" i="1"/>
  <c r="E679" i="1"/>
  <c r="E333" i="1"/>
  <c r="E826" i="1"/>
  <c r="E1057" i="1"/>
  <c r="E757" i="1"/>
  <c r="E834" i="1"/>
  <c r="E665" i="1"/>
  <c r="E489" i="1"/>
  <c r="E921" i="1"/>
  <c r="E1069" i="1"/>
  <c r="E377" i="1"/>
  <c r="E936" i="1"/>
  <c r="E409" i="1"/>
  <c r="E254" i="1"/>
  <c r="E251" i="1"/>
  <c r="E458" i="1"/>
  <c r="E533" i="1"/>
  <c r="E494" i="1"/>
  <c r="E15" i="1"/>
  <c r="E684" i="1"/>
  <c r="E1083" i="1"/>
  <c r="E166" i="1"/>
  <c r="E421" i="1"/>
  <c r="E617" i="1"/>
  <c r="E876" i="1"/>
  <c r="E555" i="1"/>
  <c r="E238" i="1"/>
  <c r="E438" i="1"/>
  <c r="E473" i="1"/>
  <c r="E149" i="1"/>
  <c r="E696" i="1"/>
  <c r="E977" i="1"/>
  <c r="E427" i="1"/>
  <c r="E294" i="1"/>
  <c r="E578" i="1"/>
  <c r="E188" i="1"/>
  <c r="E158" i="1"/>
  <c r="E186" i="1"/>
  <c r="E487" i="1"/>
  <c r="E756" i="1"/>
  <c r="E1054" i="1"/>
  <c r="E422" i="1"/>
  <c r="E554" i="1"/>
  <c r="E585" i="1"/>
  <c r="E317" i="1"/>
  <c r="E401" i="1"/>
  <c r="E53" i="1"/>
  <c r="E984" i="1"/>
  <c r="E356" i="1"/>
  <c r="E1116" i="1"/>
  <c r="E1024" i="1"/>
  <c r="E1104" i="1"/>
  <c r="E530" i="1"/>
  <c r="E700" i="1"/>
  <c r="E1100" i="1"/>
  <c r="E326" i="1"/>
  <c r="E504" i="1"/>
  <c r="E915" i="1"/>
  <c r="E132" i="1"/>
  <c r="E830" i="1"/>
  <c r="E970" i="1"/>
  <c r="E956" i="1"/>
  <c r="E754" i="1"/>
  <c r="E860" i="1"/>
  <c r="E341" i="1"/>
  <c r="E778" i="1"/>
  <c r="E99" i="1"/>
  <c r="E259" i="1"/>
  <c r="E306" i="1"/>
  <c r="E745" i="1"/>
  <c r="E107" i="1"/>
  <c r="E1007" i="1"/>
  <c r="E763" i="1"/>
  <c r="E621" i="1"/>
  <c r="E740" i="1"/>
  <c r="E36" i="1"/>
  <c r="E1062" i="1"/>
  <c r="E27" i="1"/>
  <c r="E424" i="1"/>
  <c r="E201" i="1"/>
  <c r="E907" i="1"/>
  <c r="E759" i="1"/>
  <c r="E1080" i="1"/>
  <c r="E628" i="1"/>
  <c r="E719" i="1"/>
  <c r="E823" i="1"/>
  <c r="E839" i="1"/>
  <c r="E598" i="1"/>
  <c r="E29" i="1"/>
  <c r="E399" i="1"/>
  <c r="E6" i="1"/>
  <c r="E607" i="1"/>
  <c r="E559" i="1"/>
  <c r="E486" i="1"/>
  <c r="E802" i="1"/>
  <c r="E736" i="1"/>
  <c r="E517" i="1"/>
  <c r="E75" i="1"/>
  <c r="E624" i="1"/>
  <c r="E175" i="1"/>
  <c r="E676" i="1"/>
  <c r="E662" i="1"/>
  <c r="E563" i="1"/>
  <c r="E576" i="1"/>
  <c r="E1099" i="1"/>
  <c r="E1006" i="1"/>
  <c r="E432" i="1"/>
  <c r="E395" i="1"/>
  <c r="E415" i="1"/>
  <c r="E714" i="1"/>
  <c r="E457" i="1"/>
  <c r="E1030" i="1"/>
  <c r="E118" i="1"/>
  <c r="E1064" i="1"/>
  <c r="E351" i="1"/>
  <c r="E722" i="1"/>
  <c r="E414" i="1"/>
  <c r="E1081" i="1"/>
  <c r="E17" i="1"/>
  <c r="E817" i="1"/>
  <c r="E335" i="1"/>
  <c r="E172" i="1"/>
  <c r="E564" i="1"/>
  <c r="E1017" i="1"/>
  <c r="E697" i="1"/>
  <c r="E167" i="1"/>
  <c r="E182" i="1"/>
  <c r="E988" i="1"/>
  <c r="E648" i="1"/>
  <c r="E924" i="1"/>
  <c r="E471" i="1"/>
  <c r="E448" i="1"/>
  <c r="E742" i="1"/>
  <c r="E532" i="1"/>
  <c r="E402" i="1"/>
  <c r="E1119" i="1"/>
  <c r="E949" i="1"/>
  <c r="E25" i="1"/>
  <c r="E523" i="1"/>
  <c r="E95" i="1"/>
  <c r="E1053" i="1"/>
  <c r="E942" i="1"/>
  <c r="E452" i="1"/>
  <c r="E888" i="1"/>
  <c r="E290" i="1"/>
  <c r="E450" i="1"/>
  <c r="E252" i="1"/>
  <c r="E303" i="1"/>
  <c r="E220" i="1"/>
  <c r="E343" i="1"/>
  <c r="E80" i="1"/>
  <c r="E661" i="1"/>
  <c r="E627" i="1"/>
  <c r="E685" i="1"/>
  <c r="E931" i="1"/>
  <c r="E1025" i="1"/>
  <c r="E429" i="1"/>
  <c r="E312" i="1"/>
  <c r="E596" i="1"/>
  <c r="E92" i="1"/>
  <c r="E217" i="1"/>
  <c r="E584" i="1"/>
  <c r="E173" i="1"/>
  <c r="E806" i="1"/>
  <c r="E613" i="1"/>
  <c r="E178" i="1"/>
  <c r="E690" i="1"/>
  <c r="E283" i="1"/>
  <c r="E711" i="1"/>
  <c r="E138" i="1"/>
  <c r="E156" i="1"/>
  <c r="E345" i="1"/>
  <c r="E963" i="1"/>
  <c r="E257" i="1"/>
  <c r="E309" i="1"/>
  <c r="E930" i="1"/>
  <c r="E310" i="1"/>
  <c r="E434" i="1"/>
  <c r="E653" i="1"/>
  <c r="E1084" i="1"/>
  <c r="E850" i="1"/>
  <c r="E232" i="1"/>
  <c r="E493" i="1"/>
  <c r="E797" i="1"/>
  <c r="E512" i="1"/>
  <c r="E809" i="1"/>
  <c r="E536" i="1"/>
  <c r="E1021" i="1"/>
  <c r="E655" i="1"/>
  <c r="E1093" i="1"/>
  <c r="E411" i="1"/>
  <c r="E770" i="1"/>
  <c r="E383" i="1"/>
  <c r="E231" i="1"/>
  <c r="E245" i="1"/>
  <c r="E1036" i="1"/>
  <c r="E529" i="1"/>
  <c r="E227" i="1"/>
  <c r="E7" i="1"/>
  <c r="E462" i="1"/>
  <c r="E575" i="1"/>
  <c r="E755" i="1"/>
  <c r="E940" i="1"/>
  <c r="E1076" i="1"/>
  <c r="E819" i="1"/>
  <c r="E398" i="1"/>
  <c r="E418" i="1"/>
  <c r="E1033" i="1"/>
  <c r="E505" i="1"/>
  <c r="E261" i="1"/>
  <c r="E91" i="1"/>
  <c r="E451" i="1"/>
  <c r="E739" i="1"/>
  <c r="E115" i="1"/>
  <c r="E1043" i="1"/>
  <c r="E612" i="1"/>
  <c r="E117" i="1"/>
  <c r="E899" i="1"/>
  <c r="E368" i="1"/>
  <c r="E938" i="1"/>
  <c r="E131" i="1"/>
  <c r="E859" i="1"/>
  <c r="E695" i="1"/>
  <c r="E157" i="1"/>
  <c r="E104" i="1"/>
  <c r="E772" i="1"/>
  <c r="E185" i="1"/>
  <c r="E318" i="1"/>
  <c r="E818" i="1"/>
  <c r="E609" i="1"/>
  <c r="E865" i="1"/>
  <c r="E669" i="1"/>
  <c r="E26" i="1"/>
  <c r="E731" i="1"/>
  <c r="E212" i="1"/>
  <c r="E883" i="1"/>
  <c r="E531" i="1"/>
  <c r="E143" i="1"/>
  <c r="E976" i="1"/>
  <c r="E636" i="1"/>
  <c r="E606" i="1"/>
  <c r="E470" i="1"/>
  <c r="E370" i="1"/>
  <c r="E1008" i="1"/>
  <c r="E22" i="1"/>
  <c r="E2" i="1"/>
  <c r="E454" i="1"/>
  <c r="E1055" i="1"/>
  <c r="E657" i="1"/>
  <c r="E845" i="1"/>
  <c r="E626" i="1"/>
  <c r="E748" i="1"/>
  <c r="E687" i="1"/>
  <c r="E674" i="1"/>
  <c r="E240" i="1"/>
  <c r="E633" i="1"/>
  <c r="E746" i="1"/>
  <c r="E96" i="1"/>
  <c r="E1014" i="1"/>
  <c r="E550" i="1"/>
  <c r="E875" i="1"/>
  <c r="E1068" i="1"/>
  <c r="E1020" i="1"/>
  <c r="E541" i="1"/>
  <c r="E783" i="1"/>
  <c r="E939" i="1"/>
  <c r="E526" i="1"/>
  <c r="E909" i="1"/>
  <c r="E413" i="1"/>
  <c r="E803" i="1"/>
  <c r="E872" i="1"/>
  <c r="E447" i="1"/>
  <c r="E249" i="1"/>
  <c r="E597" i="1"/>
  <c r="E247" i="1"/>
  <c r="E971" i="1"/>
  <c r="E581" i="1"/>
  <c r="E136" i="1"/>
  <c r="E816" i="1"/>
  <c r="E1085" i="1"/>
  <c r="E510" i="1"/>
  <c r="E724" i="1"/>
  <c r="E918" i="1"/>
  <c r="E305" i="1"/>
  <c r="E709" i="1"/>
  <c r="E441" i="1"/>
  <c r="E507" i="1"/>
  <c r="E124" i="1"/>
  <c r="E48" i="1"/>
  <c r="E681" i="1"/>
  <c r="E587" i="1"/>
  <c r="E89" i="1"/>
  <c r="E205" i="1"/>
  <c r="E358" i="1"/>
  <c r="E73" i="1"/>
  <c r="E179" i="1"/>
  <c r="E566" i="1"/>
  <c r="E385" i="1"/>
  <c r="E841" i="1"/>
  <c r="E908" i="1"/>
  <c r="E271" i="1"/>
  <c r="E77" i="1"/>
  <c r="E336" i="1"/>
  <c r="E86" i="1"/>
  <c r="E1095" i="1"/>
  <c r="E433" i="1"/>
  <c r="E475" i="1"/>
  <c r="E640" i="1"/>
  <c r="E258" i="1"/>
  <c r="E1019" i="1"/>
  <c r="E664" i="1"/>
  <c r="E702" i="1"/>
  <c r="E652" i="1"/>
  <c r="E996" i="1"/>
  <c r="E683" i="1"/>
  <c r="E1001" i="1"/>
  <c r="E468" i="1"/>
  <c r="E589" i="1"/>
  <c r="E62" i="1"/>
  <c r="E568" i="1"/>
  <c r="E488" i="1"/>
  <c r="E752" i="1"/>
  <c r="E223" i="1"/>
  <c r="E666" i="1"/>
  <c r="E1073" i="1"/>
  <c r="E1079" i="1"/>
  <c r="E785" i="1"/>
  <c r="E71" i="1"/>
  <c r="E548" i="1"/>
  <c r="E21" i="1"/>
  <c r="E300" i="1"/>
  <c r="E362" i="1"/>
  <c r="E150" i="1"/>
  <c r="E793" i="1"/>
  <c r="E629" i="1"/>
  <c r="E852" i="1"/>
  <c r="E405" i="1"/>
  <c r="E381" i="1"/>
  <c r="E63" i="1"/>
  <c r="E508" i="1"/>
  <c r="E372" i="1"/>
  <c r="E1101" i="1"/>
  <c r="E366" i="1"/>
  <c r="E322" i="1"/>
  <c r="E885" i="1"/>
  <c r="E713" i="1"/>
  <c r="E953" i="1"/>
  <c r="E337" i="1"/>
  <c r="E214" i="1"/>
  <c r="E125" i="1"/>
  <c r="E534" i="1"/>
  <c r="E319" i="1"/>
  <c r="E237" i="1"/>
  <c r="E331" i="1"/>
  <c r="E363" i="1"/>
  <c r="E547" i="1"/>
  <c r="E190" i="1"/>
  <c r="E913" i="1"/>
  <c r="E215" i="1"/>
  <c r="E889" i="1"/>
  <c r="E919" i="1"/>
  <c r="E74" i="1"/>
  <c r="E1082" i="1"/>
  <c r="E193" i="1"/>
  <c r="E771" i="1"/>
  <c r="E98" i="1"/>
  <c r="E146" i="1"/>
  <c r="E397" i="1"/>
  <c r="E264" i="1"/>
  <c r="E815" i="1"/>
  <c r="E108" i="1"/>
  <c r="E694" i="1"/>
  <c r="E619" i="1"/>
  <c r="E546" i="1"/>
  <c r="E1113" i="1"/>
  <c r="E521" i="1"/>
  <c r="E974" i="1"/>
  <c r="E551" i="1"/>
  <c r="E1049" i="1"/>
  <c r="E951" i="1"/>
  <c r="E164" i="1"/>
  <c r="E794" i="1"/>
  <c r="E604" i="1"/>
  <c r="E44" i="1"/>
  <c r="E1016" i="1"/>
  <c r="E388" i="1"/>
  <c r="E593" i="1"/>
  <c r="E649" i="1"/>
  <c r="E197" i="1"/>
  <c r="E357" i="1"/>
  <c r="E654" i="1"/>
  <c r="E590" i="1"/>
  <c r="E906" i="1"/>
  <c r="E1096" i="1"/>
  <c r="E751" i="1"/>
  <c r="E822" i="1"/>
  <c r="E334" i="1"/>
  <c r="E165" i="1"/>
  <c r="E631" i="1"/>
  <c r="E500" i="1"/>
  <c r="E968" i="1"/>
  <c r="E896" i="1"/>
  <c r="E737" i="1"/>
  <c r="E707" i="1"/>
  <c r="E864" i="1"/>
  <c r="E346" i="1"/>
  <c r="E502" i="1"/>
  <c r="E1041" i="1"/>
  <c r="E194" i="1"/>
  <c r="E1018" i="1"/>
  <c r="E871" i="1"/>
  <c r="E867" i="1"/>
  <c r="E40" i="1"/>
  <c r="E902" i="1"/>
  <c r="E779" i="1"/>
  <c r="E246" i="1"/>
  <c r="E8" i="1"/>
  <c r="E279" i="1"/>
  <c r="E992" i="1"/>
  <c r="E813" i="1"/>
  <c r="E244" i="1"/>
  <c r="E484" i="1"/>
  <c r="E549" i="1"/>
  <c r="E293" i="1"/>
  <c r="E1118" i="1"/>
  <c r="E788" i="1"/>
  <c r="E767" i="1"/>
  <c r="E1061" i="1"/>
  <c r="E160" i="1"/>
  <c r="E114" i="1"/>
  <c r="E369" i="1"/>
  <c r="E384" i="1"/>
  <c r="E1009" i="1"/>
  <c r="E262" i="1"/>
  <c r="E705" i="1"/>
  <c r="E1058" i="1"/>
  <c r="E668" i="1"/>
  <c r="E1059" i="1"/>
  <c r="E392" i="1"/>
  <c r="E519" i="1"/>
  <c r="E376" i="1"/>
  <c r="E234" i="1"/>
  <c r="E288" i="1"/>
  <c r="E110" i="1"/>
  <c r="E483" i="1"/>
  <c r="E811" i="1"/>
  <c r="E646" i="1"/>
  <c r="E436" i="1"/>
  <c r="E199" i="1"/>
  <c r="E730" i="1"/>
  <c r="E854" i="1"/>
  <c r="E744" i="1"/>
  <c r="E832" i="1"/>
  <c r="E893" i="1"/>
  <c r="E873" i="1"/>
  <c r="E760" i="1"/>
  <c r="E718" i="1"/>
  <c r="E698" i="1"/>
  <c r="E572" i="1"/>
  <c r="E1077" i="1"/>
  <c r="E121" i="1"/>
  <c r="E162" i="1"/>
  <c r="E130" i="1"/>
  <c r="E320" i="1"/>
  <c r="E242" i="1"/>
  <c r="E941" i="1"/>
  <c r="E308" i="1"/>
  <c r="E315" i="1"/>
  <c r="E660" i="1"/>
  <c r="E969" i="1"/>
  <c r="E298" i="1"/>
  <c r="E786" i="1"/>
  <c r="E558" i="1"/>
  <c r="E725" i="1"/>
  <c r="E151" i="1"/>
  <c r="E1088" i="1"/>
  <c r="E103" i="1"/>
  <c r="E961" i="1"/>
  <c r="E1022" i="1"/>
  <c r="E750" i="1"/>
  <c r="E360" i="1"/>
  <c r="E367" i="1"/>
  <c r="E678" i="1"/>
  <c r="E835" i="1"/>
  <c r="E761" i="1"/>
  <c r="E539" i="1"/>
  <c r="E527" i="1"/>
  <c r="E693" i="1"/>
  <c r="E70" i="1"/>
  <c r="E782" i="1"/>
  <c r="E224" i="1"/>
  <c r="E444" i="1"/>
  <c r="E1092" i="1"/>
  <c r="E981" i="1"/>
  <c r="E113" i="1"/>
  <c r="E615" i="1"/>
  <c r="E455" i="1"/>
  <c r="E13" i="1"/>
  <c r="E937" i="1"/>
  <c r="E184" i="1"/>
  <c r="E1028" i="1"/>
  <c r="E155" i="1"/>
  <c r="E528" i="1"/>
  <c r="E491" i="1"/>
  <c r="E88" i="1"/>
  <c r="E168" i="1"/>
  <c r="E221" i="1"/>
  <c r="E325" i="1"/>
  <c r="E187" i="1"/>
  <c r="E729" i="1"/>
  <c r="E456" i="1"/>
  <c r="E789" i="1"/>
  <c r="E276" i="1"/>
  <c r="E482" i="1"/>
  <c r="E916" i="1"/>
  <c r="E501" i="1"/>
  <c r="E203" i="1"/>
  <c r="E87" i="1"/>
  <c r="E477" i="1"/>
  <c r="E542" i="1"/>
  <c r="E608" i="1"/>
  <c r="E243" i="1"/>
  <c r="E658" i="1"/>
  <c r="E673" i="1"/>
  <c r="E459" i="1"/>
  <c r="E829" i="1"/>
  <c r="E195" i="1"/>
  <c r="E1000" i="1"/>
  <c r="E111" i="1"/>
  <c r="E866" i="1"/>
  <c r="E717" i="1"/>
  <c r="E1110" i="1"/>
  <c r="E43" i="1"/>
  <c r="E304" i="1"/>
  <c r="E365" i="1"/>
  <c r="E192" i="1"/>
  <c r="E417" i="1"/>
  <c r="E490" i="1"/>
  <c r="E544" i="1"/>
  <c r="E440" i="1"/>
  <c r="E780" i="1"/>
  <c r="E78" i="1"/>
  <c r="E580" i="1"/>
  <c r="E161" i="1"/>
  <c r="E81" i="1"/>
  <c r="E947" i="1"/>
  <c r="E887" i="1"/>
  <c r="E670" i="1"/>
  <c r="E892" i="1"/>
  <c r="E1072" i="1"/>
  <c r="E393" i="1"/>
  <c r="E420" i="1"/>
  <c r="E18" i="1"/>
  <c r="E602" i="1"/>
  <c r="E72" i="1"/>
  <c r="E978" i="1"/>
  <c r="E102" i="1"/>
  <c r="E50" i="1"/>
  <c r="E211" i="1"/>
  <c r="E20" i="1"/>
  <c r="E784" i="1"/>
  <c r="E944" i="1"/>
  <c r="E347" i="1"/>
  <c r="E699" i="1"/>
  <c r="E641" i="1"/>
  <c r="E987" i="1"/>
  <c r="U1038" i="1"/>
  <c r="U58" i="1"/>
  <c r="U561" i="1"/>
  <c r="U148" i="1"/>
  <c r="U24" i="1"/>
  <c r="U948" i="1"/>
  <c r="U716" i="1"/>
  <c r="U638" i="1"/>
  <c r="U637" i="1"/>
  <c r="U235" i="1"/>
  <c r="U923" i="1"/>
  <c r="U94" i="1"/>
  <c r="U1032" i="1"/>
  <c r="U586" i="1"/>
  <c r="U219" i="1"/>
  <c r="U775" i="1"/>
  <c r="U1044" i="1"/>
  <c r="U284" i="1"/>
  <c r="U917" i="1"/>
  <c r="U209" i="1"/>
  <c r="U520" i="1"/>
  <c r="U332" i="1"/>
  <c r="U644" i="1"/>
  <c r="U882" i="1"/>
  <c r="U396" i="1"/>
  <c r="U855" i="1"/>
  <c r="U213" i="1"/>
  <c r="U373" i="1"/>
  <c r="U123" i="1"/>
  <c r="U497" i="1"/>
  <c r="U599" i="1"/>
  <c r="U359" i="1"/>
  <c r="U340" i="1"/>
  <c r="U469" i="1"/>
  <c r="U622" i="1"/>
  <c r="U120" i="1"/>
  <c r="U374" i="1"/>
  <c r="U1011" i="1"/>
  <c r="U671" i="1"/>
  <c r="U569" i="1"/>
  <c r="U914" i="1"/>
  <c r="U66" i="1"/>
  <c r="U928" i="1"/>
  <c r="U1086" i="1"/>
  <c r="U715" i="1"/>
  <c r="U588" i="1"/>
  <c r="U989" i="1"/>
  <c r="U177" i="1"/>
  <c r="U592" i="1"/>
  <c r="U34" i="1"/>
  <c r="U196" i="1"/>
  <c r="U1027" i="1"/>
  <c r="U1023" i="1"/>
  <c r="U878" i="1"/>
  <c r="U90" i="1"/>
  <c r="U443" i="1"/>
  <c r="U1105" i="1"/>
  <c r="U910" i="1"/>
  <c r="U994" i="1"/>
  <c r="U379" i="1"/>
  <c r="U565" i="1"/>
  <c r="U128" i="1"/>
  <c r="U69" i="1"/>
  <c r="U848" i="1"/>
  <c r="U291" i="1"/>
  <c r="U181" i="1"/>
  <c r="U57" i="1"/>
  <c r="U1098" i="1"/>
  <c r="U552" i="1"/>
  <c r="U964" i="1"/>
  <c r="U23" i="1"/>
  <c r="U268" i="1"/>
  <c r="U1040" i="1"/>
  <c r="U222" i="1"/>
  <c r="U985" i="1"/>
  <c r="U1111" i="1"/>
  <c r="U516" i="1"/>
  <c r="U32" i="1"/>
  <c r="U741" i="1"/>
  <c r="U272" i="1"/>
  <c r="U614" i="1"/>
  <c r="U54" i="1"/>
  <c r="U522" i="1"/>
  <c r="U481" i="1"/>
  <c r="U972" i="1"/>
  <c r="U250" i="1"/>
  <c r="U582" i="1"/>
  <c r="U466" i="1"/>
  <c r="U958" i="1"/>
  <c r="U543" i="1"/>
  <c r="U776" i="1"/>
  <c r="U289" i="1"/>
  <c r="U19" i="1"/>
  <c r="U735" i="1"/>
  <c r="U461" i="1"/>
  <c r="U378" i="1"/>
  <c r="U805" i="1"/>
  <c r="U812" i="1"/>
  <c r="U804" i="1"/>
  <c r="U728" i="1"/>
  <c r="U338" i="1"/>
  <c r="U380" i="1"/>
  <c r="U514" i="1"/>
  <c r="U274" i="1"/>
  <c r="U200" i="1"/>
  <c r="U743" i="1"/>
  <c r="U4" i="1"/>
  <c r="U1042" i="1"/>
  <c r="U749" i="1"/>
  <c r="U142" i="1"/>
  <c r="U1090" i="1"/>
  <c r="U394" i="1"/>
  <c r="U979" i="1"/>
  <c r="U460" i="1"/>
  <c r="U280" i="1"/>
  <c r="U1031" i="1"/>
  <c r="U135" i="1"/>
  <c r="U140" i="1"/>
  <c r="U764" i="1"/>
  <c r="U886" i="1"/>
  <c r="U64" i="1"/>
  <c r="U838" i="1"/>
  <c r="U935" i="1"/>
  <c r="U503" i="1"/>
  <c r="U400" i="1"/>
  <c r="U734" i="1"/>
  <c r="U680" i="1"/>
  <c r="U350" i="1"/>
  <c r="U647" i="1"/>
  <c r="U287" i="1"/>
  <c r="U189" i="1"/>
  <c r="U139" i="1"/>
  <c r="U967" i="1"/>
  <c r="U1070" i="1"/>
  <c r="U1067" i="1"/>
  <c r="U912" i="1"/>
  <c r="U997" i="1"/>
  <c r="U371" i="1"/>
  <c r="U753" i="1"/>
  <c r="U556" i="1"/>
  <c r="U112" i="1"/>
  <c r="U11" i="1"/>
  <c r="U1114" i="1"/>
  <c r="U202" i="1"/>
  <c r="U688" i="1"/>
  <c r="U828" i="1"/>
  <c r="U995" i="1"/>
  <c r="U100" i="1"/>
  <c r="U1056" i="1"/>
  <c r="U31" i="1"/>
  <c r="U1078" i="1"/>
  <c r="U30" i="1"/>
  <c r="U808" i="1"/>
  <c r="U218" i="1"/>
  <c r="U1013" i="1"/>
  <c r="U567" i="1"/>
  <c r="U406" i="1"/>
  <c r="U1103" i="1"/>
  <c r="U419" i="1"/>
  <c r="U1094" i="1"/>
  <c r="U386" i="1"/>
  <c r="U431" i="1"/>
  <c r="U348" i="1"/>
  <c r="U1106" i="1"/>
  <c r="U147" i="1"/>
  <c r="U966" i="1"/>
  <c r="U959" i="1"/>
  <c r="U957" i="1"/>
  <c r="U603" i="1"/>
  <c r="U33" i="1"/>
  <c r="U925" i="1"/>
  <c r="U732" i="1"/>
  <c r="U1089" i="1"/>
  <c r="U241" i="1"/>
  <c r="U10" i="1"/>
  <c r="U52" i="1"/>
  <c r="U159" i="1"/>
  <c r="U791" i="1"/>
  <c r="U798" i="1"/>
  <c r="U324" i="1"/>
  <c r="U827" i="1"/>
  <c r="U960" i="1"/>
  <c r="U831" i="1"/>
  <c r="U133" i="1"/>
  <c r="U14" i="1"/>
  <c r="U275" i="1"/>
  <c r="U663" i="1"/>
  <c r="U773" i="1"/>
  <c r="U796" i="1"/>
  <c r="U881" i="1"/>
  <c r="U846" i="1"/>
  <c r="U560" i="1"/>
  <c r="U426" i="1"/>
  <c r="U226" i="1"/>
  <c r="U106" i="1"/>
  <c r="U513" i="1"/>
  <c r="U1071" i="1"/>
  <c r="U49" i="1"/>
  <c r="U152" i="1"/>
  <c r="U248" i="1"/>
  <c r="U472" i="1"/>
  <c r="U464" i="1"/>
  <c r="U206" i="1"/>
  <c r="U814" i="1"/>
  <c r="U314" i="1"/>
  <c r="U270" i="1"/>
  <c r="U708" i="1"/>
  <c r="U933" i="1"/>
  <c r="U476" i="1"/>
  <c r="U485" i="1"/>
  <c r="U515" i="1"/>
  <c r="U934" i="1"/>
  <c r="U498" i="1"/>
  <c r="U479" i="1"/>
  <c r="U1012" i="1"/>
  <c r="U349" i="1"/>
  <c r="U105" i="1"/>
  <c r="U525" i="1"/>
  <c r="U267" i="1"/>
  <c r="U692" i="1"/>
  <c r="U180" i="1"/>
  <c r="U820" i="1"/>
  <c r="U154" i="1"/>
  <c r="U39" i="1"/>
  <c r="U851" i="1"/>
  <c r="U465" i="1"/>
  <c r="U792" i="1"/>
  <c r="U144" i="1"/>
  <c r="U311" i="1"/>
  <c r="U437" i="1"/>
  <c r="U571" i="1"/>
  <c r="U857" i="1"/>
  <c r="U122" i="1"/>
  <c r="U296" i="1"/>
  <c r="U101" i="1"/>
  <c r="U207" i="1"/>
  <c r="U361" i="1"/>
  <c r="U927" i="1"/>
  <c r="U712" i="1"/>
  <c r="U943" i="1"/>
  <c r="U499" i="1"/>
  <c r="U616" i="1"/>
  <c r="U800" i="1"/>
  <c r="U1026" i="1"/>
  <c r="U171" i="1"/>
  <c r="U634" i="1"/>
  <c r="U774" i="1"/>
  <c r="U635" i="1"/>
  <c r="U496" i="1"/>
  <c r="U416" i="1"/>
  <c r="U297" i="1"/>
  <c r="U390" i="1"/>
  <c r="U537" i="1"/>
  <c r="U323" i="1"/>
  <c r="U577" i="1"/>
  <c r="U292" i="1"/>
  <c r="U843" i="1"/>
  <c r="U973" i="1"/>
  <c r="U758" i="1"/>
  <c r="U932" i="1"/>
  <c r="U721" i="1"/>
  <c r="U425" i="1"/>
  <c r="U1091" i="1"/>
  <c r="U842" i="1"/>
  <c r="U645" i="1"/>
  <c r="U1107" i="1"/>
  <c r="U1046" i="1"/>
  <c r="U844" i="1"/>
  <c r="U1121" i="1"/>
  <c r="U689" i="1"/>
  <c r="U506" i="1"/>
  <c r="U897" i="1"/>
  <c r="U1010" i="1"/>
  <c r="U952" i="1"/>
  <c r="U574" i="1"/>
  <c r="U703" i="1"/>
  <c r="U225" i="1"/>
  <c r="U3" i="1"/>
  <c r="U677" i="1"/>
  <c r="U354" i="1"/>
  <c r="U562" i="1"/>
  <c r="U583" i="1"/>
  <c r="U442" i="1"/>
  <c r="U342" i="1"/>
  <c r="U145" i="1"/>
  <c r="U710" i="1"/>
  <c r="U1005" i="1"/>
  <c r="U79" i="1"/>
  <c r="U474" i="1"/>
  <c r="U847" i="1"/>
  <c r="U153" i="1"/>
  <c r="U37" i="1"/>
  <c r="U837" i="1"/>
  <c r="U60" i="1"/>
  <c r="U900" i="1"/>
  <c r="U672" i="1"/>
  <c r="U945" i="1"/>
  <c r="U540" i="1"/>
  <c r="U795" i="1"/>
  <c r="U328" i="1"/>
  <c r="U253" i="1"/>
  <c r="U176" i="1"/>
  <c r="U430" i="1"/>
  <c r="U492" i="1"/>
  <c r="U1037" i="1"/>
  <c r="U986" i="1"/>
  <c r="U260" i="1"/>
  <c r="U538" i="1"/>
  <c r="U962" i="1"/>
  <c r="U129" i="1"/>
  <c r="U667" i="1"/>
  <c r="U339" i="1"/>
  <c r="U623" i="1"/>
  <c r="U12" i="1"/>
  <c r="U263" i="1"/>
  <c r="U230" i="1"/>
  <c r="U998" i="1"/>
  <c r="U83" i="1"/>
  <c r="U174" i="1"/>
  <c r="U895" i="1"/>
  <c r="U807" i="1"/>
  <c r="U591" i="1"/>
  <c r="U278" i="1"/>
  <c r="U82" i="1"/>
  <c r="U777" i="1"/>
  <c r="U650" i="1"/>
  <c r="U557" i="1"/>
  <c r="U905" i="1"/>
  <c r="U404" i="1"/>
  <c r="U879" i="1"/>
  <c r="U825" i="1"/>
  <c r="U1066" i="1"/>
  <c r="U266" i="1"/>
  <c r="U594" i="1"/>
  <c r="U93" i="1"/>
  <c r="U233" i="1"/>
  <c r="U330" i="1"/>
  <c r="U535" i="1"/>
  <c r="U894" i="1"/>
  <c r="U768" i="1"/>
  <c r="U618" i="1"/>
  <c r="U836" i="1"/>
  <c r="U1097" i="1"/>
  <c r="U216" i="1"/>
  <c r="U600" i="1"/>
  <c r="U884" i="1"/>
  <c r="U1034" i="1"/>
  <c r="U68" i="1"/>
  <c r="U738" i="1"/>
  <c r="U911" i="1"/>
  <c r="U407" i="1"/>
  <c r="U236" i="1"/>
  <c r="U1065" i="1"/>
  <c r="U955" i="1"/>
  <c r="U163" i="1"/>
  <c r="U126" i="1"/>
  <c r="U903" i="1"/>
  <c r="U898" i="1"/>
  <c r="U265" i="1"/>
  <c r="U691" i="1"/>
  <c r="U920" i="1"/>
  <c r="U630" i="1"/>
  <c r="U1075" i="1"/>
  <c r="U1112" i="1"/>
  <c r="U423" i="1"/>
  <c r="U723" i="1"/>
  <c r="U573" i="1"/>
  <c r="U1002" i="1"/>
  <c r="U950" i="1"/>
  <c r="U1087" i="1"/>
  <c r="U228" i="1"/>
  <c r="U116" i="1"/>
  <c r="U766" i="1"/>
  <c r="U787" i="1"/>
  <c r="U61" i="1"/>
  <c r="U1108" i="1"/>
  <c r="U495" i="1"/>
  <c r="U255" i="1"/>
  <c r="U639" i="1"/>
  <c r="U41" i="1"/>
  <c r="U765" i="1"/>
  <c r="U210" i="1"/>
  <c r="U412" i="1"/>
  <c r="U141" i="1"/>
  <c r="U439" i="1"/>
  <c r="U453" i="1"/>
  <c r="U651" i="1"/>
  <c r="U733" i="1"/>
  <c r="U1029" i="1"/>
  <c r="U701" i="1"/>
  <c r="U478" i="1"/>
  <c r="U901" i="1"/>
  <c r="U463" i="1"/>
  <c r="U863" i="1"/>
  <c r="U467" i="1"/>
  <c r="U682" i="1"/>
  <c r="U726" i="1"/>
  <c r="U877" i="1"/>
  <c r="U769" i="1"/>
  <c r="U727" i="1"/>
  <c r="U965" i="1"/>
  <c r="U993" i="1"/>
  <c r="U1004" i="1"/>
  <c r="U307" i="1"/>
  <c r="U321" i="1"/>
  <c r="U991" i="1"/>
  <c r="U821" i="1"/>
  <c r="U286" i="1"/>
  <c r="U446" i="1"/>
  <c r="U170" i="1"/>
  <c r="U1117" i="1"/>
  <c r="U926" i="1"/>
  <c r="U9" i="1"/>
  <c r="U605" i="1"/>
  <c r="U277" i="1"/>
  <c r="U1047" i="1"/>
  <c r="U999" i="1"/>
  <c r="U824" i="1"/>
  <c r="U45" i="1"/>
  <c r="U810" i="1"/>
  <c r="U480" i="1"/>
  <c r="U890" i="1"/>
  <c r="U1115" i="1"/>
  <c r="U51" i="1"/>
  <c r="U302" i="1"/>
  <c r="U198" i="1"/>
  <c r="U869" i="1"/>
  <c r="U706" i="1"/>
  <c r="U28" i="1"/>
  <c r="U191" i="1"/>
  <c r="U625" i="1"/>
  <c r="U686" i="1"/>
  <c r="U229" i="1"/>
  <c r="U449" i="1"/>
  <c r="U643" i="1"/>
  <c r="U76" i="1"/>
  <c r="U256" i="1"/>
  <c r="U1109" i="1"/>
  <c r="U1051" i="1"/>
  <c r="U408" i="1"/>
  <c r="U1060" i="1"/>
  <c r="U610" i="1"/>
  <c r="U445" i="1"/>
  <c r="U524" i="1"/>
  <c r="U299" i="1"/>
  <c r="U904" i="1"/>
  <c r="U16" i="1"/>
  <c r="U595" i="1"/>
  <c r="U1052" i="1"/>
  <c r="U329" i="1"/>
  <c r="U642" i="1"/>
  <c r="U38" i="1"/>
  <c r="U1063" i="1"/>
  <c r="U861" i="1"/>
  <c r="U285" i="1"/>
  <c r="U862" i="1"/>
  <c r="U295" i="1"/>
  <c r="U169" i="1"/>
  <c r="U239" i="1"/>
  <c r="U1039" i="1"/>
  <c r="U1120" i="1"/>
  <c r="U313" i="1"/>
  <c r="U382" i="1"/>
  <c r="U983" i="1"/>
  <c r="U301" i="1"/>
  <c r="U46" i="1"/>
  <c r="U853" i="1"/>
  <c r="U509" i="1"/>
  <c r="U435" i="1"/>
  <c r="U403" i="1"/>
  <c r="U56" i="1"/>
  <c r="U833" i="1"/>
  <c r="U355" i="1"/>
  <c r="U840" i="1"/>
  <c r="U545" i="1"/>
  <c r="U601" i="1"/>
  <c r="U1048" i="1"/>
  <c r="U720" i="1"/>
  <c r="U119" i="1"/>
  <c r="U801" i="1"/>
  <c r="U1035" i="1"/>
  <c r="U344" i="1"/>
  <c r="U747" i="1"/>
  <c r="U282" i="1"/>
  <c r="U134" i="1"/>
  <c r="U1045" i="1"/>
  <c r="U410" i="1"/>
  <c r="U790" i="1"/>
  <c r="U389" i="1"/>
  <c r="U929" i="1"/>
  <c r="U42" i="1"/>
  <c r="U1074" i="1"/>
  <c r="U65" i="1"/>
  <c r="U946" i="1"/>
  <c r="U97" i="1"/>
  <c r="U975" i="1"/>
  <c r="U781" i="1"/>
  <c r="U273" i="1"/>
  <c r="U59" i="1"/>
  <c r="U632" i="1"/>
  <c r="U570" i="1"/>
  <c r="U327" i="1"/>
  <c r="U982" i="1"/>
  <c r="U849" i="1"/>
  <c r="U281" i="1"/>
  <c r="U675" i="1"/>
  <c r="U511" i="1"/>
  <c r="U316" i="1"/>
  <c r="U518" i="1"/>
  <c r="U1102" i="1"/>
  <c r="U954" i="1"/>
  <c r="U387" i="1"/>
  <c r="U364" i="1"/>
  <c r="U183" i="1"/>
  <c r="U5" i="1"/>
  <c r="U269" i="1"/>
  <c r="U874" i="1"/>
  <c r="U762" i="1"/>
  <c r="U47" i="1"/>
  <c r="U1003" i="1"/>
  <c r="U204" i="1"/>
  <c r="U620" i="1"/>
  <c r="U1050" i="1"/>
  <c r="U980" i="1"/>
  <c r="U656" i="1"/>
  <c r="U35" i="1"/>
  <c r="U579" i="1"/>
  <c r="U109" i="1"/>
  <c r="U1015" i="1"/>
  <c r="U375" i="1"/>
  <c r="U208" i="1"/>
  <c r="U922" i="1"/>
  <c r="U137" i="1"/>
  <c r="U891" i="1"/>
  <c r="U704" i="1"/>
  <c r="U353" i="1"/>
  <c r="U659" i="1"/>
  <c r="U611" i="1"/>
  <c r="U67" i="1"/>
  <c r="U428" i="1"/>
  <c r="U868" i="1"/>
  <c r="U55" i="1"/>
  <c r="U391" i="1"/>
  <c r="U856" i="1"/>
  <c r="U880" i="1"/>
  <c r="U870" i="1"/>
  <c r="U799" i="1"/>
  <c r="U352" i="1"/>
  <c r="U553" i="1"/>
  <c r="U84" i="1"/>
  <c r="U85" i="1"/>
  <c r="U127" i="1"/>
  <c r="U858" i="1"/>
  <c r="U990" i="1"/>
  <c r="U679" i="1"/>
  <c r="U333" i="1"/>
  <c r="U826" i="1"/>
  <c r="U1057" i="1"/>
  <c r="U757" i="1"/>
  <c r="U834" i="1"/>
  <c r="U665" i="1"/>
  <c r="U489" i="1"/>
  <c r="U921" i="1"/>
  <c r="U1069" i="1"/>
  <c r="U377" i="1"/>
  <c r="U936" i="1"/>
  <c r="U409" i="1"/>
  <c r="U254" i="1"/>
  <c r="U251" i="1"/>
  <c r="U458" i="1"/>
  <c r="U533" i="1"/>
  <c r="U494" i="1"/>
  <c r="U15" i="1"/>
  <c r="U684" i="1"/>
  <c r="U1083" i="1"/>
  <c r="U166" i="1"/>
  <c r="U421" i="1"/>
  <c r="U617" i="1"/>
  <c r="U876" i="1"/>
  <c r="U555" i="1"/>
  <c r="U238" i="1"/>
  <c r="U438" i="1"/>
  <c r="U473" i="1"/>
  <c r="U149" i="1"/>
  <c r="U696" i="1"/>
  <c r="U977" i="1"/>
  <c r="U427" i="1"/>
  <c r="U294" i="1"/>
  <c r="U578" i="1"/>
  <c r="U188" i="1"/>
  <c r="U158" i="1"/>
  <c r="U186" i="1"/>
  <c r="U487" i="1"/>
  <c r="U756" i="1"/>
  <c r="U1054" i="1"/>
  <c r="U422" i="1"/>
  <c r="U554" i="1"/>
  <c r="U585" i="1"/>
  <c r="U317" i="1"/>
  <c r="U401" i="1"/>
  <c r="U53" i="1"/>
  <c r="U984" i="1"/>
  <c r="U356" i="1"/>
  <c r="U1116" i="1"/>
  <c r="U1024" i="1"/>
  <c r="U1104" i="1"/>
  <c r="U530" i="1"/>
  <c r="U700" i="1"/>
  <c r="U1100" i="1"/>
  <c r="U326" i="1"/>
  <c r="U504" i="1"/>
  <c r="U915" i="1"/>
  <c r="U132" i="1"/>
  <c r="U830" i="1"/>
  <c r="U970" i="1"/>
  <c r="U956" i="1"/>
  <c r="U754" i="1"/>
  <c r="U860" i="1"/>
  <c r="U341" i="1"/>
  <c r="U778" i="1"/>
  <c r="U99" i="1"/>
  <c r="U259" i="1"/>
  <c r="U306" i="1"/>
  <c r="U745" i="1"/>
  <c r="U107" i="1"/>
  <c r="U1007" i="1"/>
  <c r="U763" i="1"/>
  <c r="U621" i="1"/>
  <c r="U740" i="1"/>
  <c r="U36" i="1"/>
  <c r="U1062" i="1"/>
  <c r="U27" i="1"/>
  <c r="U424" i="1"/>
  <c r="U201" i="1"/>
  <c r="U907" i="1"/>
  <c r="U759" i="1"/>
  <c r="U1080" i="1"/>
  <c r="U628" i="1"/>
  <c r="U719" i="1"/>
  <c r="U823" i="1"/>
  <c r="U839" i="1"/>
  <c r="U598" i="1"/>
  <c r="U29" i="1"/>
  <c r="U399" i="1"/>
  <c r="U6" i="1"/>
  <c r="U607" i="1"/>
  <c r="U559" i="1"/>
  <c r="U486" i="1"/>
  <c r="U802" i="1"/>
  <c r="U736" i="1"/>
  <c r="U517" i="1"/>
  <c r="U75" i="1"/>
  <c r="U624" i="1"/>
  <c r="U175" i="1"/>
  <c r="U676" i="1"/>
  <c r="U662" i="1"/>
  <c r="U563" i="1"/>
  <c r="U576" i="1"/>
  <c r="U1099" i="1"/>
  <c r="U1006" i="1"/>
  <c r="U432" i="1"/>
  <c r="U395" i="1"/>
  <c r="U415" i="1"/>
  <c r="U714" i="1"/>
  <c r="U457" i="1"/>
  <c r="U1030" i="1"/>
  <c r="U118" i="1"/>
  <c r="U1064" i="1"/>
  <c r="U351" i="1"/>
  <c r="U722" i="1"/>
  <c r="U414" i="1"/>
  <c r="U1081" i="1"/>
  <c r="U17" i="1"/>
  <c r="U817" i="1"/>
  <c r="U335" i="1"/>
  <c r="U172" i="1"/>
  <c r="U564" i="1"/>
  <c r="U1017" i="1"/>
  <c r="U697" i="1"/>
  <c r="U167" i="1"/>
  <c r="U182" i="1"/>
  <c r="U988" i="1"/>
  <c r="U648" i="1"/>
  <c r="U924" i="1"/>
  <c r="U471" i="1"/>
  <c r="U448" i="1"/>
  <c r="U742" i="1"/>
  <c r="U532" i="1"/>
  <c r="U402" i="1"/>
  <c r="U1119" i="1"/>
  <c r="U949" i="1"/>
  <c r="U25" i="1"/>
  <c r="U523" i="1"/>
  <c r="U95" i="1"/>
  <c r="U1053" i="1"/>
  <c r="U942" i="1"/>
  <c r="U452" i="1"/>
  <c r="U888" i="1"/>
  <c r="U290" i="1"/>
  <c r="U450" i="1"/>
  <c r="U252" i="1"/>
  <c r="U303" i="1"/>
  <c r="U220" i="1"/>
  <c r="U343" i="1"/>
  <c r="U80" i="1"/>
  <c r="U661" i="1"/>
  <c r="U627" i="1"/>
  <c r="U685" i="1"/>
  <c r="U931" i="1"/>
  <c r="U1025" i="1"/>
  <c r="U429" i="1"/>
  <c r="U312" i="1"/>
  <c r="U596" i="1"/>
  <c r="U92" i="1"/>
  <c r="U217" i="1"/>
  <c r="U584" i="1"/>
  <c r="U173" i="1"/>
  <c r="U806" i="1"/>
  <c r="U613" i="1"/>
  <c r="U178" i="1"/>
  <c r="U690" i="1"/>
  <c r="U283" i="1"/>
  <c r="U711" i="1"/>
  <c r="U138" i="1"/>
  <c r="U156" i="1"/>
  <c r="U345" i="1"/>
  <c r="U963" i="1"/>
  <c r="U257" i="1"/>
  <c r="U309" i="1"/>
  <c r="U930" i="1"/>
  <c r="U310" i="1"/>
  <c r="U434" i="1"/>
  <c r="U653" i="1"/>
  <c r="U1084" i="1"/>
  <c r="U850" i="1"/>
  <c r="U232" i="1"/>
  <c r="U493" i="1"/>
  <c r="U797" i="1"/>
  <c r="U512" i="1"/>
  <c r="U809" i="1"/>
  <c r="U536" i="1"/>
  <c r="U1021" i="1"/>
  <c r="U655" i="1"/>
  <c r="U1093" i="1"/>
  <c r="U411" i="1"/>
  <c r="U770" i="1"/>
  <c r="U383" i="1"/>
  <c r="U231" i="1"/>
  <c r="U245" i="1"/>
  <c r="U1036" i="1"/>
  <c r="U529" i="1"/>
  <c r="U227" i="1"/>
  <c r="U7" i="1"/>
  <c r="U462" i="1"/>
  <c r="U575" i="1"/>
  <c r="U755" i="1"/>
  <c r="U940" i="1"/>
  <c r="U1076" i="1"/>
  <c r="U819" i="1"/>
  <c r="U398" i="1"/>
  <c r="U418" i="1"/>
  <c r="U1033" i="1"/>
  <c r="U505" i="1"/>
  <c r="U261" i="1"/>
  <c r="U91" i="1"/>
  <c r="U451" i="1"/>
  <c r="U739" i="1"/>
  <c r="U115" i="1"/>
  <c r="U1043" i="1"/>
  <c r="U612" i="1"/>
  <c r="U117" i="1"/>
  <c r="U899" i="1"/>
  <c r="U368" i="1"/>
  <c r="U938" i="1"/>
  <c r="U131" i="1"/>
  <c r="U859" i="1"/>
  <c r="U695" i="1"/>
  <c r="U157" i="1"/>
  <c r="U104" i="1"/>
  <c r="U772" i="1"/>
  <c r="U185" i="1"/>
  <c r="U318" i="1"/>
  <c r="U818" i="1"/>
  <c r="U609" i="1"/>
  <c r="U865" i="1"/>
  <c r="U669" i="1"/>
  <c r="U26" i="1"/>
  <c r="U731" i="1"/>
  <c r="U212" i="1"/>
  <c r="U883" i="1"/>
  <c r="U531" i="1"/>
  <c r="U143" i="1"/>
  <c r="U976" i="1"/>
  <c r="U636" i="1"/>
  <c r="U606" i="1"/>
  <c r="U470" i="1"/>
  <c r="U370" i="1"/>
  <c r="U1008" i="1"/>
  <c r="U22" i="1"/>
  <c r="U2" i="1"/>
  <c r="U454" i="1"/>
  <c r="U1055" i="1"/>
  <c r="U657" i="1"/>
  <c r="U845" i="1"/>
  <c r="U626" i="1"/>
  <c r="U748" i="1"/>
  <c r="U687" i="1"/>
  <c r="U674" i="1"/>
  <c r="U240" i="1"/>
  <c r="U633" i="1"/>
  <c r="U746" i="1"/>
  <c r="U96" i="1"/>
  <c r="U1014" i="1"/>
  <c r="U550" i="1"/>
  <c r="U875" i="1"/>
  <c r="U1068" i="1"/>
  <c r="U1020" i="1"/>
  <c r="U541" i="1"/>
  <c r="U783" i="1"/>
  <c r="U939" i="1"/>
  <c r="U526" i="1"/>
  <c r="U909" i="1"/>
  <c r="U413" i="1"/>
  <c r="U803" i="1"/>
  <c r="U872" i="1"/>
  <c r="U447" i="1"/>
  <c r="U249" i="1"/>
  <c r="U597" i="1"/>
  <c r="U247" i="1"/>
  <c r="U971" i="1"/>
  <c r="U581" i="1"/>
  <c r="U136" i="1"/>
  <c r="U816" i="1"/>
  <c r="U1085" i="1"/>
  <c r="U510" i="1"/>
  <c r="U724" i="1"/>
  <c r="U918" i="1"/>
  <c r="U305" i="1"/>
  <c r="U709" i="1"/>
  <c r="U441" i="1"/>
  <c r="U507" i="1"/>
  <c r="U124" i="1"/>
  <c r="U48" i="1"/>
  <c r="U681" i="1"/>
  <c r="U587" i="1"/>
  <c r="U89" i="1"/>
  <c r="U205" i="1"/>
  <c r="U358" i="1"/>
  <c r="U73" i="1"/>
  <c r="U179" i="1"/>
  <c r="U566" i="1"/>
  <c r="U385" i="1"/>
  <c r="U841" i="1"/>
  <c r="U908" i="1"/>
  <c r="U271" i="1"/>
  <c r="U77" i="1"/>
  <c r="U336" i="1"/>
  <c r="U86" i="1"/>
  <c r="U1095" i="1"/>
  <c r="U433" i="1"/>
  <c r="U475" i="1"/>
  <c r="U640" i="1"/>
  <c r="U258" i="1"/>
  <c r="U1019" i="1"/>
  <c r="U664" i="1"/>
  <c r="U702" i="1"/>
  <c r="U652" i="1"/>
  <c r="U996" i="1"/>
  <c r="U683" i="1"/>
  <c r="U1001" i="1"/>
  <c r="U468" i="1"/>
  <c r="U589" i="1"/>
  <c r="U62" i="1"/>
  <c r="U568" i="1"/>
  <c r="U488" i="1"/>
  <c r="U752" i="1"/>
  <c r="U223" i="1"/>
  <c r="U666" i="1"/>
  <c r="U1073" i="1"/>
  <c r="U1079" i="1"/>
  <c r="U785" i="1"/>
  <c r="U71" i="1"/>
  <c r="U548" i="1"/>
  <c r="U21" i="1"/>
  <c r="U300" i="1"/>
  <c r="U362" i="1"/>
  <c r="U150" i="1"/>
  <c r="U793" i="1"/>
  <c r="U629" i="1"/>
  <c r="U852" i="1"/>
  <c r="U405" i="1"/>
  <c r="U381" i="1"/>
  <c r="U63" i="1"/>
  <c r="U508" i="1"/>
  <c r="U372" i="1"/>
  <c r="U1101" i="1"/>
  <c r="U366" i="1"/>
  <c r="U322" i="1"/>
  <c r="U885" i="1"/>
  <c r="U713" i="1"/>
  <c r="U953" i="1"/>
  <c r="U337" i="1"/>
  <c r="U214" i="1"/>
  <c r="U125" i="1"/>
  <c r="U534" i="1"/>
  <c r="U319" i="1"/>
  <c r="U237" i="1"/>
  <c r="U331" i="1"/>
  <c r="U363" i="1"/>
  <c r="U547" i="1"/>
  <c r="U190" i="1"/>
  <c r="U913" i="1"/>
  <c r="U215" i="1"/>
  <c r="U889" i="1"/>
  <c r="U919" i="1"/>
  <c r="U74" i="1"/>
  <c r="U1082" i="1"/>
  <c r="U193" i="1"/>
  <c r="U771" i="1"/>
  <c r="U98" i="1"/>
  <c r="U146" i="1"/>
  <c r="U397" i="1"/>
  <c r="U264" i="1"/>
  <c r="U815" i="1"/>
  <c r="U108" i="1"/>
  <c r="U694" i="1"/>
  <c r="U619" i="1"/>
  <c r="U546" i="1"/>
  <c r="U1113" i="1"/>
  <c r="U521" i="1"/>
  <c r="U974" i="1"/>
  <c r="U551" i="1"/>
  <c r="U1049" i="1"/>
  <c r="U951" i="1"/>
  <c r="U164" i="1"/>
  <c r="U794" i="1"/>
  <c r="U604" i="1"/>
  <c r="U44" i="1"/>
  <c r="U1016" i="1"/>
  <c r="U388" i="1"/>
  <c r="U593" i="1"/>
  <c r="U649" i="1"/>
  <c r="U197" i="1"/>
  <c r="U357" i="1"/>
  <c r="U654" i="1"/>
  <c r="U590" i="1"/>
  <c r="U906" i="1"/>
  <c r="U1096" i="1"/>
  <c r="U751" i="1"/>
  <c r="U822" i="1"/>
  <c r="U334" i="1"/>
  <c r="U165" i="1"/>
  <c r="U631" i="1"/>
  <c r="U500" i="1"/>
  <c r="U968" i="1"/>
  <c r="U896" i="1"/>
  <c r="U737" i="1"/>
  <c r="U707" i="1"/>
  <c r="U864" i="1"/>
  <c r="U346" i="1"/>
  <c r="U502" i="1"/>
  <c r="U1041" i="1"/>
  <c r="U194" i="1"/>
  <c r="U1018" i="1"/>
  <c r="U871" i="1"/>
  <c r="U867" i="1"/>
  <c r="U40" i="1"/>
  <c r="U902" i="1"/>
  <c r="U779" i="1"/>
  <c r="U246" i="1"/>
  <c r="U8" i="1"/>
  <c r="U279" i="1"/>
  <c r="U992" i="1"/>
  <c r="U813" i="1"/>
  <c r="U244" i="1"/>
  <c r="U484" i="1"/>
  <c r="U549" i="1"/>
  <c r="U293" i="1"/>
  <c r="U1118" i="1"/>
  <c r="U788" i="1"/>
  <c r="U767" i="1"/>
  <c r="U1061" i="1"/>
  <c r="U160" i="1"/>
  <c r="U114" i="1"/>
  <c r="U369" i="1"/>
  <c r="U384" i="1"/>
  <c r="U1009" i="1"/>
  <c r="U262" i="1"/>
  <c r="U705" i="1"/>
  <c r="U1058" i="1"/>
  <c r="U668" i="1"/>
  <c r="U1059" i="1"/>
  <c r="U392" i="1"/>
  <c r="U519" i="1"/>
  <c r="U376" i="1"/>
  <c r="U234" i="1"/>
  <c r="U288" i="1"/>
  <c r="U110" i="1"/>
  <c r="U483" i="1"/>
  <c r="U811" i="1"/>
  <c r="U646" i="1"/>
  <c r="U436" i="1"/>
  <c r="U199" i="1"/>
  <c r="U730" i="1"/>
  <c r="U854" i="1"/>
  <c r="U744" i="1"/>
  <c r="U832" i="1"/>
  <c r="U893" i="1"/>
  <c r="U873" i="1"/>
  <c r="U760" i="1"/>
  <c r="U718" i="1"/>
  <c r="U698" i="1"/>
  <c r="U572" i="1"/>
  <c r="U1077" i="1"/>
  <c r="U121" i="1"/>
  <c r="U162" i="1"/>
  <c r="U130" i="1"/>
  <c r="U320" i="1"/>
  <c r="U242" i="1"/>
  <c r="U941" i="1"/>
  <c r="U308" i="1"/>
  <c r="U315" i="1"/>
  <c r="U660" i="1"/>
  <c r="U969" i="1"/>
  <c r="U298" i="1"/>
  <c r="U786" i="1"/>
  <c r="U558" i="1"/>
  <c r="U725" i="1"/>
  <c r="U151" i="1"/>
  <c r="U1088" i="1"/>
  <c r="U103" i="1"/>
  <c r="U961" i="1"/>
  <c r="U1022" i="1"/>
  <c r="U750" i="1"/>
  <c r="U360" i="1"/>
  <c r="U367" i="1"/>
  <c r="U678" i="1"/>
  <c r="U835" i="1"/>
  <c r="U761" i="1"/>
  <c r="U539" i="1"/>
  <c r="U527" i="1"/>
  <c r="U693" i="1"/>
  <c r="U70" i="1"/>
  <c r="U782" i="1"/>
  <c r="U224" i="1"/>
  <c r="U444" i="1"/>
  <c r="U1092" i="1"/>
  <c r="U981" i="1"/>
  <c r="U113" i="1"/>
  <c r="U615" i="1"/>
  <c r="U455" i="1"/>
  <c r="U13" i="1"/>
  <c r="U937" i="1"/>
  <c r="U184" i="1"/>
  <c r="U1028" i="1"/>
  <c r="U155" i="1"/>
  <c r="U528" i="1"/>
  <c r="U491" i="1"/>
  <c r="U88" i="1"/>
  <c r="U168" i="1"/>
  <c r="U221" i="1"/>
  <c r="U325" i="1"/>
  <c r="U187" i="1"/>
  <c r="U729" i="1"/>
  <c r="U456" i="1"/>
  <c r="U789" i="1"/>
  <c r="U276" i="1"/>
  <c r="U482" i="1"/>
  <c r="U916" i="1"/>
  <c r="U501" i="1"/>
  <c r="U203" i="1"/>
  <c r="U87" i="1"/>
  <c r="U477" i="1"/>
  <c r="U542" i="1"/>
  <c r="U608" i="1"/>
  <c r="U243" i="1"/>
  <c r="U658" i="1"/>
  <c r="U673" i="1"/>
  <c r="U459" i="1"/>
  <c r="U829" i="1"/>
  <c r="U195" i="1"/>
  <c r="U1000" i="1"/>
  <c r="U111" i="1"/>
  <c r="U866" i="1"/>
  <c r="U717" i="1"/>
  <c r="U1110" i="1"/>
  <c r="U43" i="1"/>
  <c r="U304" i="1"/>
  <c r="U365" i="1"/>
  <c r="U192" i="1"/>
  <c r="U417" i="1"/>
  <c r="U490" i="1"/>
  <c r="U544" i="1"/>
  <c r="U440" i="1"/>
  <c r="U780" i="1"/>
  <c r="U78" i="1"/>
  <c r="U580" i="1"/>
  <c r="U161" i="1"/>
  <c r="U81" i="1"/>
  <c r="U947" i="1"/>
  <c r="U887" i="1"/>
  <c r="U670" i="1"/>
  <c r="U892" i="1"/>
  <c r="U1072" i="1"/>
  <c r="U393" i="1"/>
  <c r="U420" i="1"/>
  <c r="U18" i="1"/>
  <c r="U602" i="1"/>
  <c r="U72" i="1"/>
  <c r="U978" i="1"/>
  <c r="U102" i="1"/>
  <c r="U50" i="1"/>
  <c r="U211" i="1"/>
  <c r="U20" i="1"/>
  <c r="U784" i="1"/>
  <c r="U944" i="1"/>
  <c r="U347" i="1"/>
  <c r="U699" i="1"/>
  <c r="U641" i="1"/>
  <c r="U987" i="1"/>
  <c r="O1038" i="1"/>
  <c r="O1053" i="1"/>
  <c r="O479" i="1"/>
  <c r="O525" i="1"/>
  <c r="O861" i="1"/>
  <c r="O285" i="1"/>
  <c r="O944" i="1"/>
  <c r="O270" i="1"/>
  <c r="O94" i="1"/>
  <c r="O235" i="1"/>
  <c r="O987" i="1"/>
  <c r="O347" i="1"/>
  <c r="O205" i="1"/>
  <c r="O907" i="1"/>
  <c r="O335" i="1"/>
  <c r="O785" i="1"/>
  <c r="O1060" i="1"/>
  <c r="O978" i="1"/>
  <c r="O223" i="1"/>
  <c r="O561" i="1"/>
  <c r="O1012" i="1"/>
  <c r="O329" i="1"/>
  <c r="O152" i="1"/>
  <c r="O457" i="1"/>
  <c r="O881" i="1"/>
  <c r="O1072" i="1"/>
  <c r="O1083" i="1"/>
  <c r="O70" i="1"/>
  <c r="O301" i="1"/>
  <c r="O102" i="1"/>
  <c r="O333" i="1"/>
  <c r="O719" i="1"/>
  <c r="O229" i="1"/>
  <c r="O708" i="1"/>
  <c r="O642" i="1"/>
  <c r="O456" i="1"/>
  <c r="O366" i="1"/>
  <c r="O192" i="1"/>
  <c r="O1081" i="1"/>
  <c r="O399" i="1"/>
  <c r="O786" i="1"/>
  <c r="O417" i="1"/>
  <c r="O826" i="1"/>
  <c r="O372" i="1"/>
  <c r="O490" i="1"/>
  <c r="O576" i="1"/>
  <c r="O108" i="1"/>
  <c r="O414" i="1"/>
  <c r="O602" i="1"/>
  <c r="O761" i="1"/>
  <c r="O670" i="1"/>
  <c r="O460" i="1"/>
  <c r="O11" i="1"/>
  <c r="O789" i="1"/>
  <c r="O1087" i="1"/>
  <c r="O393" i="1"/>
  <c r="O9" i="1"/>
  <c r="O782" i="1"/>
  <c r="O560" i="1"/>
  <c r="O1089" i="1"/>
  <c r="O824" i="1"/>
  <c r="O198" i="1"/>
  <c r="O869" i="1"/>
  <c r="O657" i="1"/>
  <c r="O811" i="1"/>
  <c r="O1119" i="1"/>
  <c r="O44" i="1"/>
  <c r="O654" i="1"/>
  <c r="O241" i="1"/>
  <c r="O224" i="1"/>
  <c r="O581" i="1"/>
  <c r="O524" i="1"/>
  <c r="O706" i="1"/>
  <c r="O422" i="1"/>
  <c r="O473" i="1"/>
  <c r="O475" i="1"/>
  <c r="O319" i="1"/>
  <c r="O780" i="1"/>
  <c r="O313" i="1"/>
  <c r="O573" i="1"/>
  <c r="O463" i="1"/>
  <c r="O280" i="1"/>
  <c r="O753" i="1"/>
  <c r="O1114" i="1"/>
  <c r="O138" i="1"/>
  <c r="O554" i="1"/>
  <c r="O946" i="1"/>
  <c r="O1082" i="1"/>
  <c r="O646" i="1"/>
  <c r="O1031" i="1"/>
  <c r="O10" i="1"/>
  <c r="O294" i="1"/>
  <c r="O95" i="1"/>
  <c r="O149" i="1"/>
  <c r="O541" i="1"/>
  <c r="O686" i="1"/>
  <c r="O359" i="1"/>
  <c r="O505" i="1"/>
  <c r="O276" i="1"/>
  <c r="O449" i="1"/>
  <c r="O450" i="1"/>
  <c r="O99" i="1"/>
  <c r="O604" i="1"/>
  <c r="O461" i="1"/>
  <c r="O1106" i="1"/>
  <c r="O444" i="1"/>
  <c r="O318" i="1"/>
  <c r="O193" i="1"/>
  <c r="O783" i="1"/>
  <c r="O376" i="1"/>
  <c r="O771" i="1"/>
  <c r="O514" i="1"/>
  <c r="O416" i="1"/>
  <c r="O504" i="1"/>
  <c r="O137" i="1"/>
  <c r="O243" i="1"/>
  <c r="O658" i="1"/>
  <c r="O1092" i="1"/>
  <c r="O202" i="1"/>
  <c r="O135" i="1"/>
  <c r="O845" i="1"/>
  <c r="O233" i="1"/>
  <c r="O129" i="1"/>
  <c r="O1099" i="1"/>
  <c r="O643" i="1"/>
  <c r="O358" i="1"/>
  <c r="O147" i="1"/>
  <c r="O585" i="1"/>
  <c r="O32" i="1"/>
  <c r="O605" i="1"/>
  <c r="O1120" i="1"/>
  <c r="O781" i="1"/>
  <c r="O227" i="1"/>
  <c r="O28" i="1"/>
  <c r="O187" i="1"/>
  <c r="O637" i="1"/>
  <c r="O741" i="1"/>
  <c r="O52" i="1"/>
  <c r="O203" i="1"/>
  <c r="O273" i="1"/>
  <c r="O558" i="1"/>
  <c r="O673" i="1"/>
  <c r="O1121" i="1"/>
  <c r="O914" i="1"/>
  <c r="O688" i="1"/>
  <c r="O436" i="1"/>
  <c r="O1105" i="1"/>
  <c r="O199" i="1"/>
  <c r="O458" i="1"/>
  <c r="O640" i="1"/>
  <c r="O939" i="1"/>
  <c r="O459" i="1"/>
  <c r="O228" i="1"/>
  <c r="O272" i="1"/>
  <c r="O26" i="1"/>
  <c r="O237" i="1"/>
  <c r="O578" i="1"/>
  <c r="O435" i="1"/>
  <c r="O67" i="1"/>
  <c r="O173" i="1"/>
  <c r="O258" i="1"/>
  <c r="O822" i="1"/>
  <c r="O334" i="1"/>
  <c r="O549" i="1"/>
  <c r="O1076" i="1"/>
  <c r="O730" i="1"/>
  <c r="O116" i="1"/>
  <c r="O850" i="1"/>
  <c r="O917" i="1"/>
  <c r="O823" i="1"/>
  <c r="O1057" i="1"/>
  <c r="O614" i="1"/>
  <c r="O232" i="1"/>
  <c r="O136" i="1"/>
  <c r="O165" i="1"/>
  <c r="O766" i="1"/>
  <c r="O364" i="1"/>
  <c r="O981" i="1"/>
  <c r="O787" i="1"/>
  <c r="O729" i="1"/>
  <c r="O689" i="1"/>
  <c r="O694" i="1"/>
  <c r="O209" i="1"/>
  <c r="O87" i="1"/>
  <c r="O340" i="1"/>
  <c r="O506" i="1"/>
  <c r="O134" i="1"/>
  <c r="O731" i="1"/>
  <c r="O148" i="1"/>
  <c r="O973" i="1"/>
  <c r="O839" i="1"/>
  <c r="O1045" i="1"/>
  <c r="O1016" i="1"/>
  <c r="O800" i="1"/>
  <c r="O619" i="1"/>
  <c r="O746" i="1"/>
  <c r="O37" i="1"/>
  <c r="O829" i="1"/>
  <c r="O913" i="1"/>
  <c r="O854" i="1"/>
  <c r="O982" i="1"/>
  <c r="O863" i="1"/>
  <c r="O388" i="1"/>
  <c r="O526" i="1"/>
  <c r="O1107" i="1"/>
  <c r="O496" i="1"/>
  <c r="O627" i="1"/>
  <c r="O181" i="1"/>
  <c r="O274" i="1"/>
  <c r="O63" i="1"/>
  <c r="O891" i="1"/>
  <c r="O1050" i="1"/>
  <c r="O429" i="1"/>
  <c r="O816" i="1"/>
  <c r="O520" i="1"/>
  <c r="O140" i="1"/>
  <c r="O98" i="1"/>
  <c r="O443" i="1"/>
  <c r="O942" i="1"/>
  <c r="O948" i="1"/>
  <c r="O54" i="1"/>
  <c r="O837" i="1"/>
  <c r="O183" i="1"/>
  <c r="O910" i="1"/>
  <c r="O5" i="1"/>
  <c r="O308" i="1"/>
  <c r="O113" i="1"/>
  <c r="O312" i="1"/>
  <c r="O584" i="1"/>
  <c r="O546" i="1"/>
  <c r="O897" i="1"/>
  <c r="O536" i="1"/>
  <c r="O523" i="1"/>
  <c r="O262" i="1"/>
  <c r="O315" i="1"/>
  <c r="O57" i="1"/>
  <c r="O539" i="1"/>
  <c r="O704" i="1"/>
  <c r="O954" i="1"/>
  <c r="O171" i="1"/>
  <c r="O962" i="1"/>
  <c r="O363" i="1"/>
  <c r="O58" i="1"/>
  <c r="O215" i="1"/>
  <c r="O705" i="1"/>
  <c r="O1018" i="1"/>
  <c r="O1085" i="1"/>
  <c r="O871" i="1"/>
  <c r="O469" i="1"/>
  <c r="O269" i="1"/>
  <c r="O757" i="1"/>
  <c r="O744" i="1"/>
  <c r="O442" i="1"/>
  <c r="O631" i="1"/>
  <c r="O410" i="1"/>
  <c r="O467" i="1"/>
  <c r="O725" i="1"/>
  <c r="O806" i="1"/>
  <c r="O332" i="1"/>
  <c r="O1058" i="1"/>
  <c r="O309" i="1"/>
  <c r="O759" i="1"/>
  <c r="O613" i="1"/>
  <c r="O545" i="1"/>
  <c r="O7" i="1"/>
  <c r="O547" i="1"/>
  <c r="O462" i="1"/>
  <c r="O594" i="1"/>
  <c r="O778" i="1"/>
  <c r="O819" i="1"/>
  <c r="O622" i="1"/>
  <c r="O146" i="1"/>
  <c r="O293" i="1"/>
  <c r="O1021" i="1"/>
  <c r="O378" i="1"/>
  <c r="O775" i="1"/>
  <c r="O1026" i="1"/>
  <c r="O1118" i="1"/>
  <c r="O212" i="1"/>
  <c r="O740" i="1"/>
  <c r="O596" i="1"/>
  <c r="O655" i="1"/>
  <c r="O79" i="1"/>
  <c r="O474" i="1"/>
  <c r="O200" i="1"/>
  <c r="O867" i="1"/>
  <c r="O282" i="1"/>
  <c r="O668" i="1"/>
  <c r="O1059" i="1"/>
  <c r="O1093" i="1"/>
  <c r="O61" i="1"/>
  <c r="O685" i="1"/>
  <c r="O90" i="1"/>
  <c r="O696" i="1"/>
  <c r="O832" i="1"/>
  <c r="O893" i="1"/>
  <c r="O1010" i="1"/>
  <c r="O451" i="1"/>
  <c r="O452" i="1"/>
  <c r="O59" i="1"/>
  <c r="O1113" i="1"/>
  <c r="O178" i="1"/>
  <c r="O874" i="1"/>
  <c r="O1048" i="1"/>
  <c r="O1098" i="1"/>
  <c r="O397" i="1"/>
  <c r="O885" i="1"/>
  <c r="O994" i="1"/>
  <c r="O593" i="1"/>
  <c r="O790" i="1"/>
  <c r="O260" i="1"/>
  <c r="O428" i="1"/>
  <c r="O873" i="1"/>
  <c r="O500" i="1"/>
  <c r="O389" i="1"/>
  <c r="O493" i="1"/>
  <c r="O762" i="1"/>
  <c r="O927" i="1"/>
  <c r="O575" i="1"/>
  <c r="O264" i="1"/>
  <c r="O952" i="1"/>
  <c r="O793" i="1"/>
  <c r="O591" i="1"/>
  <c r="O922" i="1"/>
  <c r="O930" i="1"/>
  <c r="O234" i="1"/>
  <c r="O929" i="1"/>
  <c r="O93" i="1"/>
  <c r="O344" i="1"/>
  <c r="O2" i="1"/>
  <c r="O968" i="1"/>
  <c r="O60" i="1"/>
  <c r="O156" i="1"/>
  <c r="O969" i="1"/>
  <c r="O214" i="1"/>
  <c r="O151" i="1"/>
  <c r="O758" i="1"/>
  <c r="O40" i="1"/>
  <c r="O788" i="1"/>
  <c r="O847" i="1"/>
  <c r="O330" i="1"/>
  <c r="O739" i="1"/>
  <c r="O649" i="1"/>
  <c r="O888" i="1"/>
  <c r="O767" i="1"/>
  <c r="O1041" i="1"/>
  <c r="O590" i="1"/>
  <c r="O288" i="1"/>
  <c r="O1035" i="1"/>
  <c r="O902" i="1"/>
  <c r="O322" i="1"/>
  <c r="O220" i="1"/>
  <c r="O42" i="1"/>
  <c r="O521" i="1"/>
  <c r="O857" i="1"/>
  <c r="O1039" i="1"/>
  <c r="O154" i="1"/>
  <c r="O267" i="1"/>
  <c r="O933" i="1"/>
  <c r="O904" i="1"/>
  <c r="O426" i="1"/>
  <c r="O349" i="1"/>
  <c r="O159" i="1"/>
  <c r="O16" i="1"/>
  <c r="O666" i="1"/>
  <c r="O535" i="1"/>
  <c r="O544" i="1"/>
  <c r="O36" i="1"/>
  <c r="O791" i="1"/>
  <c r="O465" i="1"/>
  <c r="O353" i="1"/>
  <c r="O45" i="1"/>
  <c r="O499" i="1"/>
  <c r="O682" i="1"/>
  <c r="O1028" i="1"/>
  <c r="O966" i="1"/>
  <c r="O1108" i="1"/>
  <c r="O78" i="1"/>
  <c r="O342" i="1"/>
  <c r="O115" i="1"/>
  <c r="O667" i="1"/>
  <c r="O764" i="1"/>
  <c r="O894" i="1"/>
  <c r="O792" i="1"/>
  <c r="O1111" i="1"/>
  <c r="O883" i="1"/>
  <c r="O125" i="1"/>
  <c r="O747" i="1"/>
  <c r="O889" i="1"/>
  <c r="O66" i="1"/>
  <c r="O531" i="1"/>
  <c r="O30" i="1"/>
  <c r="O304" i="1"/>
  <c r="O343" i="1"/>
  <c r="O1015" i="1"/>
  <c r="O1102" i="1"/>
  <c r="O900" i="1"/>
  <c r="O808" i="1"/>
  <c r="O495" i="1"/>
  <c r="O980" i="1"/>
  <c r="O265" i="1"/>
  <c r="O195" i="1"/>
  <c r="O768" i="1"/>
  <c r="O317" i="1"/>
  <c r="O932" i="1"/>
  <c r="O155" i="1"/>
  <c r="O188" i="1"/>
  <c r="O1070" i="1"/>
  <c r="O1061" i="1"/>
  <c r="O1044" i="1"/>
  <c r="O868" i="1"/>
  <c r="O255" i="1"/>
  <c r="O218" i="1"/>
  <c r="O726" i="1"/>
  <c r="O634" i="1"/>
  <c r="O639" i="1"/>
  <c r="O805" i="1"/>
  <c r="O120" i="1"/>
  <c r="O361" i="1"/>
  <c r="O672" i="1"/>
  <c r="O618" i="1"/>
  <c r="O919" i="1"/>
  <c r="O834" i="1"/>
  <c r="O339" i="1"/>
  <c r="O877" i="1"/>
  <c r="O379" i="1"/>
  <c r="O552" i="1"/>
  <c r="O396" i="1"/>
  <c r="O945" i="1"/>
  <c r="O153" i="1"/>
  <c r="O690" i="1"/>
  <c r="O297" i="1"/>
  <c r="O743" i="1"/>
  <c r="O779" i="1"/>
  <c r="O213" i="1"/>
  <c r="O65" i="1"/>
  <c r="O701" i="1"/>
  <c r="O665" i="1"/>
  <c r="O101" i="1"/>
  <c r="O931" i="1"/>
  <c r="O644" i="1"/>
  <c r="O886" i="1"/>
  <c r="O522" i="1"/>
  <c r="O96" i="1"/>
  <c r="O878" i="1"/>
  <c r="O157" i="1"/>
  <c r="O375" i="1"/>
  <c r="O660" i="1"/>
  <c r="O534" i="1"/>
  <c r="O1088" i="1"/>
  <c r="O41" i="1"/>
  <c r="O565" i="1"/>
  <c r="O481" i="1"/>
  <c r="O540" i="1"/>
  <c r="O928" i="1"/>
  <c r="O160" i="1"/>
  <c r="O296" i="1"/>
  <c r="O760" i="1"/>
  <c r="O374" i="1"/>
  <c r="O979" i="1"/>
  <c r="O656" i="1"/>
  <c r="O398" i="1"/>
  <c r="O825" i="1"/>
  <c r="O1086" i="1"/>
  <c r="O574" i="1"/>
  <c r="O373" i="1"/>
  <c r="O382" i="1"/>
  <c r="O964" i="1"/>
  <c r="O303" i="1"/>
  <c r="O310" i="1"/>
  <c r="O626" i="1"/>
  <c r="O843" i="1"/>
  <c r="O454" i="1"/>
  <c r="O123" i="1"/>
  <c r="O352" i="1"/>
  <c r="O390" i="1"/>
  <c r="O1043" i="1"/>
  <c r="O721" i="1"/>
  <c r="O774" i="1"/>
  <c r="O632" i="1"/>
  <c r="O896" i="1"/>
  <c r="O699" i="1"/>
  <c r="O692" i="1"/>
  <c r="O299" i="1"/>
  <c r="O784" i="1"/>
  <c r="O476" i="1"/>
  <c r="O226" i="1"/>
  <c r="O486" i="1"/>
  <c r="O663" i="1"/>
  <c r="O4" i="1"/>
  <c r="O533" i="1"/>
  <c r="O798" i="1"/>
  <c r="O909" i="1"/>
  <c r="O403" i="1"/>
  <c r="O818" i="1"/>
  <c r="O1000" i="1"/>
  <c r="O510" i="1"/>
  <c r="O1019" i="1"/>
  <c r="O568" i="1"/>
  <c r="O1042" i="1"/>
  <c r="O1101" i="1"/>
  <c r="O324" i="1"/>
  <c r="O1094" i="1"/>
  <c r="O1013" i="1"/>
  <c r="O598" i="1"/>
  <c r="O915" i="1"/>
  <c r="O132" i="1"/>
  <c r="O664" i="1"/>
  <c r="O64" i="1"/>
  <c r="O810" i="1"/>
  <c r="O691" i="1"/>
  <c r="O615" i="1"/>
  <c r="O246" i="1"/>
  <c r="O508" i="1"/>
  <c r="O23" i="1"/>
  <c r="O166" i="1"/>
  <c r="O828" i="1"/>
  <c r="O489" i="1"/>
  <c r="O73" i="1"/>
  <c r="O765" i="1"/>
  <c r="O143" i="1"/>
  <c r="O482" i="1"/>
  <c r="O623" i="1"/>
  <c r="O421" i="1"/>
  <c r="O769" i="1"/>
  <c r="O413" i="1"/>
  <c r="O124" i="1"/>
  <c r="O1067" i="1"/>
  <c r="O145" i="1"/>
  <c r="O402" i="1"/>
  <c r="O812" i="1"/>
  <c r="O616" i="1"/>
  <c r="O976" i="1"/>
  <c r="O277" i="1"/>
  <c r="O278" i="1"/>
  <c r="O210" i="1"/>
  <c r="O724" i="1"/>
  <c r="O972" i="1"/>
  <c r="O916" i="1"/>
  <c r="O849" i="1"/>
  <c r="O727" i="1"/>
  <c r="O316" i="1"/>
  <c r="O341" i="1"/>
  <c r="O795" i="1"/>
  <c r="O412" i="1"/>
  <c r="O128" i="1"/>
  <c r="O47" i="1"/>
  <c r="O46" i="1"/>
  <c r="O455" i="1"/>
  <c r="O749" i="1"/>
  <c r="O830" i="1"/>
  <c r="O562" i="1"/>
  <c r="O1002" i="1"/>
  <c r="O283" i="1"/>
  <c r="O965" i="1"/>
  <c r="O836" i="1"/>
  <c r="O529" i="1"/>
  <c r="O713" i="1"/>
  <c r="O528" i="1"/>
  <c r="O69" i="1"/>
  <c r="O556" i="1"/>
  <c r="O918" i="1"/>
  <c r="O970" i="1"/>
  <c r="O838" i="1"/>
  <c r="O12" i="1"/>
  <c r="O250" i="1"/>
  <c r="O1014" i="1"/>
  <c r="O158" i="1"/>
  <c r="O974" i="1"/>
  <c r="O281" i="1"/>
  <c r="O803" i="1"/>
  <c r="O703" i="1"/>
  <c r="O551" i="1"/>
  <c r="O755" i="1"/>
  <c r="O141" i="1"/>
  <c r="O225" i="1"/>
  <c r="O1097" i="1"/>
  <c r="O612" i="1"/>
  <c r="O872" i="1"/>
  <c r="O163" i="1"/>
  <c r="O920" i="1"/>
  <c r="O583" i="1"/>
  <c r="O252" i="1"/>
  <c r="O263" i="1"/>
  <c r="O748" i="1"/>
  <c r="O328" i="1"/>
  <c r="O1046" i="1"/>
  <c r="O636" i="1"/>
  <c r="O8" i="1"/>
  <c r="O434" i="1"/>
  <c r="O601" i="1"/>
  <c r="O794" i="1"/>
  <c r="O718" i="1"/>
  <c r="O1049" i="1"/>
  <c r="O844" i="1"/>
  <c r="O659" i="1"/>
  <c r="O687" i="1"/>
  <c r="O951" i="1"/>
  <c r="O92" i="1"/>
  <c r="O80" i="1"/>
  <c r="O537" i="1"/>
  <c r="O953" i="1"/>
  <c r="O1096" i="1"/>
  <c r="O323" i="1"/>
  <c r="O635" i="1"/>
  <c r="O661" i="1"/>
  <c r="O471" i="1"/>
  <c r="O648" i="1"/>
  <c r="O802" i="1"/>
  <c r="O988" i="1"/>
  <c r="O295" i="1"/>
  <c r="O420" i="1"/>
  <c r="O105" i="1"/>
  <c r="O862" i="1"/>
  <c r="O610" i="1"/>
  <c r="O485" i="1"/>
  <c r="O892" i="1"/>
  <c r="O1064" i="1"/>
  <c r="O923" i="1"/>
  <c r="O248" i="1"/>
  <c r="O18" i="1"/>
  <c r="O351" i="1"/>
  <c r="O722" i="1"/>
  <c r="O595" i="1"/>
  <c r="O702" i="1"/>
  <c r="O305" i="1"/>
  <c r="O76" i="1"/>
  <c r="O582" i="1"/>
  <c r="O848" i="1"/>
  <c r="O216" i="1"/>
  <c r="O580" i="1"/>
  <c r="O935" i="1"/>
  <c r="O259" i="1"/>
  <c r="O600" i="1"/>
  <c r="O884" i="1"/>
  <c r="O993" i="1"/>
  <c r="O1080" i="1"/>
  <c r="O1074" i="1"/>
  <c r="O827" i="1"/>
  <c r="O230" i="1"/>
  <c r="O921" i="1"/>
  <c r="O161" i="1"/>
  <c r="O503" i="1"/>
  <c r="O81" i="1"/>
  <c r="O256" i="1"/>
  <c r="O990" i="1"/>
  <c r="O1069" i="1"/>
  <c r="O480" i="1"/>
  <c r="O1004" i="1"/>
  <c r="O466" i="1"/>
  <c r="O395" i="1"/>
  <c r="O630" i="1"/>
  <c r="O307" i="1"/>
  <c r="O298" i="1"/>
  <c r="O804" i="1"/>
  <c r="O567" i="1"/>
  <c r="O386" i="1"/>
  <c r="O714" i="1"/>
  <c r="O84" i="1"/>
  <c r="O27" i="1"/>
  <c r="O1034" i="1"/>
  <c r="O715" i="1"/>
  <c r="O400" i="1"/>
  <c r="O85" i="1"/>
  <c r="O186" i="1"/>
  <c r="O995" i="1"/>
  <c r="O439" i="1"/>
  <c r="O111" i="1"/>
  <c r="O958" i="1"/>
  <c r="O377" i="1"/>
  <c r="O68" i="1"/>
  <c r="O253" i="1"/>
  <c r="O306" i="1"/>
  <c r="O119" i="1"/>
  <c r="O311" i="1"/>
  <c r="O1066" i="1"/>
  <c r="O617" i="1"/>
  <c r="O736" i="1"/>
  <c r="O738" i="1"/>
  <c r="O866" i="1"/>
  <c r="O638" i="1"/>
  <c r="O112" i="1"/>
  <c r="O401" i="1"/>
  <c r="O936" i="1"/>
  <c r="O1003" i="1"/>
  <c r="O494" i="1"/>
  <c r="O321" i="1"/>
  <c r="O453" i="1"/>
  <c r="O734" i="1"/>
  <c r="O680" i="1"/>
  <c r="O991" i="1"/>
  <c r="O350" i="1"/>
  <c r="O647" i="1"/>
  <c r="O949" i="1"/>
  <c r="O424" i="1"/>
  <c r="O851" i="1"/>
  <c r="O164" i="1"/>
  <c r="O219" i="1"/>
  <c r="O651" i="1"/>
  <c r="O290" i="1"/>
  <c r="O484" i="1"/>
  <c r="O497" i="1"/>
  <c r="O679" i="1"/>
  <c r="O543" i="1"/>
  <c r="O956" i="1"/>
  <c r="O754" i="1"/>
  <c r="O431" i="1"/>
  <c r="O709" i="1"/>
  <c r="O712" i="1"/>
  <c r="O345" i="1"/>
  <c r="O179" i="1"/>
  <c r="O425" i="1"/>
  <c r="O797" i="1"/>
  <c r="O876" i="1"/>
  <c r="O950" i="1"/>
  <c r="O566" i="1"/>
  <c r="O1100" i="1"/>
  <c r="O197" i="1"/>
  <c r="O653" i="1"/>
  <c r="O268" i="1"/>
  <c r="O1025" i="1"/>
  <c r="O998" i="1"/>
  <c r="O39" i="1"/>
  <c r="O745" i="1"/>
  <c r="O117" i="1"/>
  <c r="O502" i="1"/>
  <c r="O532" i="1"/>
  <c r="O912" i="1"/>
  <c r="O385" i="1"/>
  <c r="O107" i="1"/>
  <c r="O55" i="1"/>
  <c r="O588" i="1"/>
  <c r="O911" i="1"/>
  <c r="O599" i="1"/>
  <c r="O943" i="1"/>
  <c r="O821" i="1"/>
  <c r="O989" i="1"/>
  <c r="O354" i="1"/>
  <c r="O53" i="1"/>
  <c r="O387" i="1"/>
  <c r="O447" i="1"/>
  <c r="O291" i="1"/>
  <c r="O82" i="1"/>
  <c r="O777" i="1"/>
  <c r="O13" i="1"/>
  <c r="O261" i="1"/>
  <c r="O491" i="1"/>
  <c r="O1011" i="1"/>
  <c r="O716" i="1"/>
  <c r="O176" i="1"/>
  <c r="O391" i="1"/>
  <c r="O405" i="1"/>
  <c r="O1033" i="1"/>
  <c r="O882" i="1"/>
  <c r="O629" i="1"/>
  <c r="O650" i="1"/>
  <c r="O1084" i="1"/>
  <c r="O937" i="1"/>
  <c r="O35" i="1"/>
  <c r="O411" i="1"/>
  <c r="O737" i="1"/>
  <c r="O577" i="1"/>
  <c r="O247" i="1"/>
  <c r="O527" i="1"/>
  <c r="O555" i="1"/>
  <c r="O249" i="1"/>
  <c r="O204" i="1"/>
  <c r="O380" i="1"/>
  <c r="O698" i="1"/>
  <c r="O518" i="1"/>
  <c r="O693" i="1"/>
  <c r="O284" i="1"/>
  <c r="O279" i="1"/>
  <c r="O770" i="1"/>
  <c r="O103" i="1"/>
  <c r="O961" i="1"/>
  <c r="O437" i="1"/>
  <c r="O710" i="1"/>
  <c r="O711" i="1"/>
  <c r="O572" i="1"/>
  <c r="O899" i="1"/>
  <c r="O337" i="1"/>
  <c r="O801" i="1"/>
  <c r="O512" i="1"/>
  <c r="O208" i="1"/>
  <c r="O392" i="1"/>
  <c r="O742" i="1"/>
  <c r="O266" i="1"/>
  <c r="O83" i="1"/>
  <c r="O675" i="1"/>
  <c r="O346" i="1"/>
  <c r="O963" i="1"/>
  <c r="O357" i="1"/>
  <c r="O217" i="1"/>
  <c r="O24" i="1"/>
  <c r="O104" i="1"/>
  <c r="O177" i="1"/>
  <c r="O257" i="1"/>
  <c r="O207" i="1"/>
  <c r="O292" i="1"/>
  <c r="O97" i="1"/>
  <c r="O122" i="1"/>
  <c r="O833" i="1"/>
  <c r="O924" i="1"/>
  <c r="O182" i="1"/>
  <c r="O1017" i="1"/>
  <c r="O150" i="1"/>
  <c r="O472" i="1"/>
  <c r="O17" i="1"/>
  <c r="O71" i="1"/>
  <c r="O56" i="1"/>
  <c r="O50" i="1"/>
  <c r="O515" i="1"/>
  <c r="O300" i="1"/>
  <c r="O362" i="1"/>
  <c r="O464" i="1"/>
  <c r="O72" i="1"/>
  <c r="O1052" i="1"/>
  <c r="O211" i="1"/>
  <c r="O487" i="1"/>
  <c r="O106" i="1"/>
  <c r="O1030" i="1"/>
  <c r="O890" i="1"/>
  <c r="O1109" i="1"/>
  <c r="O468" i="1"/>
  <c r="O478" i="1"/>
  <c r="O773" i="1"/>
  <c r="O1077" i="1"/>
  <c r="O1040" i="1"/>
  <c r="O287" i="1"/>
  <c r="O550" i="1"/>
  <c r="O984" i="1"/>
  <c r="O717" i="1"/>
  <c r="O517" i="1"/>
  <c r="O1006" i="1"/>
  <c r="O75" i="1"/>
  <c r="O51" i="1"/>
  <c r="O1075" i="1"/>
  <c r="O960" i="1"/>
  <c r="O1051" i="1"/>
  <c r="O432" i="1"/>
  <c r="O142" i="1"/>
  <c r="O1110" i="1"/>
  <c r="O628" i="1"/>
  <c r="O592" i="1"/>
  <c r="O348" i="1"/>
  <c r="O571" i="1"/>
  <c r="O586" i="1"/>
  <c r="O999" i="1"/>
  <c r="O477" i="1"/>
  <c r="O875" i="1"/>
  <c r="O1112" i="1"/>
  <c r="O606" i="1"/>
  <c r="O597" i="1"/>
  <c r="O853" i="1"/>
  <c r="O542" i="1"/>
  <c r="O608" i="1"/>
  <c r="O1068" i="1"/>
  <c r="O126" i="1"/>
  <c r="O121" i="1"/>
  <c r="O509" i="1"/>
  <c r="O1022" i="1"/>
  <c r="O733" i="1"/>
  <c r="O772" i="1"/>
  <c r="O407" i="1"/>
  <c r="O430" i="1"/>
  <c r="O34" i="1"/>
  <c r="O620" i="1"/>
  <c r="O750" i="1"/>
  <c r="O684" i="1"/>
  <c r="O557" i="1"/>
  <c r="O905" i="1"/>
  <c r="O114" i="1"/>
  <c r="O992" i="1"/>
  <c r="O511" i="1"/>
  <c r="O185" i="1"/>
  <c r="O423" i="1"/>
  <c r="O100" i="1"/>
  <c r="O383" i="1"/>
  <c r="O368" i="1"/>
  <c r="O1091" i="1"/>
  <c r="O841" i="1"/>
  <c r="O852" i="1"/>
  <c r="O174" i="1"/>
  <c r="O938" i="1"/>
  <c r="O127" i="1"/>
  <c r="O492" i="1"/>
  <c r="O815" i="1"/>
  <c r="O131" i="1"/>
  <c r="O236" i="1"/>
  <c r="O441" i="1"/>
  <c r="O579" i="1"/>
  <c r="O609" i="1"/>
  <c r="O3" i="1"/>
  <c r="O901" i="1"/>
  <c r="O977" i="1"/>
  <c r="O569" i="1"/>
  <c r="O1037" i="1"/>
  <c r="O1065" i="1"/>
  <c r="O162" i="1"/>
  <c r="O409" i="1"/>
  <c r="O720" i="1"/>
  <c r="O369" i="1"/>
  <c r="O553" i="1"/>
  <c r="O231" i="1"/>
  <c r="O776" i="1"/>
  <c r="O144" i="1"/>
  <c r="O1029" i="1"/>
  <c r="O1007" i="1"/>
  <c r="O763" i="1"/>
  <c r="O983" i="1"/>
  <c r="O25" i="1"/>
  <c r="O470" i="1"/>
  <c r="O74" i="1"/>
  <c r="O519" i="1"/>
  <c r="O516" i="1"/>
  <c r="O91" i="1"/>
  <c r="O813" i="1"/>
  <c r="O751" i="1"/>
  <c r="O674" i="1"/>
  <c r="O906" i="1"/>
  <c r="O130" i="1"/>
  <c r="O110" i="1"/>
  <c r="O842" i="1"/>
  <c r="O707" i="1"/>
  <c r="O331" i="1"/>
  <c r="O570" i="1"/>
  <c r="O194" i="1"/>
  <c r="O196" i="1"/>
  <c r="O190" i="1"/>
  <c r="O1027" i="1"/>
  <c r="O652" i="1"/>
  <c r="O996" i="1"/>
  <c r="O865" i="1"/>
  <c r="O940" i="1"/>
  <c r="O908" i="1"/>
  <c r="O370" i="1"/>
  <c r="O669" i="1"/>
  <c r="O238" i="1"/>
  <c r="O191" i="1"/>
  <c r="O6" i="1"/>
  <c r="O624" i="1"/>
  <c r="O625" i="1"/>
  <c r="O1115" i="1"/>
  <c r="O858" i="1"/>
  <c r="O175" i="1"/>
  <c r="O326" i="1"/>
  <c r="O856" i="1"/>
  <c r="O799" i="1"/>
  <c r="O895" i="1"/>
  <c r="O611" i="1"/>
  <c r="O860" i="1"/>
  <c r="O538" i="1"/>
  <c r="O327" i="1"/>
  <c r="O986" i="1"/>
  <c r="O320" i="1"/>
  <c r="O947" i="1"/>
  <c r="O242" i="1"/>
  <c r="O501" i="1"/>
  <c r="O43" i="1"/>
  <c r="O360" i="1"/>
  <c r="O88" i="1"/>
  <c r="O367" i="1"/>
  <c r="O244" i="1"/>
  <c r="O678" i="1"/>
  <c r="O483" i="1"/>
  <c r="O864" i="1"/>
  <c r="O934" i="1"/>
  <c r="O513" i="1"/>
  <c r="O1063" i="1"/>
  <c r="O1071" i="1"/>
  <c r="O925" i="1"/>
  <c r="O831" i="1"/>
  <c r="O271" i="1"/>
  <c r="O488" i="1"/>
  <c r="O406" i="1"/>
  <c r="O728" i="1"/>
  <c r="O189" i="1"/>
  <c r="O732" i="1"/>
  <c r="O1073" i="1"/>
  <c r="O62" i="1"/>
  <c r="O48" i="1"/>
  <c r="O438" i="1"/>
  <c r="O1032" i="1"/>
  <c r="O172" i="1"/>
  <c r="O38" i="1"/>
  <c r="O408" i="1"/>
  <c r="O206" i="1"/>
  <c r="O201" i="1"/>
  <c r="O681" i="1"/>
  <c r="O1079" i="1"/>
  <c r="O587" i="1"/>
  <c r="O723" i="1"/>
  <c r="O286" i="1"/>
  <c r="O959" i="1"/>
  <c r="O1103" i="1"/>
  <c r="O967" i="1"/>
  <c r="O1090" i="1"/>
  <c r="O859" i="1"/>
  <c r="O77" i="1"/>
  <c r="O807" i="1"/>
  <c r="O254" i="1"/>
  <c r="O645" i="1"/>
  <c r="O903" i="1"/>
  <c r="O15" i="1"/>
  <c r="O356" i="1"/>
  <c r="O1116" i="1"/>
  <c r="O404" i="1"/>
  <c r="O338" i="1"/>
  <c r="O245" i="1"/>
  <c r="O880" i="1"/>
  <c r="O697" i="1"/>
  <c r="O384" i="1"/>
  <c r="O448" i="1"/>
  <c r="O498" i="1"/>
  <c r="O641" i="1"/>
  <c r="O445" i="1"/>
  <c r="O846" i="1"/>
  <c r="O133" i="1"/>
  <c r="O365" i="1"/>
  <c r="O14" i="1"/>
  <c r="O415" i="1"/>
  <c r="O1056" i="1"/>
  <c r="O683" i="1"/>
  <c r="O139" i="1"/>
  <c r="O440" i="1"/>
  <c r="O957" i="1"/>
  <c r="O446" i="1"/>
  <c r="O607" i="1"/>
  <c r="O240" i="1"/>
  <c r="O418" i="1"/>
  <c r="O20" i="1"/>
  <c r="O752" i="1"/>
  <c r="O184" i="1"/>
  <c r="O302" i="1"/>
  <c r="O168" i="1"/>
  <c r="O1009" i="1"/>
  <c r="O603" i="1"/>
  <c r="O170" i="1"/>
  <c r="O1047" i="1"/>
  <c r="O419" i="1"/>
  <c r="O756" i="1"/>
  <c r="O251" i="1"/>
  <c r="O898" i="1"/>
  <c r="O289" i="1"/>
  <c r="O222" i="1"/>
  <c r="O109" i="1"/>
  <c r="O879" i="1"/>
  <c r="O507" i="1"/>
  <c r="O835" i="1"/>
  <c r="O381" i="1"/>
  <c r="O975" i="1"/>
  <c r="O427" i="1"/>
  <c r="O870" i="1"/>
  <c r="O1008" i="1"/>
  <c r="O180" i="1"/>
  <c r="O548" i="1"/>
  <c r="O817" i="1"/>
  <c r="O887" i="1"/>
  <c r="O676" i="1"/>
  <c r="O1001" i="1"/>
  <c r="O1117" i="1"/>
  <c r="O941" i="1"/>
  <c r="O89" i="1"/>
  <c r="O1020" i="1"/>
  <c r="O809" i="1"/>
  <c r="O239" i="1"/>
  <c r="O1062" i="1"/>
  <c r="O621" i="1"/>
  <c r="O169" i="1"/>
  <c r="O167" i="1"/>
  <c r="O564" i="1"/>
  <c r="O49" i="1"/>
  <c r="O21" i="1"/>
  <c r="O662" i="1"/>
  <c r="O336" i="1"/>
  <c r="O31" i="1"/>
  <c r="O633" i="1"/>
  <c r="O926" i="1"/>
  <c r="O221" i="1"/>
  <c r="O325" i="1"/>
  <c r="O1024" i="1"/>
  <c r="O971" i="1"/>
  <c r="O1104" i="1"/>
  <c r="O1036" i="1"/>
  <c r="O22" i="1"/>
  <c r="O355" i="1"/>
  <c r="O840" i="1"/>
  <c r="O820" i="1"/>
  <c r="O29" i="1"/>
  <c r="O559" i="1"/>
  <c r="O814" i="1"/>
  <c r="O796" i="1"/>
  <c r="O275" i="1"/>
  <c r="O433" i="1"/>
  <c r="O33" i="1"/>
  <c r="O997" i="1"/>
  <c r="O695" i="1"/>
  <c r="O19" i="1"/>
  <c r="O371" i="1"/>
  <c r="O394" i="1"/>
  <c r="O1078" i="1"/>
  <c r="O563" i="1"/>
  <c r="O589" i="1"/>
  <c r="O86" i="1"/>
  <c r="O1095" i="1"/>
  <c r="O985" i="1"/>
  <c r="O1055" i="1"/>
  <c r="O735" i="1"/>
  <c r="O314" i="1"/>
  <c r="O118" i="1"/>
  <c r="O955" i="1"/>
  <c r="O855" i="1"/>
  <c r="O1023" i="1"/>
  <c r="O530" i="1"/>
  <c r="O677" i="1"/>
  <c r="O671" i="1"/>
  <c r="O700" i="1"/>
  <c r="O1054" i="1"/>
  <c r="O1005" i="1"/>
  <c r="P1053" i="1"/>
  <c r="P697" i="1"/>
  <c r="P384" i="1"/>
  <c r="P448" i="1"/>
  <c r="P498" i="1"/>
  <c r="P641" i="1"/>
  <c r="P445" i="1"/>
  <c r="P846" i="1"/>
  <c r="P133" i="1"/>
  <c r="P365" i="1"/>
  <c r="P14" i="1"/>
  <c r="P415" i="1"/>
  <c r="P1056" i="1"/>
  <c r="P683" i="1"/>
  <c r="P139" i="1"/>
  <c r="P440" i="1"/>
  <c r="P957" i="1"/>
  <c r="P446" i="1"/>
  <c r="P607" i="1"/>
  <c r="P240" i="1"/>
  <c r="P418" i="1"/>
  <c r="P20" i="1"/>
  <c r="P752" i="1"/>
  <c r="P184" i="1"/>
  <c r="P302" i="1"/>
  <c r="P168" i="1"/>
  <c r="P1009" i="1"/>
  <c r="P603" i="1"/>
  <c r="P170" i="1"/>
  <c r="P1047" i="1"/>
  <c r="P419" i="1"/>
  <c r="P756" i="1"/>
  <c r="P251" i="1"/>
  <c r="P898" i="1"/>
  <c r="P289" i="1"/>
  <c r="P222" i="1"/>
  <c r="P109" i="1"/>
  <c r="P879" i="1"/>
  <c r="P507" i="1"/>
  <c r="P835" i="1"/>
  <c r="P381" i="1"/>
  <c r="P975" i="1"/>
  <c r="P427" i="1"/>
  <c r="P870" i="1"/>
  <c r="P1008" i="1"/>
  <c r="P180" i="1"/>
  <c r="P548" i="1"/>
  <c r="P817" i="1"/>
  <c r="P887" i="1"/>
  <c r="P676" i="1"/>
  <c r="P1001" i="1"/>
  <c r="P1117" i="1"/>
  <c r="P941" i="1"/>
  <c r="P89" i="1"/>
  <c r="P1020" i="1"/>
  <c r="P809" i="1"/>
  <c r="P239" i="1"/>
  <c r="P1062" i="1"/>
  <c r="P621" i="1"/>
  <c r="P169" i="1"/>
  <c r="P167" i="1"/>
  <c r="P564" i="1"/>
  <c r="P49" i="1"/>
  <c r="P21" i="1"/>
  <c r="P662" i="1"/>
  <c r="P336" i="1"/>
  <c r="P31" i="1"/>
  <c r="P633" i="1"/>
  <c r="P926" i="1"/>
  <c r="P221" i="1"/>
  <c r="P325" i="1"/>
  <c r="P1024" i="1"/>
  <c r="P971" i="1"/>
  <c r="P1104" i="1"/>
  <c r="P1036" i="1"/>
  <c r="P22" i="1"/>
  <c r="P355" i="1"/>
  <c r="P840" i="1"/>
  <c r="P820" i="1"/>
  <c r="P29" i="1"/>
  <c r="P559" i="1"/>
  <c r="P814" i="1"/>
  <c r="P796" i="1"/>
  <c r="P275" i="1"/>
  <c r="P433" i="1"/>
  <c r="P33" i="1"/>
  <c r="P997" i="1"/>
  <c r="P695" i="1"/>
  <c r="P19" i="1"/>
  <c r="P371" i="1"/>
  <c r="P394" i="1"/>
  <c r="P1078" i="1"/>
  <c r="P563" i="1"/>
  <c r="P589" i="1"/>
  <c r="P86" i="1"/>
  <c r="P1095" i="1"/>
  <c r="P985" i="1"/>
  <c r="P1055" i="1"/>
  <c r="P735" i="1"/>
  <c r="P314" i="1"/>
  <c r="P118" i="1"/>
  <c r="P955" i="1"/>
  <c r="P855" i="1"/>
  <c r="P1023" i="1"/>
  <c r="P530" i="1"/>
  <c r="P677" i="1"/>
  <c r="P671" i="1"/>
  <c r="P700" i="1"/>
  <c r="P1054" i="1"/>
  <c r="P1005" i="1"/>
  <c r="P479" i="1"/>
  <c r="P525" i="1"/>
  <c r="P861" i="1"/>
  <c r="P285" i="1"/>
  <c r="P944" i="1"/>
  <c r="P270" i="1"/>
  <c r="P94" i="1"/>
  <c r="P235" i="1"/>
  <c r="P987" i="1"/>
  <c r="P347" i="1"/>
  <c r="P205" i="1"/>
  <c r="P907" i="1"/>
  <c r="P335" i="1"/>
  <c r="P785" i="1"/>
  <c r="P1060" i="1"/>
  <c r="P978" i="1"/>
  <c r="P223" i="1"/>
  <c r="P561" i="1"/>
  <c r="P1012" i="1"/>
  <c r="P329" i="1"/>
  <c r="P152" i="1"/>
  <c r="P457" i="1"/>
  <c r="P881" i="1"/>
  <c r="P1072" i="1"/>
  <c r="P1083" i="1"/>
  <c r="P70" i="1"/>
  <c r="P301" i="1"/>
  <c r="P102" i="1"/>
  <c r="P333" i="1"/>
  <c r="P719" i="1"/>
  <c r="P229" i="1"/>
  <c r="P708" i="1"/>
  <c r="P642" i="1"/>
  <c r="P456" i="1"/>
  <c r="P366" i="1"/>
  <c r="P192" i="1"/>
  <c r="P1081" i="1"/>
  <c r="P399" i="1"/>
  <c r="P786" i="1"/>
  <c r="P417" i="1"/>
  <c r="P826" i="1"/>
  <c r="P372" i="1"/>
  <c r="P490" i="1"/>
  <c r="P576" i="1"/>
  <c r="P108" i="1"/>
  <c r="P414" i="1"/>
  <c r="P602" i="1"/>
  <c r="P761" i="1"/>
  <c r="P670" i="1"/>
  <c r="P460" i="1"/>
  <c r="P11" i="1"/>
  <c r="P789" i="1"/>
  <c r="P1087" i="1"/>
  <c r="P393" i="1"/>
  <c r="P9" i="1"/>
  <c r="P782" i="1"/>
  <c r="P560" i="1"/>
  <c r="P1089" i="1"/>
  <c r="P824" i="1"/>
  <c r="P198" i="1"/>
  <c r="P869" i="1"/>
  <c r="P657" i="1"/>
  <c r="P811" i="1"/>
  <c r="P1119" i="1"/>
  <c r="P44" i="1"/>
  <c r="P654" i="1"/>
  <c r="P241" i="1"/>
  <c r="P224" i="1"/>
  <c r="P581" i="1"/>
  <c r="P524" i="1"/>
  <c r="P706" i="1"/>
  <c r="P422" i="1"/>
  <c r="P473" i="1"/>
  <c r="P475" i="1"/>
  <c r="P319" i="1"/>
  <c r="P780" i="1"/>
  <c r="P313" i="1"/>
  <c r="P573" i="1"/>
  <c r="P463" i="1"/>
  <c r="P280" i="1"/>
  <c r="P753" i="1"/>
  <c r="P1114" i="1"/>
  <c r="P138" i="1"/>
  <c r="P554" i="1"/>
  <c r="P946" i="1"/>
  <c r="P1082" i="1"/>
  <c r="P646" i="1"/>
  <c r="P1031" i="1"/>
  <c r="P10" i="1"/>
  <c r="P294" i="1"/>
  <c r="P95" i="1"/>
  <c r="P149" i="1"/>
  <c r="P541" i="1"/>
  <c r="P686" i="1"/>
  <c r="P359" i="1"/>
  <c r="P505" i="1"/>
  <c r="P276" i="1"/>
  <c r="P449" i="1"/>
  <c r="P450" i="1"/>
  <c r="P99" i="1"/>
  <c r="P604" i="1"/>
  <c r="P461" i="1"/>
  <c r="P1106" i="1"/>
  <c r="P444" i="1"/>
  <c r="P318" i="1"/>
  <c r="P193" i="1"/>
  <c r="P783" i="1"/>
  <c r="P376" i="1"/>
  <c r="P771" i="1"/>
  <c r="P514" i="1"/>
  <c r="P416" i="1"/>
  <c r="P504" i="1"/>
  <c r="P137" i="1"/>
  <c r="P243" i="1"/>
  <c r="P658" i="1"/>
  <c r="P1092" i="1"/>
  <c r="P202" i="1"/>
  <c r="P135" i="1"/>
  <c r="P845" i="1"/>
  <c r="P233" i="1"/>
  <c r="P129" i="1"/>
  <c r="P1099" i="1"/>
  <c r="P643" i="1"/>
  <c r="P358" i="1"/>
  <c r="P147" i="1"/>
  <c r="P585" i="1"/>
  <c r="P32" i="1"/>
  <c r="P605" i="1"/>
  <c r="P1120" i="1"/>
  <c r="P781" i="1"/>
  <c r="P227" i="1"/>
  <c r="P28" i="1"/>
  <c r="P187" i="1"/>
  <c r="P637" i="1"/>
  <c r="P741" i="1"/>
  <c r="P52" i="1"/>
  <c r="P203" i="1"/>
  <c r="P273" i="1"/>
  <c r="P558" i="1"/>
  <c r="P673" i="1"/>
  <c r="P1121" i="1"/>
  <c r="P914" i="1"/>
  <c r="P688" i="1"/>
  <c r="P436" i="1"/>
  <c r="P1105" i="1"/>
  <c r="P199" i="1"/>
  <c r="P458" i="1"/>
  <c r="P640" i="1"/>
  <c r="P939" i="1"/>
  <c r="P459" i="1"/>
  <c r="P228" i="1"/>
  <c r="P272" i="1"/>
  <c r="P26" i="1"/>
  <c r="P237" i="1"/>
  <c r="P578" i="1"/>
  <c r="P435" i="1"/>
  <c r="P67" i="1"/>
  <c r="P173" i="1"/>
  <c r="P258" i="1"/>
  <c r="P822" i="1"/>
  <c r="P334" i="1"/>
  <c r="P549" i="1"/>
  <c r="P1076" i="1"/>
  <c r="P730" i="1"/>
  <c r="P116" i="1"/>
  <c r="P850" i="1"/>
  <c r="P917" i="1"/>
  <c r="P823" i="1"/>
  <c r="P1057" i="1"/>
  <c r="P614" i="1"/>
  <c r="P232" i="1"/>
  <c r="P136" i="1"/>
  <c r="P165" i="1"/>
  <c r="P766" i="1"/>
  <c r="P364" i="1"/>
  <c r="P981" i="1"/>
  <c r="P787" i="1"/>
  <c r="P729" i="1"/>
  <c r="P689" i="1"/>
  <c r="P694" i="1"/>
  <c r="P209" i="1"/>
  <c r="P87" i="1"/>
  <c r="P340" i="1"/>
  <c r="P506" i="1"/>
  <c r="P134" i="1"/>
  <c r="P731" i="1"/>
  <c r="P148" i="1"/>
  <c r="P973" i="1"/>
  <c r="P839" i="1"/>
  <c r="P1045" i="1"/>
  <c r="P1016" i="1"/>
  <c r="P800" i="1"/>
  <c r="P619" i="1"/>
  <c r="P746" i="1"/>
  <c r="P37" i="1"/>
  <c r="P829" i="1"/>
  <c r="P913" i="1"/>
  <c r="P854" i="1"/>
  <c r="P982" i="1"/>
  <c r="P863" i="1"/>
  <c r="P388" i="1"/>
  <c r="P526" i="1"/>
  <c r="P1107" i="1"/>
  <c r="P496" i="1"/>
  <c r="P627" i="1"/>
  <c r="P181" i="1"/>
  <c r="P274" i="1"/>
  <c r="P63" i="1"/>
  <c r="P891" i="1"/>
  <c r="P1050" i="1"/>
  <c r="P429" i="1"/>
  <c r="P816" i="1"/>
  <c r="P520" i="1"/>
  <c r="P140" i="1"/>
  <c r="P98" i="1"/>
  <c r="P443" i="1"/>
  <c r="P942" i="1"/>
  <c r="P948" i="1"/>
  <c r="P54" i="1"/>
  <c r="P837" i="1"/>
  <c r="P183" i="1"/>
  <c r="P910" i="1"/>
  <c r="P5" i="1"/>
  <c r="P308" i="1"/>
  <c r="P113" i="1"/>
  <c r="P312" i="1"/>
  <c r="P584" i="1"/>
  <c r="P546" i="1"/>
  <c r="P897" i="1"/>
  <c r="P536" i="1"/>
  <c r="P523" i="1"/>
  <c r="P262" i="1"/>
  <c r="P315" i="1"/>
  <c r="P57" i="1"/>
  <c r="P539" i="1"/>
  <c r="P704" i="1"/>
  <c r="P954" i="1"/>
  <c r="P171" i="1"/>
  <c r="P962" i="1"/>
  <c r="P363" i="1"/>
  <c r="P58" i="1"/>
  <c r="P215" i="1"/>
  <c r="P705" i="1"/>
  <c r="P1018" i="1"/>
  <c r="P1085" i="1"/>
  <c r="P871" i="1"/>
  <c r="P469" i="1"/>
  <c r="P269" i="1"/>
  <c r="P757" i="1"/>
  <c r="P744" i="1"/>
  <c r="P442" i="1"/>
  <c r="P631" i="1"/>
  <c r="P410" i="1"/>
  <c r="P467" i="1"/>
  <c r="P725" i="1"/>
  <c r="P806" i="1"/>
  <c r="P332" i="1"/>
  <c r="P1058" i="1"/>
  <c r="P309" i="1"/>
  <c r="P759" i="1"/>
  <c r="P613" i="1"/>
  <c r="P545" i="1"/>
  <c r="P7" i="1"/>
  <c r="P547" i="1"/>
  <c r="P462" i="1"/>
  <c r="P594" i="1"/>
  <c r="P778" i="1"/>
  <c r="P819" i="1"/>
  <c r="P622" i="1"/>
  <c r="P146" i="1"/>
  <c r="P293" i="1"/>
  <c r="P1021" i="1"/>
  <c r="P378" i="1"/>
  <c r="P775" i="1"/>
  <c r="P1026" i="1"/>
  <c r="P1118" i="1"/>
  <c r="P212" i="1"/>
  <c r="P740" i="1"/>
  <c r="P596" i="1"/>
  <c r="P655" i="1"/>
  <c r="P79" i="1"/>
  <c r="P474" i="1"/>
  <c r="P200" i="1"/>
  <c r="P867" i="1"/>
  <c r="P282" i="1"/>
  <c r="P668" i="1"/>
  <c r="P1059" i="1"/>
  <c r="P1093" i="1"/>
  <c r="P61" i="1"/>
  <c r="P685" i="1"/>
  <c r="P90" i="1"/>
  <c r="P696" i="1"/>
  <c r="P832" i="1"/>
  <c r="P893" i="1"/>
  <c r="P1010" i="1"/>
  <c r="P451" i="1"/>
  <c r="P452" i="1"/>
  <c r="P59" i="1"/>
  <c r="P1113" i="1"/>
  <c r="P178" i="1"/>
  <c r="P874" i="1"/>
  <c r="P1048" i="1"/>
  <c r="P1098" i="1"/>
  <c r="P397" i="1"/>
  <c r="P885" i="1"/>
  <c r="P994" i="1"/>
  <c r="P593" i="1"/>
  <c r="P790" i="1"/>
  <c r="P260" i="1"/>
  <c r="P428" i="1"/>
  <c r="P873" i="1"/>
  <c r="P500" i="1"/>
  <c r="P389" i="1"/>
  <c r="P493" i="1"/>
  <c r="P762" i="1"/>
  <c r="P927" i="1"/>
  <c r="P575" i="1"/>
  <c r="P264" i="1"/>
  <c r="P952" i="1"/>
  <c r="P793" i="1"/>
  <c r="P591" i="1"/>
  <c r="P922" i="1"/>
  <c r="P930" i="1"/>
  <c r="P234" i="1"/>
  <c r="P929" i="1"/>
  <c r="P93" i="1"/>
  <c r="P344" i="1"/>
  <c r="P2" i="1"/>
  <c r="P968" i="1"/>
  <c r="P60" i="1"/>
  <c r="P156" i="1"/>
  <c r="P969" i="1"/>
  <c r="P214" i="1"/>
  <c r="P151" i="1"/>
  <c r="P758" i="1"/>
  <c r="P40" i="1"/>
  <c r="P788" i="1"/>
  <c r="P847" i="1"/>
  <c r="P330" i="1"/>
  <c r="P739" i="1"/>
  <c r="P649" i="1"/>
  <c r="P888" i="1"/>
  <c r="P767" i="1"/>
  <c r="P1041" i="1"/>
  <c r="P590" i="1"/>
  <c r="P288" i="1"/>
  <c r="P1035" i="1"/>
  <c r="P902" i="1"/>
  <c r="P322" i="1"/>
  <c r="P220" i="1"/>
  <c r="P42" i="1"/>
  <c r="P521" i="1"/>
  <c r="P857" i="1"/>
  <c r="P1039" i="1"/>
  <c r="P154" i="1"/>
  <c r="P267" i="1"/>
  <c r="P933" i="1"/>
  <c r="P904" i="1"/>
  <c r="P426" i="1"/>
  <c r="P349" i="1"/>
  <c r="P159" i="1"/>
  <c r="P16" i="1"/>
  <c r="P666" i="1"/>
  <c r="P535" i="1"/>
  <c r="P544" i="1"/>
  <c r="P36" i="1"/>
  <c r="P791" i="1"/>
  <c r="P465" i="1"/>
  <c r="P353" i="1"/>
  <c r="P45" i="1"/>
  <c r="P499" i="1"/>
  <c r="P682" i="1"/>
  <c r="P1028" i="1"/>
  <c r="P966" i="1"/>
  <c r="P1108" i="1"/>
  <c r="P78" i="1"/>
  <c r="P342" i="1"/>
  <c r="P115" i="1"/>
  <c r="P667" i="1"/>
  <c r="P764" i="1"/>
  <c r="P894" i="1"/>
  <c r="P792" i="1"/>
  <c r="P1111" i="1"/>
  <c r="P883" i="1"/>
  <c r="P125" i="1"/>
  <c r="P747" i="1"/>
  <c r="P889" i="1"/>
  <c r="P66" i="1"/>
  <c r="P531" i="1"/>
  <c r="P30" i="1"/>
  <c r="P304" i="1"/>
  <c r="P343" i="1"/>
  <c r="P1015" i="1"/>
  <c r="P1102" i="1"/>
  <c r="P900" i="1"/>
  <c r="P808" i="1"/>
  <c r="P495" i="1"/>
  <c r="P980" i="1"/>
  <c r="P265" i="1"/>
  <c r="P195" i="1"/>
  <c r="P768" i="1"/>
  <c r="P317" i="1"/>
  <c r="P932" i="1"/>
  <c r="P155" i="1"/>
  <c r="P188" i="1"/>
  <c r="P1070" i="1"/>
  <c r="P1061" i="1"/>
  <c r="P1044" i="1"/>
  <c r="P868" i="1"/>
  <c r="P255" i="1"/>
  <c r="P218" i="1"/>
  <c r="P726" i="1"/>
  <c r="P634" i="1"/>
  <c r="P639" i="1"/>
  <c r="P805" i="1"/>
  <c r="P120" i="1"/>
  <c r="P361" i="1"/>
  <c r="P672" i="1"/>
  <c r="P618" i="1"/>
  <c r="P919" i="1"/>
  <c r="P834" i="1"/>
  <c r="P339" i="1"/>
  <c r="P877" i="1"/>
  <c r="P379" i="1"/>
  <c r="P552" i="1"/>
  <c r="P396" i="1"/>
  <c r="P945" i="1"/>
  <c r="P153" i="1"/>
  <c r="P690" i="1"/>
  <c r="P297" i="1"/>
  <c r="P743" i="1"/>
  <c r="P779" i="1"/>
  <c r="P213" i="1"/>
  <c r="P65" i="1"/>
  <c r="P701" i="1"/>
  <c r="P665" i="1"/>
  <c r="P101" i="1"/>
  <c r="P931" i="1"/>
  <c r="P644" i="1"/>
  <c r="P886" i="1"/>
  <c r="P522" i="1"/>
  <c r="P96" i="1"/>
  <c r="P878" i="1"/>
  <c r="P157" i="1"/>
  <c r="P375" i="1"/>
  <c r="P660" i="1"/>
  <c r="P534" i="1"/>
  <c r="P1088" i="1"/>
  <c r="P41" i="1"/>
  <c r="P565" i="1"/>
  <c r="P481" i="1"/>
  <c r="P540" i="1"/>
  <c r="P928" i="1"/>
  <c r="P160" i="1"/>
  <c r="P296" i="1"/>
  <c r="P760" i="1"/>
  <c r="P374" i="1"/>
  <c r="P979" i="1"/>
  <c r="P656" i="1"/>
  <c r="P398" i="1"/>
  <c r="P825" i="1"/>
  <c r="P1086" i="1"/>
  <c r="P574" i="1"/>
  <c r="P373" i="1"/>
  <c r="P382" i="1"/>
  <c r="P964" i="1"/>
  <c r="P303" i="1"/>
  <c r="P310" i="1"/>
  <c r="P626" i="1"/>
  <c r="P843" i="1"/>
  <c r="P454" i="1"/>
  <c r="P123" i="1"/>
  <c r="P352" i="1"/>
  <c r="P390" i="1"/>
  <c r="P1043" i="1"/>
  <c r="P721" i="1"/>
  <c r="P774" i="1"/>
  <c r="P632" i="1"/>
  <c r="P896" i="1"/>
  <c r="P699" i="1"/>
  <c r="P692" i="1"/>
  <c r="P299" i="1"/>
  <c r="P784" i="1"/>
  <c r="P476" i="1"/>
  <c r="P226" i="1"/>
  <c r="P486" i="1"/>
  <c r="P663" i="1"/>
  <c r="P4" i="1"/>
  <c r="P533" i="1"/>
  <c r="P798" i="1"/>
  <c r="P909" i="1"/>
  <c r="P403" i="1"/>
  <c r="P818" i="1"/>
  <c r="P1000" i="1"/>
  <c r="P510" i="1"/>
  <c r="P1019" i="1"/>
  <c r="P568" i="1"/>
  <c r="P1042" i="1"/>
  <c r="P1101" i="1"/>
  <c r="P324" i="1"/>
  <c r="P1094" i="1"/>
  <c r="P1013" i="1"/>
  <c r="P598" i="1"/>
  <c r="P915" i="1"/>
  <c r="P132" i="1"/>
  <c r="P664" i="1"/>
  <c r="P64" i="1"/>
  <c r="P810" i="1"/>
  <c r="P691" i="1"/>
  <c r="P615" i="1"/>
  <c r="P246" i="1"/>
  <c r="P508" i="1"/>
  <c r="P23" i="1"/>
  <c r="P166" i="1"/>
  <c r="P828" i="1"/>
  <c r="P489" i="1"/>
  <c r="P73" i="1"/>
  <c r="P765" i="1"/>
  <c r="P143" i="1"/>
  <c r="P482" i="1"/>
  <c r="P623" i="1"/>
  <c r="P421" i="1"/>
  <c r="P769" i="1"/>
  <c r="P413" i="1"/>
  <c r="P124" i="1"/>
  <c r="P1067" i="1"/>
  <c r="P145" i="1"/>
  <c r="P402" i="1"/>
  <c r="P812" i="1"/>
  <c r="P616" i="1"/>
  <c r="P976" i="1"/>
  <c r="P277" i="1"/>
  <c r="P278" i="1"/>
  <c r="P210" i="1"/>
  <c r="P724" i="1"/>
  <c r="P972" i="1"/>
  <c r="P916" i="1"/>
  <c r="P849" i="1"/>
  <c r="P727" i="1"/>
  <c r="P316" i="1"/>
  <c r="P341" i="1"/>
  <c r="P795" i="1"/>
  <c r="P412" i="1"/>
  <c r="P128" i="1"/>
  <c r="P47" i="1"/>
  <c r="P46" i="1"/>
  <c r="P455" i="1"/>
  <c r="P749" i="1"/>
  <c r="P830" i="1"/>
  <c r="P562" i="1"/>
  <c r="P1002" i="1"/>
  <c r="P283" i="1"/>
  <c r="P965" i="1"/>
  <c r="P836" i="1"/>
  <c r="P529" i="1"/>
  <c r="P713" i="1"/>
  <c r="P528" i="1"/>
  <c r="P69" i="1"/>
  <c r="P556" i="1"/>
  <c r="P918" i="1"/>
  <c r="P970" i="1"/>
  <c r="P838" i="1"/>
  <c r="P12" i="1"/>
  <c r="P250" i="1"/>
  <c r="P1014" i="1"/>
  <c r="P158" i="1"/>
  <c r="P974" i="1"/>
  <c r="P281" i="1"/>
  <c r="P803" i="1"/>
  <c r="P703" i="1"/>
  <c r="P551" i="1"/>
  <c r="P755" i="1"/>
  <c r="P141" i="1"/>
  <c r="P225" i="1"/>
  <c r="P1097" i="1"/>
  <c r="P612" i="1"/>
  <c r="P872" i="1"/>
  <c r="P163" i="1"/>
  <c r="P920" i="1"/>
  <c r="P583" i="1"/>
  <c r="P252" i="1"/>
  <c r="P263" i="1"/>
  <c r="P748" i="1"/>
  <c r="P328" i="1"/>
  <c r="P1046" i="1"/>
  <c r="P636" i="1"/>
  <c r="P8" i="1"/>
  <c r="P434" i="1"/>
  <c r="P601" i="1"/>
  <c r="P794" i="1"/>
  <c r="P718" i="1"/>
  <c r="P1049" i="1"/>
  <c r="P844" i="1"/>
  <c r="P659" i="1"/>
  <c r="P687" i="1"/>
  <c r="P951" i="1"/>
  <c r="P92" i="1"/>
  <c r="P80" i="1"/>
  <c r="P537" i="1"/>
  <c r="P953" i="1"/>
  <c r="P1096" i="1"/>
  <c r="P323" i="1"/>
  <c r="P635" i="1"/>
  <c r="P661" i="1"/>
  <c r="P471" i="1"/>
  <c r="P648" i="1"/>
  <c r="P802" i="1"/>
  <c r="P988" i="1"/>
  <c r="P295" i="1"/>
  <c r="P420" i="1"/>
  <c r="P105" i="1"/>
  <c r="P862" i="1"/>
  <c r="P610" i="1"/>
  <c r="P485" i="1"/>
  <c r="P892" i="1"/>
  <c r="P1064" i="1"/>
  <c r="P923" i="1"/>
  <c r="P248" i="1"/>
  <c r="P18" i="1"/>
  <c r="P351" i="1"/>
  <c r="P722" i="1"/>
  <c r="P595" i="1"/>
  <c r="P702" i="1"/>
  <c r="P305" i="1"/>
  <c r="P76" i="1"/>
  <c r="P582" i="1"/>
  <c r="P848" i="1"/>
  <c r="P216" i="1"/>
  <c r="P580" i="1"/>
  <c r="P935" i="1"/>
  <c r="P259" i="1"/>
  <c r="P600" i="1"/>
  <c r="P884" i="1"/>
  <c r="P993" i="1"/>
  <c r="P1080" i="1"/>
  <c r="P1074" i="1"/>
  <c r="P827" i="1"/>
  <c r="P230" i="1"/>
  <c r="P921" i="1"/>
  <c r="P161" i="1"/>
  <c r="P503" i="1"/>
  <c r="P81" i="1"/>
  <c r="P256" i="1"/>
  <c r="P990" i="1"/>
  <c r="P1069" i="1"/>
  <c r="P480" i="1"/>
  <c r="P1004" i="1"/>
  <c r="P466" i="1"/>
  <c r="P395" i="1"/>
  <c r="P630" i="1"/>
  <c r="P307" i="1"/>
  <c r="P298" i="1"/>
  <c r="P804" i="1"/>
  <c r="P567" i="1"/>
  <c r="P386" i="1"/>
  <c r="P714" i="1"/>
  <c r="P84" i="1"/>
  <c r="P27" i="1"/>
  <c r="P1034" i="1"/>
  <c r="P715" i="1"/>
  <c r="P400" i="1"/>
  <c r="P85" i="1"/>
  <c r="P186" i="1"/>
  <c r="P995" i="1"/>
  <c r="P439" i="1"/>
  <c r="P111" i="1"/>
  <c r="P958" i="1"/>
  <c r="P377" i="1"/>
  <c r="P68" i="1"/>
  <c r="P253" i="1"/>
  <c r="P306" i="1"/>
  <c r="P119" i="1"/>
  <c r="P311" i="1"/>
  <c r="P1066" i="1"/>
  <c r="P617" i="1"/>
  <c r="P736" i="1"/>
  <c r="P738" i="1"/>
  <c r="P866" i="1"/>
  <c r="P638" i="1"/>
  <c r="P112" i="1"/>
  <c r="P401" i="1"/>
  <c r="P936" i="1"/>
  <c r="P1003" i="1"/>
  <c r="P494" i="1"/>
  <c r="P321" i="1"/>
  <c r="P453" i="1"/>
  <c r="P734" i="1"/>
  <c r="P680" i="1"/>
  <c r="P991" i="1"/>
  <c r="P350" i="1"/>
  <c r="P647" i="1"/>
  <c r="P949" i="1"/>
  <c r="P424" i="1"/>
  <c r="P851" i="1"/>
  <c r="P164" i="1"/>
  <c r="P219" i="1"/>
  <c r="P651" i="1"/>
  <c r="P290" i="1"/>
  <c r="P484" i="1"/>
  <c r="P497" i="1"/>
  <c r="P679" i="1"/>
  <c r="P543" i="1"/>
  <c r="P956" i="1"/>
  <c r="P754" i="1"/>
  <c r="P431" i="1"/>
  <c r="P709" i="1"/>
  <c r="P712" i="1"/>
  <c r="P345" i="1"/>
  <c r="P179" i="1"/>
  <c r="P425" i="1"/>
  <c r="P797" i="1"/>
  <c r="P876" i="1"/>
  <c r="P950" i="1"/>
  <c r="P566" i="1"/>
  <c r="P1100" i="1"/>
  <c r="P197" i="1"/>
  <c r="P653" i="1"/>
  <c r="P268" i="1"/>
  <c r="P1025" i="1"/>
  <c r="P998" i="1"/>
  <c r="P39" i="1"/>
  <c r="P745" i="1"/>
  <c r="P117" i="1"/>
  <c r="P502" i="1"/>
  <c r="P532" i="1"/>
  <c r="P912" i="1"/>
  <c r="P385" i="1"/>
  <c r="P107" i="1"/>
  <c r="P55" i="1"/>
  <c r="P588" i="1"/>
  <c r="P911" i="1"/>
  <c r="P599" i="1"/>
  <c r="P943" i="1"/>
  <c r="P821" i="1"/>
  <c r="P989" i="1"/>
  <c r="P354" i="1"/>
  <c r="P53" i="1"/>
  <c r="P387" i="1"/>
  <c r="P447" i="1"/>
  <c r="P291" i="1"/>
  <c r="P82" i="1"/>
  <c r="P777" i="1"/>
  <c r="P13" i="1"/>
  <c r="P261" i="1"/>
  <c r="P491" i="1"/>
  <c r="P1011" i="1"/>
  <c r="P716" i="1"/>
  <c r="P176" i="1"/>
  <c r="P391" i="1"/>
  <c r="P405" i="1"/>
  <c r="P1033" i="1"/>
  <c r="P882" i="1"/>
  <c r="P629" i="1"/>
  <c r="P650" i="1"/>
  <c r="P1084" i="1"/>
  <c r="P937" i="1"/>
  <c r="P35" i="1"/>
  <c r="P411" i="1"/>
  <c r="P737" i="1"/>
  <c r="P577" i="1"/>
  <c r="P247" i="1"/>
  <c r="P527" i="1"/>
  <c r="P555" i="1"/>
  <c r="P249" i="1"/>
  <c r="P204" i="1"/>
  <c r="P380" i="1"/>
  <c r="P698" i="1"/>
  <c r="P518" i="1"/>
  <c r="P693" i="1"/>
  <c r="P284" i="1"/>
  <c r="P279" i="1"/>
  <c r="P770" i="1"/>
  <c r="P103" i="1"/>
  <c r="P961" i="1"/>
  <c r="P437" i="1"/>
  <c r="P710" i="1"/>
  <c r="P711" i="1"/>
  <c r="P572" i="1"/>
  <c r="P899" i="1"/>
  <c r="P337" i="1"/>
  <c r="P801" i="1"/>
  <c r="P512" i="1"/>
  <c r="P208" i="1"/>
  <c r="P392" i="1"/>
  <c r="P742" i="1"/>
  <c r="P266" i="1"/>
  <c r="P83" i="1"/>
  <c r="P675" i="1"/>
  <c r="P346" i="1"/>
  <c r="P963" i="1"/>
  <c r="P357" i="1"/>
  <c r="P217" i="1"/>
  <c r="P24" i="1"/>
  <c r="P104" i="1"/>
  <c r="P177" i="1"/>
  <c r="P257" i="1"/>
  <c r="P207" i="1"/>
  <c r="P292" i="1"/>
  <c r="P97" i="1"/>
  <c r="P122" i="1"/>
  <c r="P833" i="1"/>
  <c r="P924" i="1"/>
  <c r="P182" i="1"/>
  <c r="P1017" i="1"/>
  <c r="P150" i="1"/>
  <c r="P472" i="1"/>
  <c r="P17" i="1"/>
  <c r="P71" i="1"/>
  <c r="P56" i="1"/>
  <c r="P50" i="1"/>
  <c r="P515" i="1"/>
  <c r="P300" i="1"/>
  <c r="P362" i="1"/>
  <c r="P464" i="1"/>
  <c r="P72" i="1"/>
  <c r="P1052" i="1"/>
  <c r="P211" i="1"/>
  <c r="P487" i="1"/>
  <c r="P106" i="1"/>
  <c r="P1030" i="1"/>
  <c r="P890" i="1"/>
  <c r="P1109" i="1"/>
  <c r="P468" i="1"/>
  <c r="P478" i="1"/>
  <c r="P773" i="1"/>
  <c r="P1077" i="1"/>
  <c r="P1040" i="1"/>
  <c r="P287" i="1"/>
  <c r="P550" i="1"/>
  <c r="P984" i="1"/>
  <c r="P717" i="1"/>
  <c r="P517" i="1"/>
  <c r="P1006" i="1"/>
  <c r="P75" i="1"/>
  <c r="P51" i="1"/>
  <c r="P1075" i="1"/>
  <c r="P960" i="1"/>
  <c r="P1051" i="1"/>
  <c r="P432" i="1"/>
  <c r="P142" i="1"/>
  <c r="P1110" i="1"/>
  <c r="P628" i="1"/>
  <c r="P592" i="1"/>
  <c r="P348" i="1"/>
  <c r="P571" i="1"/>
  <c r="P586" i="1"/>
  <c r="P999" i="1"/>
  <c r="P477" i="1"/>
  <c r="P875" i="1"/>
  <c r="P1112" i="1"/>
  <c r="P606" i="1"/>
  <c r="P597" i="1"/>
  <c r="P853" i="1"/>
  <c r="P542" i="1"/>
  <c r="P608" i="1"/>
  <c r="P1068" i="1"/>
  <c r="P126" i="1"/>
  <c r="P121" i="1"/>
  <c r="P509" i="1"/>
  <c r="P1022" i="1"/>
  <c r="P733" i="1"/>
  <c r="P772" i="1"/>
  <c r="P407" i="1"/>
  <c r="P430" i="1"/>
  <c r="P34" i="1"/>
  <c r="P620" i="1"/>
  <c r="P750" i="1"/>
  <c r="P684" i="1"/>
  <c r="P557" i="1"/>
  <c r="P905" i="1"/>
  <c r="P114" i="1"/>
  <c r="P992" i="1"/>
  <c r="P511" i="1"/>
  <c r="P185" i="1"/>
  <c r="P423" i="1"/>
  <c r="P100" i="1"/>
  <c r="P383" i="1"/>
  <c r="P368" i="1"/>
  <c r="P1091" i="1"/>
  <c r="P841" i="1"/>
  <c r="P852" i="1"/>
  <c r="P174" i="1"/>
  <c r="P938" i="1"/>
  <c r="P127" i="1"/>
  <c r="P492" i="1"/>
  <c r="P815" i="1"/>
  <c r="P131" i="1"/>
  <c r="P236" i="1"/>
  <c r="P441" i="1"/>
  <c r="P579" i="1"/>
  <c r="P609" i="1"/>
  <c r="P3" i="1"/>
  <c r="P901" i="1"/>
  <c r="P977" i="1"/>
  <c r="P569" i="1"/>
  <c r="P1037" i="1"/>
  <c r="P1065" i="1"/>
  <c r="P162" i="1"/>
  <c r="P409" i="1"/>
  <c r="P720" i="1"/>
  <c r="P369" i="1"/>
  <c r="P553" i="1"/>
  <c r="P231" i="1"/>
  <c r="P776" i="1"/>
  <c r="P144" i="1"/>
  <c r="P1029" i="1"/>
  <c r="P1007" i="1"/>
  <c r="P763" i="1"/>
  <c r="P983" i="1"/>
  <c r="P25" i="1"/>
  <c r="P470" i="1"/>
  <c r="P74" i="1"/>
  <c r="P519" i="1"/>
  <c r="P516" i="1"/>
  <c r="P91" i="1"/>
  <c r="P813" i="1"/>
  <c r="P751" i="1"/>
  <c r="P674" i="1"/>
  <c r="P906" i="1"/>
  <c r="P130" i="1"/>
  <c r="P110" i="1"/>
  <c r="P842" i="1"/>
  <c r="P707" i="1"/>
  <c r="P331" i="1"/>
  <c r="P570" i="1"/>
  <c r="P194" i="1"/>
  <c r="P196" i="1"/>
  <c r="P190" i="1"/>
  <c r="P1027" i="1"/>
  <c r="P652" i="1"/>
  <c r="P996" i="1"/>
  <c r="P865" i="1"/>
  <c r="P940" i="1"/>
  <c r="P908" i="1"/>
  <c r="P370" i="1"/>
  <c r="P669" i="1"/>
  <c r="P238" i="1"/>
  <c r="P191" i="1"/>
  <c r="P6" i="1"/>
  <c r="P624" i="1"/>
  <c r="P625" i="1"/>
  <c r="P1115" i="1"/>
  <c r="P858" i="1"/>
  <c r="P175" i="1"/>
  <c r="P326" i="1"/>
  <c r="P856" i="1"/>
  <c r="P799" i="1"/>
  <c r="P895" i="1"/>
  <c r="P611" i="1"/>
  <c r="P860" i="1"/>
  <c r="P538" i="1"/>
  <c r="P327" i="1"/>
  <c r="P986" i="1"/>
  <c r="P320" i="1"/>
  <c r="P947" i="1"/>
  <c r="P242" i="1"/>
  <c r="P501" i="1"/>
  <c r="P43" i="1"/>
  <c r="P360" i="1"/>
  <c r="P88" i="1"/>
  <c r="P367" i="1"/>
  <c r="P244" i="1"/>
  <c r="P678" i="1"/>
  <c r="P483" i="1"/>
  <c r="P864" i="1"/>
  <c r="P934" i="1"/>
  <c r="P513" i="1"/>
  <c r="P1063" i="1"/>
  <c r="P1071" i="1"/>
  <c r="P925" i="1"/>
  <c r="P831" i="1"/>
  <c r="P271" i="1"/>
  <c r="P488" i="1"/>
  <c r="P406" i="1"/>
  <c r="P728" i="1"/>
  <c r="P189" i="1"/>
  <c r="P732" i="1"/>
  <c r="P1073" i="1"/>
  <c r="P62" i="1"/>
  <c r="P48" i="1"/>
  <c r="P438" i="1"/>
  <c r="P1032" i="1"/>
  <c r="P172" i="1"/>
  <c r="P38" i="1"/>
  <c r="P408" i="1"/>
  <c r="P206" i="1"/>
  <c r="P201" i="1"/>
  <c r="P681" i="1"/>
  <c r="P1079" i="1"/>
  <c r="P587" i="1"/>
  <c r="P723" i="1"/>
  <c r="P286" i="1"/>
  <c r="P959" i="1"/>
  <c r="P1103" i="1"/>
  <c r="P967" i="1"/>
  <c r="P1090" i="1"/>
  <c r="P859" i="1"/>
  <c r="P77" i="1"/>
  <c r="P807" i="1"/>
  <c r="P254" i="1"/>
  <c r="P645" i="1"/>
  <c r="P903" i="1"/>
  <c r="P15" i="1"/>
  <c r="P356" i="1"/>
  <c r="P1116" i="1"/>
  <c r="P404" i="1"/>
  <c r="P338" i="1"/>
  <c r="P245" i="1"/>
  <c r="P880" i="1"/>
  <c r="J697" i="1"/>
  <c r="J433" i="1"/>
  <c r="J241" i="1"/>
  <c r="J171" i="1"/>
  <c r="J207" i="1"/>
  <c r="J210" i="1"/>
  <c r="J225" i="1"/>
  <c r="J408" i="1"/>
  <c r="J412" i="1"/>
  <c r="J537" i="1"/>
  <c r="J774" i="1"/>
  <c r="J807" i="1"/>
  <c r="J842" i="1"/>
  <c r="J911" i="1"/>
  <c r="J1112" i="1"/>
  <c r="J756" i="1"/>
  <c r="J355" i="1"/>
  <c r="J621" i="1"/>
  <c r="J35" i="1"/>
  <c r="J954" i="1"/>
  <c r="J251" i="1"/>
  <c r="J401" i="1"/>
  <c r="J545" i="1"/>
  <c r="J929" i="1"/>
  <c r="J696" i="1"/>
  <c r="J830" i="1"/>
  <c r="J598" i="1"/>
  <c r="J271" i="1"/>
  <c r="J411" i="1"/>
  <c r="J413" i="1"/>
  <c r="J695" i="1"/>
  <c r="J739" i="1"/>
  <c r="J770" i="1"/>
  <c r="J971" i="1"/>
  <c r="J1008" i="1"/>
  <c r="J1036" i="1"/>
  <c r="J685" i="1"/>
  <c r="J87" i="1"/>
  <c r="J165" i="1"/>
  <c r="J761" i="1"/>
  <c r="J8" i="1"/>
  <c r="J912" i="1"/>
  <c r="J1012" i="1"/>
  <c r="J460" i="1"/>
  <c r="J741" i="1"/>
  <c r="J1023" i="1"/>
  <c r="J498" i="1"/>
  <c r="J925" i="1"/>
  <c r="J289" i="1"/>
  <c r="J728" i="1"/>
  <c r="J688" i="1"/>
  <c r="J1056" i="1"/>
  <c r="J394" i="1"/>
  <c r="J796" i="1"/>
  <c r="J926" i="1"/>
  <c r="J166" i="1"/>
  <c r="J530" i="1"/>
  <c r="J281" i="1"/>
  <c r="J880" i="1"/>
  <c r="J88" i="1"/>
  <c r="J619" i="1"/>
  <c r="J334" i="1"/>
  <c r="J871" i="1"/>
  <c r="J187" i="1"/>
  <c r="J670" i="1"/>
  <c r="J365" i="1"/>
  <c r="J580" i="1"/>
  <c r="J31" i="1"/>
  <c r="J52" i="1"/>
  <c r="J1054" i="1"/>
  <c r="J712" i="1"/>
  <c r="J1117" i="1"/>
  <c r="J341" i="1"/>
  <c r="J839" i="1"/>
  <c r="J14" i="1"/>
  <c r="J461" i="1"/>
  <c r="J680" i="1"/>
  <c r="J3" i="1"/>
  <c r="J9" i="1"/>
  <c r="J76" i="1"/>
  <c r="J216" i="1"/>
  <c r="J256" i="1"/>
  <c r="J265" i="1"/>
  <c r="J297" i="1"/>
  <c r="J329" i="1"/>
  <c r="J339" i="1"/>
  <c r="J407" i="1"/>
  <c r="J416" i="1"/>
  <c r="J480" i="1"/>
  <c r="J492" i="1"/>
  <c r="J535" i="1"/>
  <c r="J577" i="1"/>
  <c r="J591" i="1"/>
  <c r="J595" i="1"/>
  <c r="J616" i="1"/>
  <c r="J672" i="1"/>
  <c r="J703" i="1"/>
  <c r="J726" i="1"/>
  <c r="J727" i="1"/>
  <c r="J738" i="1"/>
  <c r="J836" i="1"/>
  <c r="J1047" i="1"/>
  <c r="J1060" i="1"/>
  <c r="J1087" i="1"/>
  <c r="J607" i="1"/>
  <c r="J617" i="1"/>
  <c r="J137" i="1"/>
  <c r="J127" i="1"/>
  <c r="J922" i="1"/>
  <c r="J204" i="1"/>
  <c r="J799" i="1"/>
  <c r="J269" i="1"/>
  <c r="J1080" i="1"/>
  <c r="J757" i="1"/>
  <c r="J781" i="1"/>
  <c r="J676" i="1"/>
  <c r="J924" i="1"/>
  <c r="J714" i="1"/>
  <c r="J387" i="1"/>
  <c r="J364" i="1"/>
  <c r="J1017" i="1"/>
  <c r="J172" i="1"/>
  <c r="J1083" i="1"/>
  <c r="J563" i="1"/>
  <c r="J946" i="1"/>
  <c r="J817" i="1"/>
  <c r="J624" i="1"/>
  <c r="J136" i="1"/>
  <c r="J138" i="1"/>
  <c r="J217" i="1"/>
  <c r="J223" i="1"/>
  <c r="J247" i="1"/>
  <c r="J252" i="1"/>
  <c r="J345" i="1"/>
  <c r="J429" i="1"/>
  <c r="J462" i="1"/>
  <c r="J470" i="1"/>
  <c r="J488" i="1"/>
  <c r="J493" i="1"/>
  <c r="J581" i="1"/>
  <c r="J589" i="1"/>
  <c r="J597" i="1"/>
  <c r="J606" i="1"/>
  <c r="J640" i="1"/>
  <c r="J653" i="1"/>
  <c r="J657" i="1"/>
  <c r="J681" i="1"/>
  <c r="J709" i="1"/>
  <c r="J755" i="1"/>
  <c r="J783" i="1"/>
  <c r="J818" i="1"/>
  <c r="J872" i="1"/>
  <c r="J888" i="1"/>
  <c r="J976" i="1"/>
  <c r="J1001" i="1"/>
  <c r="J1055" i="1"/>
  <c r="J1073" i="1"/>
  <c r="J529" i="1"/>
  <c r="J584" i="1"/>
  <c r="J20" i="1"/>
  <c r="J483" i="1"/>
  <c r="J501" i="1"/>
  <c r="J211" i="1"/>
  <c r="J866" i="1"/>
  <c r="J1082" i="1"/>
  <c r="J288" i="1"/>
  <c r="J713" i="1"/>
  <c r="J604" i="1"/>
  <c r="J534" i="1"/>
  <c r="J1016" i="1"/>
  <c r="J242" i="1"/>
  <c r="J794" i="1"/>
  <c r="J444" i="1"/>
  <c r="J717" i="1"/>
  <c r="J725" i="1"/>
  <c r="J1041" i="1"/>
  <c r="J113" i="1"/>
  <c r="J380" i="1"/>
  <c r="J827" i="1"/>
  <c r="J886" i="1"/>
  <c r="J180" i="1"/>
  <c r="J735" i="1"/>
  <c r="J959" i="1"/>
  <c r="J715" i="1"/>
  <c r="J1040" i="1"/>
  <c r="J213" i="1"/>
  <c r="J599" i="1"/>
  <c r="J1105" i="1"/>
  <c r="J4" i="1"/>
  <c r="J443" i="1"/>
  <c r="J181" i="1"/>
  <c r="J287" i="1"/>
  <c r="J135" i="1"/>
  <c r="J54" i="1"/>
  <c r="J812" i="1"/>
  <c r="J994" i="1"/>
  <c r="J764" i="1"/>
  <c r="J522" i="1"/>
  <c r="J350" i="1"/>
  <c r="J481" i="1"/>
  <c r="J1089" i="1"/>
  <c r="J112" i="1"/>
  <c r="J464" i="1"/>
  <c r="J1103" i="1"/>
  <c r="J299" i="1"/>
  <c r="J504" i="1"/>
  <c r="J687" i="1"/>
  <c r="J195" i="1"/>
  <c r="J491" i="1"/>
  <c r="J215" i="1"/>
  <c r="J164" i="1"/>
  <c r="J146" i="1"/>
  <c r="J546" i="1"/>
  <c r="J786" i="1"/>
  <c r="J264" i="1"/>
  <c r="J782" i="1"/>
  <c r="J436" i="1"/>
  <c r="J737" i="1"/>
  <c r="J121" i="1"/>
  <c r="J649" i="1"/>
  <c r="J417" i="1"/>
  <c r="J1092" i="1"/>
  <c r="J1028" i="1"/>
  <c r="J668" i="1"/>
  <c r="J203" i="1"/>
  <c r="J660" i="1"/>
  <c r="J1000" i="1"/>
  <c r="J1110" i="1"/>
  <c r="J393" i="1"/>
  <c r="J767" i="1"/>
  <c r="J603" i="1"/>
  <c r="J189" i="1"/>
  <c r="J202" i="1"/>
  <c r="J68" i="1"/>
  <c r="J71" i="1"/>
  <c r="J120" i="1"/>
  <c r="J38" i="1"/>
  <c r="J176" i="1"/>
  <c r="J263" i="1"/>
  <c r="J285" i="1"/>
  <c r="J302" i="1"/>
  <c r="J321" i="1"/>
  <c r="J330" i="1"/>
  <c r="J404" i="1"/>
  <c r="J430" i="1"/>
  <c r="J474" i="1"/>
  <c r="J538" i="1"/>
  <c r="J623" i="1"/>
  <c r="J651" i="1"/>
  <c r="J667" i="1"/>
  <c r="J686" i="1"/>
  <c r="J927" i="1"/>
  <c r="J962" i="1"/>
  <c r="J965" i="1"/>
  <c r="J659" i="1"/>
  <c r="J415" i="1"/>
  <c r="J424" i="1"/>
  <c r="J427" i="1"/>
  <c r="J874" i="1"/>
  <c r="J414" i="1"/>
  <c r="J132" i="1"/>
  <c r="J518" i="1"/>
  <c r="J457" i="1"/>
  <c r="J428" i="1"/>
  <c r="J988" i="1"/>
  <c r="J1057" i="1"/>
  <c r="J156" i="1"/>
  <c r="J231" i="1"/>
  <c r="J358" i="1"/>
  <c r="J803" i="1"/>
  <c r="J841" i="1"/>
  <c r="J918" i="1"/>
  <c r="J963" i="1"/>
  <c r="J1043" i="1"/>
  <c r="J1095" i="1"/>
  <c r="J961" i="1"/>
  <c r="J547" i="1"/>
  <c r="J70" i="1"/>
  <c r="J1113" i="1"/>
  <c r="J751" i="1"/>
  <c r="J357" i="1"/>
  <c r="J360" i="1"/>
  <c r="J615" i="1"/>
  <c r="J944" i="1"/>
  <c r="J658" i="1"/>
  <c r="J1096" i="1"/>
  <c r="J347" i="1"/>
  <c r="J808" i="1"/>
  <c r="J406" i="1"/>
  <c r="J349" i="1"/>
  <c r="J332" i="1"/>
  <c r="J479" i="1"/>
  <c r="J1011" i="1"/>
  <c r="J374" i="1"/>
  <c r="J123" i="1"/>
  <c r="J1086" i="1"/>
  <c r="J426" i="1"/>
  <c r="J472" i="1"/>
  <c r="J997" i="1"/>
  <c r="J995" i="1"/>
  <c r="J200" i="1"/>
  <c r="J1070" i="1"/>
  <c r="J791" i="1"/>
  <c r="J828" i="1"/>
  <c r="J266" i="1"/>
  <c r="J257" i="1"/>
  <c r="J193" i="1"/>
  <c r="J456" i="1"/>
  <c r="J500" i="1"/>
  <c r="J1058" i="1"/>
  <c r="J50" i="1"/>
  <c r="J519" i="1"/>
  <c r="J459" i="1"/>
  <c r="J887" i="1"/>
  <c r="J1090" i="1"/>
  <c r="J101" i="1"/>
  <c r="J295" i="1"/>
  <c r="J499" i="1"/>
  <c r="J611" i="1"/>
  <c r="J990" i="1"/>
  <c r="J104" i="1"/>
  <c r="J612" i="1"/>
  <c r="J724" i="1"/>
  <c r="J502" i="1"/>
  <c r="J1022" i="1"/>
  <c r="J159" i="1"/>
  <c r="J900" i="1"/>
  <c r="J103" i="1"/>
  <c r="J79" i="1"/>
  <c r="J11" i="1"/>
  <c r="J1042" i="1"/>
  <c r="J1114" i="1"/>
  <c r="J260" i="1"/>
  <c r="J277" i="1"/>
  <c r="J307" i="1"/>
  <c r="J354" i="1"/>
  <c r="J361" i="1"/>
  <c r="J390" i="1"/>
  <c r="J439" i="1"/>
  <c r="J453" i="1"/>
  <c r="J478" i="1"/>
  <c r="J495" i="1"/>
  <c r="J562" i="1"/>
  <c r="J645" i="1"/>
  <c r="J689" i="1"/>
  <c r="J777" i="1"/>
  <c r="J825" i="1"/>
  <c r="J869" i="1"/>
  <c r="J898" i="1"/>
  <c r="J905" i="1"/>
  <c r="J950" i="1"/>
  <c r="J993" i="1"/>
  <c r="J1004" i="1"/>
  <c r="J1026" i="1"/>
  <c r="J1029" i="1"/>
  <c r="J1037" i="1"/>
  <c r="J1065" i="1"/>
  <c r="J1097" i="1"/>
  <c r="J1107" i="1"/>
  <c r="J471" i="1"/>
  <c r="J679" i="1"/>
  <c r="J1035" i="1"/>
  <c r="J662" i="1"/>
  <c r="J555" i="1"/>
  <c r="J533" i="1"/>
  <c r="J5" i="1"/>
  <c r="J762" i="1"/>
  <c r="J375" i="1"/>
  <c r="J675" i="1"/>
  <c r="J55" i="1"/>
  <c r="J801" i="1"/>
  <c r="J282" i="1"/>
  <c r="J351" i="1"/>
  <c r="J27" i="1"/>
  <c r="J352" i="1"/>
  <c r="J977" i="1"/>
  <c r="J316" i="1"/>
  <c r="J648" i="1"/>
  <c r="J936" i="1"/>
  <c r="J1045" i="1"/>
  <c r="J620" i="1"/>
  <c r="J59" i="1"/>
  <c r="J1003" i="1"/>
  <c r="J747" i="1"/>
  <c r="J700" i="1"/>
  <c r="J389" i="1"/>
  <c r="J438" i="1"/>
  <c r="J119" i="1"/>
  <c r="J26" i="1"/>
  <c r="J48" i="1"/>
  <c r="J124" i="1"/>
  <c r="J131" i="1"/>
  <c r="J303" i="1"/>
  <c r="J318" i="1"/>
  <c r="J383" i="1"/>
  <c r="J385" i="1"/>
  <c r="J434" i="1"/>
  <c r="J447" i="1"/>
  <c r="J468" i="1"/>
  <c r="J505" i="1"/>
  <c r="J609" i="1"/>
  <c r="J652" i="1"/>
  <c r="J661" i="1"/>
  <c r="J674" i="1"/>
  <c r="J683" i="1"/>
  <c r="J845" i="1"/>
  <c r="J930" i="1"/>
  <c r="J996" i="1"/>
  <c r="J1014" i="1"/>
  <c r="J1033" i="1"/>
  <c r="J1084" i="1"/>
  <c r="J1085" i="1"/>
  <c r="J899" i="1"/>
  <c r="J931" i="1"/>
  <c r="J602" i="1"/>
  <c r="J718" i="1"/>
  <c r="J125" i="1"/>
  <c r="J693" i="1"/>
  <c r="J694" i="1"/>
  <c r="J320" i="1"/>
  <c r="J199" i="1"/>
  <c r="J190" i="1"/>
  <c r="J192" i="1"/>
  <c r="J906" i="1"/>
  <c r="J177" i="1"/>
  <c r="J196" i="1"/>
  <c r="J708" i="1"/>
  <c r="J979" i="1"/>
  <c r="J1027" i="1"/>
  <c r="J775" i="1"/>
  <c r="J359" i="1"/>
  <c r="J520" i="1"/>
  <c r="J855" i="1"/>
  <c r="J592" i="1"/>
  <c r="J882" i="1"/>
  <c r="J34" i="1"/>
  <c r="J469" i="1"/>
  <c r="J622" i="1"/>
  <c r="J569" i="1"/>
  <c r="J466" i="1"/>
  <c r="J128" i="1"/>
  <c r="J671" i="1"/>
  <c r="J928" i="1"/>
  <c r="J935" i="1"/>
  <c r="J972" i="1"/>
  <c r="J250" i="1"/>
  <c r="J743" i="1"/>
  <c r="J1013" i="1"/>
  <c r="J831" i="1"/>
  <c r="J966" i="1"/>
  <c r="J126" i="1"/>
  <c r="J174" i="1"/>
  <c r="J328" i="1"/>
  <c r="J524" i="1"/>
  <c r="J998" i="1"/>
  <c r="J1109" i="1"/>
  <c r="J802" i="1"/>
  <c r="J759" i="1"/>
  <c r="J173" i="1"/>
  <c r="J507" i="1"/>
  <c r="J325" i="1"/>
  <c r="J969" i="1"/>
  <c r="J678" i="1"/>
  <c r="J902" i="1"/>
  <c r="J151" i="1"/>
  <c r="J937" i="1"/>
  <c r="J78" i="1"/>
  <c r="J130" i="1"/>
  <c r="J440" i="1"/>
  <c r="J331" i="1"/>
  <c r="J298" i="1"/>
  <c r="J951" i="1"/>
  <c r="J384" i="1"/>
  <c r="J590" i="1"/>
  <c r="J832" i="1"/>
  <c r="J319" i="1"/>
  <c r="J780" i="1"/>
  <c r="J521" i="1"/>
  <c r="J477" i="1"/>
  <c r="J673" i="1"/>
  <c r="J707" i="1"/>
  <c r="J729" i="1"/>
  <c r="J515" i="1"/>
  <c r="J792" i="1"/>
  <c r="J39" i="1"/>
  <c r="J144" i="1"/>
  <c r="J311" i="1"/>
  <c r="J437" i="1"/>
  <c r="J465" i="1"/>
  <c r="J571" i="1"/>
  <c r="J851" i="1"/>
  <c r="J1120" i="1"/>
  <c r="J833" i="1"/>
  <c r="J983" i="1"/>
  <c r="J403" i="1"/>
  <c r="J313" i="1"/>
  <c r="J382" i="1"/>
  <c r="J509" i="1"/>
  <c r="J46" i="1"/>
  <c r="J435" i="1"/>
  <c r="J301" i="1"/>
  <c r="J853" i="1"/>
  <c r="J56" i="1"/>
  <c r="J25" i="1"/>
  <c r="J95" i="1"/>
  <c r="J402" i="1"/>
  <c r="J523" i="1"/>
  <c r="J532" i="1"/>
  <c r="J742" i="1"/>
  <c r="J949" i="1"/>
  <c r="J1119" i="1"/>
  <c r="J405" i="1"/>
  <c r="J852" i="1"/>
  <c r="J629" i="1"/>
  <c r="J638" i="1"/>
  <c r="J923" i="1"/>
  <c r="J561" i="1"/>
  <c r="J24" i="1"/>
  <c r="J637" i="1"/>
  <c r="J58" i="1"/>
  <c r="J1038" i="1"/>
  <c r="J148" i="1"/>
  <c r="J948" i="1"/>
  <c r="J716" i="1"/>
  <c r="J235" i="1"/>
  <c r="J94" i="1"/>
  <c r="J63" i="1"/>
  <c r="J366" i="1"/>
  <c r="J508" i="1"/>
  <c r="J381" i="1"/>
  <c r="J1101" i="1"/>
  <c r="J372" i="1"/>
  <c r="J793" i="1"/>
  <c r="J286" i="1"/>
  <c r="J903" i="1"/>
  <c r="J540" i="1"/>
  <c r="J706" i="1"/>
  <c r="J441" i="1"/>
  <c r="J41" i="1"/>
  <c r="J93" i="1"/>
  <c r="J122" i="1"/>
  <c r="J342" i="1"/>
  <c r="J573" i="1"/>
  <c r="J605" i="1"/>
  <c r="J610" i="1"/>
  <c r="J795" i="1"/>
  <c r="J904" i="1"/>
  <c r="J920" i="1"/>
  <c r="J999" i="1"/>
  <c r="J1034" i="1"/>
  <c r="J42" i="1"/>
  <c r="J868" i="1"/>
  <c r="J517" i="1"/>
  <c r="J395" i="1"/>
  <c r="J870" i="1"/>
  <c r="J578" i="1"/>
  <c r="J665" i="1"/>
  <c r="J458" i="1"/>
  <c r="J982" i="1"/>
  <c r="J182" i="1"/>
  <c r="J740" i="1"/>
  <c r="J362" i="1"/>
  <c r="J541" i="1"/>
  <c r="J613" i="1"/>
  <c r="J626" i="1"/>
  <c r="J702" i="1"/>
  <c r="J748" i="1"/>
  <c r="J816" i="1"/>
  <c r="J939" i="1"/>
  <c r="J1076" i="1"/>
  <c r="J655" i="1"/>
  <c r="J822" i="1"/>
  <c r="J184" i="1"/>
  <c r="J867" i="1"/>
  <c r="J705" i="1"/>
  <c r="J1059" i="1"/>
  <c r="J981" i="1"/>
  <c r="J698" i="1"/>
  <c r="J835" i="1"/>
  <c r="J248" i="1"/>
  <c r="J1111" i="1"/>
  <c r="J614" i="1"/>
  <c r="J1031" i="1"/>
  <c r="J222" i="1"/>
  <c r="J270" i="1"/>
  <c r="J663" i="1"/>
  <c r="J106" i="1"/>
  <c r="J147" i="1"/>
  <c r="J516" i="1"/>
  <c r="J829" i="1"/>
  <c r="J654" i="1"/>
  <c r="J815" i="1"/>
  <c r="J420" i="1"/>
  <c r="J308" i="1"/>
  <c r="J1072" i="1"/>
  <c r="J40" i="1"/>
  <c r="J348" i="1"/>
  <c r="J514" i="1"/>
  <c r="J1068" i="1"/>
  <c r="J765" i="1"/>
  <c r="J986" i="1"/>
  <c r="J656" i="1"/>
  <c r="J763" i="1"/>
  <c r="J753" i="1"/>
  <c r="J503" i="1"/>
  <c r="J37" i="1"/>
  <c r="J51" i="1"/>
  <c r="J60" i="1"/>
  <c r="J116" i="1"/>
  <c r="J255" i="1"/>
  <c r="J423" i="1"/>
  <c r="J594" i="1"/>
  <c r="J600" i="1"/>
  <c r="J766" i="1"/>
  <c r="J821" i="1"/>
  <c r="J837" i="1"/>
  <c r="J857" i="1"/>
  <c r="J952" i="1"/>
  <c r="J1046" i="1"/>
  <c r="J1063" i="1"/>
  <c r="J294" i="1"/>
  <c r="J1024" i="1"/>
  <c r="J754" i="1"/>
  <c r="J97" i="1"/>
  <c r="J745" i="1"/>
  <c r="J1006" i="1"/>
  <c r="J1102" i="1"/>
  <c r="J377" i="1"/>
  <c r="J1104" i="1"/>
  <c r="J201" i="1"/>
  <c r="J564" i="1"/>
  <c r="J327" i="1"/>
  <c r="J399" i="1"/>
  <c r="J22" i="1"/>
  <c r="J115" i="1"/>
  <c r="J150" i="1"/>
  <c r="J178" i="1"/>
  <c r="J212" i="1"/>
  <c r="J227" i="1"/>
  <c r="J451" i="1"/>
  <c r="J454" i="1"/>
  <c r="J550" i="1"/>
  <c r="J568" i="1"/>
  <c r="J731" i="1"/>
  <c r="J746" i="1"/>
  <c r="J865" i="1"/>
  <c r="J806" i="1"/>
  <c r="J13" i="1"/>
  <c r="J987" i="1"/>
  <c r="J730" i="1"/>
  <c r="J293" i="1"/>
  <c r="J346" i="1"/>
  <c r="J482" i="1"/>
  <c r="J100" i="1"/>
  <c r="J206" i="1"/>
  <c r="J1044" i="1"/>
  <c r="J284" i="1"/>
  <c r="J396" i="1"/>
  <c r="J268" i="1"/>
  <c r="J776" i="1"/>
  <c r="J525" i="1"/>
  <c r="J485" i="1"/>
  <c r="J370" i="1"/>
  <c r="J771" i="1"/>
  <c r="J98" i="1"/>
  <c r="J953" i="1"/>
  <c r="J593" i="1"/>
  <c r="J992" i="1"/>
  <c r="J744" i="1"/>
  <c r="J455" i="1"/>
  <c r="J371" i="1"/>
  <c r="J64" i="1"/>
  <c r="J553" i="1"/>
  <c r="J169" i="1"/>
  <c r="J170" i="1"/>
  <c r="J296" i="1"/>
  <c r="J625" i="1"/>
  <c r="J643" i="1"/>
  <c r="J701" i="1"/>
  <c r="J862" i="1"/>
  <c r="J861" i="1"/>
  <c r="J879" i="1"/>
  <c r="J945" i="1"/>
  <c r="J1005" i="1"/>
  <c r="J1064" i="1"/>
  <c r="J356" i="1"/>
  <c r="J834" i="1"/>
  <c r="J36" i="1"/>
  <c r="J273" i="1"/>
  <c r="J75" i="1"/>
  <c r="J450" i="1"/>
  <c r="J452" i="1"/>
  <c r="J752" i="1"/>
  <c r="J797" i="1"/>
  <c r="J809" i="1"/>
  <c r="J885" i="1"/>
  <c r="J337" i="1"/>
  <c r="J1009" i="1"/>
  <c r="J484" i="1"/>
  <c r="J914" i="1"/>
  <c r="J985" i="1"/>
  <c r="J543" i="1"/>
  <c r="J274" i="1"/>
  <c r="J734" i="1"/>
  <c r="J219" i="1"/>
  <c r="J229" i="1"/>
  <c r="J446" i="1"/>
  <c r="J627" i="1"/>
  <c r="J214" i="1"/>
  <c r="J549" i="1"/>
  <c r="J631" i="1"/>
  <c r="J558" i="1"/>
  <c r="J572" i="1"/>
  <c r="J49" i="1"/>
  <c r="J134" i="1"/>
  <c r="J92" i="1"/>
  <c r="J262" i="1"/>
  <c r="J81" i="1"/>
  <c r="J246" i="1"/>
  <c r="J1118" i="1"/>
  <c r="J947" i="1"/>
  <c r="J1032" i="1"/>
  <c r="J574" i="1"/>
  <c r="J863" i="1"/>
  <c r="J1002" i="1"/>
  <c r="J30" i="1"/>
  <c r="J145" i="1"/>
  <c r="J230" i="1"/>
  <c r="J496" i="1"/>
  <c r="J1039" i="1"/>
  <c r="J1121" i="1"/>
  <c r="J704" i="1"/>
  <c r="J1099" i="1"/>
  <c r="J980" i="1"/>
  <c r="J158" i="1"/>
  <c r="J1050" i="1"/>
  <c r="J719" i="1"/>
  <c r="J736" i="1"/>
  <c r="J585" i="1"/>
  <c r="J1081" i="1"/>
  <c r="J722" i="1"/>
  <c r="J143" i="1"/>
  <c r="J179" i="1"/>
  <c r="J398" i="1"/>
  <c r="J531" i="1"/>
  <c r="J875" i="1"/>
  <c r="J1021" i="1"/>
  <c r="J1053" i="1"/>
  <c r="J1079" i="1"/>
  <c r="J43" i="1"/>
  <c r="J279" i="1"/>
  <c r="J893" i="1"/>
  <c r="J218" i="1"/>
  <c r="J497" i="1"/>
  <c r="J66" i="1"/>
  <c r="J272" i="1"/>
  <c r="J910" i="1"/>
  <c r="J142" i="1"/>
  <c r="J567" i="1"/>
  <c r="J749" i="1"/>
  <c r="J964" i="1"/>
  <c r="J486" i="1"/>
  <c r="J575" i="1"/>
  <c r="J785" i="1"/>
  <c r="J528" i="1"/>
  <c r="J646" i="1"/>
  <c r="J789" i="1"/>
  <c r="J710" i="1"/>
  <c r="J960" i="1"/>
  <c r="J12" i="1"/>
  <c r="J16" i="1"/>
  <c r="J228" i="1"/>
  <c r="J442" i="1"/>
  <c r="J445" i="1"/>
  <c r="J449" i="1"/>
  <c r="J650" i="1"/>
  <c r="J800" i="1"/>
  <c r="J810" i="1"/>
  <c r="J890" i="1"/>
  <c r="J67" i="1"/>
  <c r="J876" i="1"/>
  <c r="J1100" i="1"/>
  <c r="J422" i="1"/>
  <c r="J601" i="1"/>
  <c r="J915" i="1"/>
  <c r="J186" i="1"/>
  <c r="J149" i="1"/>
  <c r="J53" i="1"/>
  <c r="J99" i="1"/>
  <c r="J335" i="1"/>
  <c r="J494" i="1"/>
  <c r="J891" i="1"/>
  <c r="J858" i="1"/>
  <c r="J579" i="1"/>
  <c r="J2" i="1"/>
  <c r="J185" i="1"/>
  <c r="J300" i="1"/>
  <c r="J312" i="1"/>
  <c r="J336" i="1"/>
  <c r="J418" i="1"/>
  <c r="J526" i="1"/>
  <c r="J596" i="1"/>
  <c r="J633" i="1"/>
  <c r="J664" i="1"/>
  <c r="J859" i="1"/>
  <c r="J938" i="1"/>
  <c r="J1020" i="1"/>
  <c r="J160" i="1"/>
  <c r="J539" i="1"/>
  <c r="J367" i="1"/>
  <c r="J111" i="1"/>
  <c r="J814" i="1"/>
  <c r="J431" i="1"/>
  <c r="J917" i="1"/>
  <c r="J373" i="1"/>
  <c r="J958" i="1"/>
  <c r="J878" i="1"/>
  <c r="J69" i="1"/>
  <c r="J267" i="1"/>
  <c r="J1067" i="1"/>
  <c r="J463" i="1"/>
  <c r="J901" i="1"/>
  <c r="J89" i="1"/>
  <c r="J916" i="1"/>
  <c r="J556" i="1"/>
  <c r="J560" i="1"/>
  <c r="J129" i="1"/>
  <c r="J618" i="1"/>
  <c r="J711" i="1"/>
  <c r="J989" i="1"/>
  <c r="J253" i="1"/>
  <c r="J425" i="1"/>
  <c r="J877" i="1"/>
  <c r="J932" i="1"/>
  <c r="J628" i="1"/>
  <c r="J344" i="1"/>
  <c r="J487" i="1"/>
  <c r="J1015" i="1"/>
  <c r="J410" i="1"/>
  <c r="J175" i="1"/>
  <c r="J353" i="1"/>
  <c r="J259" i="1"/>
  <c r="J860" i="1"/>
  <c r="J109" i="1"/>
  <c r="J77" i="1"/>
  <c r="J245" i="1"/>
  <c r="J343" i="1"/>
  <c r="J512" i="1"/>
  <c r="J548" i="1"/>
  <c r="J194" i="1"/>
  <c r="J889" i="1"/>
  <c r="J644" i="1"/>
  <c r="J340" i="1"/>
  <c r="J90" i="1"/>
  <c r="J57" i="1"/>
  <c r="J1098" i="1"/>
  <c r="J881" i="1"/>
  <c r="J378" i="1"/>
  <c r="J275" i="1"/>
  <c r="J1010" i="1"/>
  <c r="J669" i="1"/>
  <c r="J108" i="1"/>
  <c r="J784" i="1"/>
  <c r="J811" i="1"/>
  <c r="J244" i="1"/>
  <c r="J542" i="1"/>
  <c r="J209" i="1"/>
  <c r="J838" i="1"/>
  <c r="J1066" i="1"/>
  <c r="J576" i="1"/>
  <c r="J790" i="1"/>
  <c r="J249" i="1"/>
  <c r="J261" i="1"/>
  <c r="J310" i="1"/>
  <c r="J309" i="1"/>
  <c r="J908" i="1"/>
  <c r="J864" i="1"/>
  <c r="J276" i="1"/>
  <c r="J813" i="1"/>
  <c r="J161" i="1"/>
  <c r="J779" i="1"/>
  <c r="J721" i="1"/>
  <c r="J45" i="1"/>
  <c r="J198" i="1"/>
  <c r="J233" i="1"/>
  <c r="J467" i="1"/>
  <c r="J506" i="1"/>
  <c r="J639" i="1"/>
  <c r="J787" i="1"/>
  <c r="J844" i="1"/>
  <c r="J955" i="1"/>
  <c r="J17" i="1"/>
  <c r="J96" i="1"/>
  <c r="J566" i="1"/>
  <c r="J1019" i="1"/>
  <c r="J846" i="1"/>
  <c r="J588" i="1"/>
  <c r="J1094" i="1"/>
  <c r="J28" i="1"/>
  <c r="J83" i="1"/>
  <c r="J82" i="1"/>
  <c r="J141" i="1"/>
  <c r="J153" i="1"/>
  <c r="J163" i="1"/>
  <c r="J191" i="1"/>
  <c r="J236" i="1"/>
  <c r="J239" i="1"/>
  <c r="J278" i="1"/>
  <c r="J292" i="1"/>
  <c r="J323" i="1"/>
  <c r="J557" i="1"/>
  <c r="J583" i="1"/>
  <c r="J630" i="1"/>
  <c r="J635" i="1"/>
  <c r="J634" i="1"/>
  <c r="J642" i="1"/>
  <c r="J677" i="1"/>
  <c r="J682" i="1"/>
  <c r="J691" i="1"/>
  <c r="J733" i="1"/>
  <c r="J758" i="1"/>
  <c r="J769" i="1"/>
  <c r="J768" i="1"/>
  <c r="J824" i="1"/>
  <c r="J843" i="1"/>
  <c r="J847" i="1"/>
  <c r="J884" i="1"/>
  <c r="J895" i="1"/>
  <c r="J897" i="1"/>
  <c r="J943" i="1"/>
  <c r="J973" i="1"/>
  <c r="J991" i="1"/>
  <c r="J1051" i="1"/>
  <c r="J1075" i="1"/>
  <c r="J1091" i="1"/>
  <c r="J1108" i="1"/>
  <c r="J1115" i="1"/>
  <c r="J85" i="1"/>
  <c r="J84" i="1"/>
  <c r="J907" i="1"/>
  <c r="J326" i="1"/>
  <c r="J778" i="1"/>
  <c r="J570" i="1"/>
  <c r="J489" i="1"/>
  <c r="J1007" i="1"/>
  <c r="J448" i="1"/>
  <c r="J956" i="1"/>
  <c r="J15" i="1"/>
  <c r="J840" i="1"/>
  <c r="J421" i="1"/>
  <c r="J6" i="1"/>
  <c r="J632" i="1"/>
  <c r="J107" i="1"/>
  <c r="J188" i="1"/>
  <c r="J409" i="1"/>
  <c r="J47" i="1"/>
  <c r="J921" i="1"/>
  <c r="J849" i="1"/>
  <c r="J333" i="1"/>
  <c r="J823" i="1"/>
  <c r="J970" i="1"/>
  <c r="J984" i="1"/>
  <c r="J559" i="1"/>
  <c r="J317" i="1"/>
  <c r="J684" i="1"/>
  <c r="J473" i="1"/>
  <c r="J65" i="1"/>
  <c r="J720" i="1"/>
  <c r="J1062" i="1"/>
  <c r="J1116" i="1"/>
  <c r="J1030" i="1"/>
  <c r="J208" i="1"/>
  <c r="J391" i="1"/>
  <c r="J1069" i="1"/>
  <c r="J183" i="1"/>
  <c r="J826" i="1"/>
  <c r="J511" i="1"/>
  <c r="J29" i="1"/>
  <c r="J1048" i="1"/>
  <c r="J432" i="1"/>
  <c r="J975" i="1"/>
  <c r="J118" i="1"/>
  <c r="J306" i="1"/>
  <c r="J238" i="1"/>
  <c r="J1074" i="1"/>
  <c r="J7" i="1"/>
  <c r="J21" i="1"/>
  <c r="J73" i="1"/>
  <c r="J80" i="1"/>
  <c r="J86" i="1"/>
  <c r="J91" i="1"/>
  <c r="J117" i="1"/>
  <c r="J157" i="1"/>
  <c r="J220" i="1"/>
  <c r="J232" i="1"/>
  <c r="J240" i="1"/>
  <c r="J258" i="1"/>
  <c r="J283" i="1"/>
  <c r="J305" i="1"/>
  <c r="J368" i="1"/>
  <c r="J475" i="1"/>
  <c r="J510" i="1"/>
  <c r="J587" i="1"/>
  <c r="J636" i="1"/>
  <c r="J666" i="1"/>
  <c r="J690" i="1"/>
  <c r="J62" i="1"/>
  <c r="J772" i="1"/>
  <c r="J819" i="1"/>
  <c r="J850" i="1"/>
  <c r="J883" i="1"/>
  <c r="J909" i="1"/>
  <c r="J942" i="1"/>
  <c r="J1025" i="1"/>
  <c r="J1093" i="1"/>
  <c r="J940" i="1"/>
  <c r="J304" i="1"/>
  <c r="J896" i="1"/>
  <c r="J44" i="1"/>
  <c r="J322" i="1"/>
  <c r="J919" i="1"/>
  <c r="J388" i="1"/>
  <c r="J397" i="1"/>
  <c r="J551" i="1"/>
  <c r="J1018" i="1"/>
  <c r="J114" i="1"/>
  <c r="J1061" i="1"/>
  <c r="J892" i="1"/>
  <c r="J168" i="1"/>
  <c r="J941" i="1"/>
  <c r="J315" i="1"/>
  <c r="J544" i="1"/>
  <c r="J760" i="1"/>
  <c r="J1088" i="1"/>
  <c r="J105" i="1"/>
  <c r="J338" i="1"/>
  <c r="J934" i="1"/>
  <c r="J133" i="1"/>
  <c r="J419" i="1"/>
  <c r="J476" i="1"/>
  <c r="J324" i="1"/>
  <c r="J848" i="1"/>
  <c r="J582" i="1"/>
  <c r="J32" i="1"/>
  <c r="J23" i="1"/>
  <c r="J804" i="1"/>
  <c r="J379" i="1"/>
  <c r="J586" i="1"/>
  <c r="J291" i="1"/>
  <c r="J552" i="1"/>
  <c r="J19" i="1"/>
  <c r="J565" i="1"/>
  <c r="J400" i="1"/>
  <c r="J692" i="1"/>
  <c r="J933" i="1"/>
  <c r="J805" i="1"/>
  <c r="J139" i="1"/>
  <c r="J1078" i="1"/>
  <c r="J140" i="1"/>
  <c r="J513" i="1"/>
  <c r="J152" i="1"/>
  <c r="J798" i="1"/>
  <c r="J314" i="1"/>
  <c r="J386" i="1"/>
  <c r="J1106" i="1"/>
  <c r="J820" i="1"/>
  <c r="J10" i="1"/>
  <c r="J33" i="1"/>
  <c r="J154" i="1"/>
  <c r="J226" i="1"/>
  <c r="J773" i="1"/>
  <c r="J61" i="1"/>
  <c r="J894" i="1"/>
  <c r="J1052" i="1"/>
  <c r="J554" i="1"/>
  <c r="J167" i="1"/>
  <c r="J856" i="1"/>
  <c r="J205" i="1"/>
  <c r="J290" i="1"/>
  <c r="J536" i="1"/>
  <c r="J608" i="1"/>
  <c r="J221" i="1"/>
  <c r="J237" i="1"/>
  <c r="J527" i="1"/>
  <c r="J110" i="1"/>
  <c r="J913" i="1"/>
  <c r="J363" i="1"/>
  <c r="J197" i="1"/>
  <c r="J1077" i="1"/>
  <c r="J974" i="1"/>
  <c r="J74" i="1"/>
  <c r="J376" i="1"/>
  <c r="J224" i="1"/>
  <c r="J699" i="1"/>
  <c r="J1049" i="1"/>
  <c r="J968" i="1"/>
  <c r="J854" i="1"/>
  <c r="J490" i="1"/>
  <c r="J369" i="1"/>
  <c r="J750" i="1"/>
  <c r="J978" i="1"/>
  <c r="J162" i="1"/>
  <c r="J234" i="1"/>
  <c r="J243" i="1"/>
  <c r="J873" i="1"/>
  <c r="J18" i="1"/>
  <c r="J788" i="1"/>
  <c r="J72" i="1"/>
  <c r="J641" i="1"/>
  <c r="J392" i="1"/>
  <c r="J102" i="1"/>
  <c r="J155" i="1"/>
  <c r="J957" i="1"/>
  <c r="J280" i="1"/>
  <c r="J732" i="1"/>
  <c r="J967" i="1"/>
  <c r="J647" i="1"/>
  <c r="J1071" i="1"/>
  <c r="J254" i="1"/>
  <c r="J723" i="1"/>
  <c r="W697" i="1"/>
  <c r="W433" i="1"/>
  <c r="W241" i="1"/>
  <c r="W171" i="1"/>
  <c r="W207" i="1"/>
  <c r="W210" i="1"/>
  <c r="W225" i="1"/>
  <c r="W408" i="1"/>
  <c r="W412" i="1"/>
  <c r="W537" i="1"/>
  <c r="W774" i="1"/>
  <c r="W807" i="1"/>
  <c r="W842" i="1"/>
  <c r="W911" i="1"/>
  <c r="W1112" i="1"/>
  <c r="W756" i="1"/>
  <c r="W355" i="1"/>
  <c r="W621" i="1"/>
  <c r="W35" i="1"/>
  <c r="W954" i="1"/>
  <c r="W251" i="1"/>
  <c r="W401" i="1"/>
  <c r="W545" i="1"/>
  <c r="W929" i="1"/>
  <c r="W696" i="1"/>
  <c r="W830" i="1"/>
  <c r="W598" i="1"/>
  <c r="W271" i="1"/>
  <c r="W411" i="1"/>
  <c r="W413" i="1"/>
  <c r="W695" i="1"/>
  <c r="W739" i="1"/>
  <c r="W770" i="1"/>
  <c r="W971" i="1"/>
  <c r="W1008" i="1"/>
  <c r="W1036" i="1"/>
  <c r="W685" i="1"/>
  <c r="W87" i="1"/>
  <c r="W165" i="1"/>
  <c r="W761" i="1"/>
  <c r="W8" i="1"/>
  <c r="W912" i="1"/>
  <c r="W1012" i="1"/>
  <c r="W460" i="1"/>
  <c r="W741" i="1"/>
  <c r="W1023" i="1"/>
  <c r="W498" i="1"/>
  <c r="W925" i="1"/>
  <c r="W289" i="1"/>
  <c r="W728" i="1"/>
  <c r="W688" i="1"/>
  <c r="W1056" i="1"/>
  <c r="W394" i="1"/>
  <c r="W796" i="1"/>
  <c r="W926" i="1"/>
  <c r="W166" i="1"/>
  <c r="W530" i="1"/>
  <c r="W281" i="1"/>
  <c r="W880" i="1"/>
  <c r="W88" i="1"/>
  <c r="W619" i="1"/>
  <c r="W334" i="1"/>
  <c r="W871" i="1"/>
  <c r="W187" i="1"/>
  <c r="W670" i="1"/>
  <c r="W365" i="1"/>
  <c r="W580" i="1"/>
  <c r="W31" i="1"/>
  <c r="W52" i="1"/>
  <c r="W1054" i="1"/>
  <c r="W712" i="1"/>
  <c r="W1117" i="1"/>
  <c r="W341" i="1"/>
  <c r="W839" i="1"/>
  <c r="W14" i="1"/>
  <c r="W461" i="1"/>
  <c r="W680" i="1"/>
  <c r="W3" i="1"/>
  <c r="W9" i="1"/>
  <c r="W76" i="1"/>
  <c r="W216" i="1"/>
  <c r="W256" i="1"/>
  <c r="W265" i="1"/>
  <c r="W297" i="1"/>
  <c r="W329" i="1"/>
  <c r="W339" i="1"/>
  <c r="W407" i="1"/>
  <c r="W416" i="1"/>
  <c r="W480" i="1"/>
  <c r="W492" i="1"/>
  <c r="W535" i="1"/>
  <c r="W577" i="1"/>
  <c r="W591" i="1"/>
  <c r="W595" i="1"/>
  <c r="W616" i="1"/>
  <c r="W672" i="1"/>
  <c r="W703" i="1"/>
  <c r="W726" i="1"/>
  <c r="W727" i="1"/>
  <c r="W738" i="1"/>
  <c r="W836" i="1"/>
  <c r="W1047" i="1"/>
  <c r="W1060" i="1"/>
  <c r="W1087" i="1"/>
  <c r="W607" i="1"/>
  <c r="W617" i="1"/>
  <c r="W137" i="1"/>
  <c r="W127" i="1"/>
  <c r="W922" i="1"/>
  <c r="W204" i="1"/>
  <c r="W799" i="1"/>
  <c r="W269" i="1"/>
  <c r="W1080" i="1"/>
  <c r="W757" i="1"/>
  <c r="W781" i="1"/>
  <c r="W676" i="1"/>
  <c r="W924" i="1"/>
  <c r="W714" i="1"/>
  <c r="W387" i="1"/>
  <c r="W364" i="1"/>
  <c r="W1017" i="1"/>
  <c r="W172" i="1"/>
  <c r="W1083" i="1"/>
  <c r="W563" i="1"/>
  <c r="W946" i="1"/>
  <c r="W817" i="1"/>
  <c r="W624" i="1"/>
  <c r="W136" i="1"/>
  <c r="W138" i="1"/>
  <c r="W217" i="1"/>
  <c r="W223" i="1"/>
  <c r="W247" i="1"/>
  <c r="W252" i="1"/>
  <c r="W345" i="1"/>
  <c r="W429" i="1"/>
  <c r="W462" i="1"/>
  <c r="W470" i="1"/>
  <c r="W488" i="1"/>
  <c r="W493" i="1"/>
  <c r="W581" i="1"/>
  <c r="W589" i="1"/>
  <c r="W597" i="1"/>
  <c r="W606" i="1"/>
  <c r="W640" i="1"/>
  <c r="W653" i="1"/>
  <c r="W657" i="1"/>
  <c r="W681" i="1"/>
  <c r="W709" i="1"/>
  <c r="W755" i="1"/>
  <c r="W783" i="1"/>
  <c r="W818" i="1"/>
  <c r="W872" i="1"/>
  <c r="W888" i="1"/>
  <c r="W976" i="1"/>
  <c r="W1001" i="1"/>
  <c r="W1055" i="1"/>
  <c r="W1073" i="1"/>
  <c r="W529" i="1"/>
  <c r="W584" i="1"/>
  <c r="W20" i="1"/>
  <c r="W483" i="1"/>
  <c r="W501" i="1"/>
  <c r="W211" i="1"/>
  <c r="W866" i="1"/>
  <c r="W1082" i="1"/>
  <c r="W288" i="1"/>
  <c r="W713" i="1"/>
  <c r="W604" i="1"/>
  <c r="W534" i="1"/>
  <c r="W1016" i="1"/>
  <c r="W242" i="1"/>
  <c r="W794" i="1"/>
  <c r="W444" i="1"/>
  <c r="W717" i="1"/>
  <c r="W725" i="1"/>
  <c r="W1041" i="1"/>
  <c r="W113" i="1"/>
  <c r="W380" i="1"/>
  <c r="W827" i="1"/>
  <c r="W886" i="1"/>
  <c r="W180" i="1"/>
  <c r="W735" i="1"/>
  <c r="W959" i="1"/>
  <c r="W715" i="1"/>
  <c r="W1040" i="1"/>
  <c r="W213" i="1"/>
  <c r="W599" i="1"/>
  <c r="W1105" i="1"/>
  <c r="W4" i="1"/>
  <c r="W443" i="1"/>
  <c r="W181" i="1"/>
  <c r="W287" i="1"/>
  <c r="W135" i="1"/>
  <c r="W54" i="1"/>
  <c r="W812" i="1"/>
  <c r="W994" i="1"/>
  <c r="W764" i="1"/>
  <c r="W522" i="1"/>
  <c r="W350" i="1"/>
  <c r="W481" i="1"/>
  <c r="W1089" i="1"/>
  <c r="W112" i="1"/>
  <c r="W464" i="1"/>
  <c r="W1103" i="1"/>
  <c r="W299" i="1"/>
  <c r="W504" i="1"/>
  <c r="W687" i="1"/>
  <c r="W195" i="1"/>
  <c r="W491" i="1"/>
  <c r="W215" i="1"/>
  <c r="W164" i="1"/>
  <c r="W146" i="1"/>
  <c r="W546" i="1"/>
  <c r="W786" i="1"/>
  <c r="W264" i="1"/>
  <c r="W782" i="1"/>
  <c r="W436" i="1"/>
  <c r="W737" i="1"/>
  <c r="W121" i="1"/>
  <c r="W649" i="1"/>
  <c r="W417" i="1"/>
  <c r="W1092" i="1"/>
  <c r="W1028" i="1"/>
  <c r="W668" i="1"/>
  <c r="W203" i="1"/>
  <c r="W660" i="1"/>
  <c r="W1000" i="1"/>
  <c r="W1110" i="1"/>
  <c r="W393" i="1"/>
  <c r="W767" i="1"/>
  <c r="W603" i="1"/>
  <c r="W189" i="1"/>
  <c r="W202" i="1"/>
  <c r="W68" i="1"/>
  <c r="W71" i="1"/>
  <c r="W120" i="1"/>
  <c r="W38" i="1"/>
  <c r="W176" i="1"/>
  <c r="W263" i="1"/>
  <c r="W285" i="1"/>
  <c r="W302" i="1"/>
  <c r="W321" i="1"/>
  <c r="W330" i="1"/>
  <c r="W404" i="1"/>
  <c r="W430" i="1"/>
  <c r="W474" i="1"/>
  <c r="W538" i="1"/>
  <c r="W623" i="1"/>
  <c r="W651" i="1"/>
  <c r="W667" i="1"/>
  <c r="W686" i="1"/>
  <c r="W927" i="1"/>
  <c r="W962" i="1"/>
  <c r="W965" i="1"/>
  <c r="W659" i="1"/>
  <c r="W415" i="1"/>
  <c r="W424" i="1"/>
  <c r="W427" i="1"/>
  <c r="W874" i="1"/>
  <c r="W414" i="1"/>
  <c r="W132" i="1"/>
  <c r="W518" i="1"/>
  <c r="W457" i="1"/>
  <c r="W428" i="1"/>
  <c r="W988" i="1"/>
  <c r="W1057" i="1"/>
  <c r="W156" i="1"/>
  <c r="W231" i="1"/>
  <c r="W358" i="1"/>
  <c r="W803" i="1"/>
  <c r="W841" i="1"/>
  <c r="W918" i="1"/>
  <c r="W963" i="1"/>
  <c r="W1043" i="1"/>
  <c r="W1095" i="1"/>
  <c r="W961" i="1"/>
  <c r="W547" i="1"/>
  <c r="W70" i="1"/>
  <c r="W1113" i="1"/>
  <c r="W751" i="1"/>
  <c r="W357" i="1"/>
  <c r="W360" i="1"/>
  <c r="W615" i="1"/>
  <c r="W944" i="1"/>
  <c r="W658" i="1"/>
  <c r="W1096" i="1"/>
  <c r="W347" i="1"/>
  <c r="W808" i="1"/>
  <c r="W406" i="1"/>
  <c r="W349" i="1"/>
  <c r="W332" i="1"/>
  <c r="W479" i="1"/>
  <c r="W1011" i="1"/>
  <c r="W374" i="1"/>
  <c r="W123" i="1"/>
  <c r="W1086" i="1"/>
  <c r="W426" i="1"/>
  <c r="W472" i="1"/>
  <c r="W997" i="1"/>
  <c r="W995" i="1"/>
  <c r="W200" i="1"/>
  <c r="W1070" i="1"/>
  <c r="W791" i="1"/>
  <c r="W828" i="1"/>
  <c r="W266" i="1"/>
  <c r="W257" i="1"/>
  <c r="W193" i="1"/>
  <c r="W456" i="1"/>
  <c r="W500" i="1"/>
  <c r="W1058" i="1"/>
  <c r="W50" i="1"/>
  <c r="W519" i="1"/>
  <c r="W459" i="1"/>
  <c r="W887" i="1"/>
  <c r="W1090" i="1"/>
  <c r="W101" i="1"/>
  <c r="W295" i="1"/>
  <c r="W499" i="1"/>
  <c r="W611" i="1"/>
  <c r="W990" i="1"/>
  <c r="W104" i="1"/>
  <c r="W612" i="1"/>
  <c r="W724" i="1"/>
  <c r="W502" i="1"/>
  <c r="W1022" i="1"/>
  <c r="W159" i="1"/>
  <c r="W900" i="1"/>
  <c r="W103" i="1"/>
  <c r="W79" i="1"/>
  <c r="W11" i="1"/>
  <c r="W1042" i="1"/>
  <c r="W1114" i="1"/>
  <c r="W260" i="1"/>
  <c r="W277" i="1"/>
  <c r="W307" i="1"/>
  <c r="W354" i="1"/>
  <c r="W361" i="1"/>
  <c r="W390" i="1"/>
  <c r="W439" i="1"/>
  <c r="W453" i="1"/>
  <c r="W478" i="1"/>
  <c r="W495" i="1"/>
  <c r="W562" i="1"/>
  <c r="W645" i="1"/>
  <c r="W689" i="1"/>
  <c r="W777" i="1"/>
  <c r="W825" i="1"/>
  <c r="W869" i="1"/>
  <c r="W898" i="1"/>
  <c r="W905" i="1"/>
  <c r="W950" i="1"/>
  <c r="W993" i="1"/>
  <c r="W1004" i="1"/>
  <c r="W1026" i="1"/>
  <c r="W1029" i="1"/>
  <c r="W1037" i="1"/>
  <c r="W1065" i="1"/>
  <c r="W1097" i="1"/>
  <c r="W1107" i="1"/>
  <c r="W471" i="1"/>
  <c r="W679" i="1"/>
  <c r="W1035" i="1"/>
  <c r="W662" i="1"/>
  <c r="W555" i="1"/>
  <c r="W533" i="1"/>
  <c r="W5" i="1"/>
  <c r="W762" i="1"/>
  <c r="W375" i="1"/>
  <c r="W675" i="1"/>
  <c r="W55" i="1"/>
  <c r="W801" i="1"/>
  <c r="W282" i="1"/>
  <c r="W351" i="1"/>
  <c r="W27" i="1"/>
  <c r="W352" i="1"/>
  <c r="W977" i="1"/>
  <c r="W316" i="1"/>
  <c r="W648" i="1"/>
  <c r="W936" i="1"/>
  <c r="W1045" i="1"/>
  <c r="W620" i="1"/>
  <c r="W59" i="1"/>
  <c r="W1003" i="1"/>
  <c r="W747" i="1"/>
  <c r="W700" i="1"/>
  <c r="W389" i="1"/>
  <c r="W438" i="1"/>
  <c r="W119" i="1"/>
  <c r="W26" i="1"/>
  <c r="W48" i="1"/>
  <c r="W124" i="1"/>
  <c r="W131" i="1"/>
  <c r="W303" i="1"/>
  <c r="W318" i="1"/>
  <c r="W383" i="1"/>
  <c r="W385" i="1"/>
  <c r="W434" i="1"/>
  <c r="W447" i="1"/>
  <c r="W468" i="1"/>
  <c r="W505" i="1"/>
  <c r="W609" i="1"/>
  <c r="W652" i="1"/>
  <c r="W661" i="1"/>
  <c r="W674" i="1"/>
  <c r="W683" i="1"/>
  <c r="W845" i="1"/>
  <c r="W930" i="1"/>
  <c r="W996" i="1"/>
  <c r="W1014" i="1"/>
  <c r="W1033" i="1"/>
  <c r="W1084" i="1"/>
  <c r="W1085" i="1"/>
  <c r="W899" i="1"/>
  <c r="W931" i="1"/>
  <c r="W602" i="1"/>
  <c r="W718" i="1"/>
  <c r="W125" i="1"/>
  <c r="W693" i="1"/>
  <c r="W694" i="1"/>
  <c r="W320" i="1"/>
  <c r="W199" i="1"/>
  <c r="W190" i="1"/>
  <c r="W192" i="1"/>
  <c r="W906" i="1"/>
  <c r="W177" i="1"/>
  <c r="W196" i="1"/>
  <c r="W708" i="1"/>
  <c r="W979" i="1"/>
  <c r="W1027" i="1"/>
  <c r="W775" i="1"/>
  <c r="W359" i="1"/>
  <c r="W520" i="1"/>
  <c r="W855" i="1"/>
  <c r="W592" i="1"/>
  <c r="W882" i="1"/>
  <c r="W34" i="1"/>
  <c r="W469" i="1"/>
  <c r="W622" i="1"/>
  <c r="W569" i="1"/>
  <c r="W466" i="1"/>
  <c r="W128" i="1"/>
  <c r="W671" i="1"/>
  <c r="W928" i="1"/>
  <c r="W935" i="1"/>
  <c r="W972" i="1"/>
  <c r="W250" i="1"/>
  <c r="W743" i="1"/>
  <c r="W1013" i="1"/>
  <c r="W831" i="1"/>
  <c r="W966" i="1"/>
  <c r="W126" i="1"/>
  <c r="W174" i="1"/>
  <c r="W328" i="1"/>
  <c r="W524" i="1"/>
  <c r="W998" i="1"/>
  <c r="W1109" i="1"/>
  <c r="W802" i="1"/>
  <c r="W759" i="1"/>
  <c r="W173" i="1"/>
  <c r="W507" i="1"/>
  <c r="W325" i="1"/>
  <c r="W969" i="1"/>
  <c r="W678" i="1"/>
  <c r="W902" i="1"/>
  <c r="W151" i="1"/>
  <c r="W937" i="1"/>
  <c r="W78" i="1"/>
  <c r="W130" i="1"/>
  <c r="W440" i="1"/>
  <c r="W331" i="1"/>
  <c r="W298" i="1"/>
  <c r="W951" i="1"/>
  <c r="W384" i="1"/>
  <c r="W590" i="1"/>
  <c r="W832" i="1"/>
  <c r="W319" i="1"/>
  <c r="W780" i="1"/>
  <c r="W521" i="1"/>
  <c r="W477" i="1"/>
  <c r="W673" i="1"/>
  <c r="W707" i="1"/>
  <c r="W729" i="1"/>
  <c r="W515" i="1"/>
  <c r="W792" i="1"/>
  <c r="W39" i="1"/>
  <c r="W144" i="1"/>
  <c r="W311" i="1"/>
  <c r="W437" i="1"/>
  <c r="W465" i="1"/>
  <c r="W571" i="1"/>
  <c r="W851" i="1"/>
  <c r="W1120" i="1"/>
  <c r="W833" i="1"/>
  <c r="W983" i="1"/>
  <c r="W403" i="1"/>
  <c r="W313" i="1"/>
  <c r="W382" i="1"/>
  <c r="W509" i="1"/>
  <c r="W46" i="1"/>
  <c r="W435" i="1"/>
  <c r="W301" i="1"/>
  <c r="W853" i="1"/>
  <c r="W56" i="1"/>
  <c r="W25" i="1"/>
  <c r="W95" i="1"/>
  <c r="W402" i="1"/>
  <c r="W523" i="1"/>
  <c r="W532" i="1"/>
  <c r="W742" i="1"/>
  <c r="W949" i="1"/>
  <c r="W1119" i="1"/>
  <c r="W405" i="1"/>
  <c r="W852" i="1"/>
  <c r="W629" i="1"/>
  <c r="W638" i="1"/>
  <c r="W923" i="1"/>
  <c r="W561" i="1"/>
  <c r="W24" i="1"/>
  <c r="W637" i="1"/>
  <c r="W58" i="1"/>
  <c r="W1038" i="1"/>
  <c r="W148" i="1"/>
  <c r="W948" i="1"/>
  <c r="W716" i="1"/>
  <c r="W235" i="1"/>
  <c r="W94" i="1"/>
  <c r="W63" i="1"/>
  <c r="W366" i="1"/>
  <c r="W508" i="1"/>
  <c r="W381" i="1"/>
  <c r="W1101" i="1"/>
  <c r="W372" i="1"/>
  <c r="W793" i="1"/>
  <c r="W286" i="1"/>
  <c r="W903" i="1"/>
  <c r="W540" i="1"/>
  <c r="W706" i="1"/>
  <c r="W441" i="1"/>
  <c r="W41" i="1"/>
  <c r="W93" i="1"/>
  <c r="W122" i="1"/>
  <c r="W342" i="1"/>
  <c r="W573" i="1"/>
  <c r="W605" i="1"/>
  <c r="W610" i="1"/>
  <c r="W795" i="1"/>
  <c r="W904" i="1"/>
  <c r="W920" i="1"/>
  <c r="W999" i="1"/>
  <c r="W1034" i="1"/>
  <c r="W42" i="1"/>
  <c r="W868" i="1"/>
  <c r="W517" i="1"/>
  <c r="W395" i="1"/>
  <c r="W870" i="1"/>
  <c r="W578" i="1"/>
  <c r="W665" i="1"/>
  <c r="W458" i="1"/>
  <c r="W982" i="1"/>
  <c r="W182" i="1"/>
  <c r="W740" i="1"/>
  <c r="W362" i="1"/>
  <c r="W541" i="1"/>
  <c r="W613" i="1"/>
  <c r="W626" i="1"/>
  <c r="W702" i="1"/>
  <c r="W748" i="1"/>
  <c r="W816" i="1"/>
  <c r="W939" i="1"/>
  <c r="W1076" i="1"/>
  <c r="W655" i="1"/>
  <c r="W822" i="1"/>
  <c r="W184" i="1"/>
  <c r="W867" i="1"/>
  <c r="W705" i="1"/>
  <c r="W1059" i="1"/>
  <c r="W981" i="1"/>
  <c r="W698" i="1"/>
  <c r="W835" i="1"/>
  <c r="W248" i="1"/>
  <c r="W1111" i="1"/>
  <c r="W614" i="1"/>
  <c r="W1031" i="1"/>
  <c r="W222" i="1"/>
  <c r="W270" i="1"/>
  <c r="W663" i="1"/>
  <c r="W106" i="1"/>
  <c r="W147" i="1"/>
  <c r="W516" i="1"/>
  <c r="W829" i="1"/>
  <c r="W654" i="1"/>
  <c r="W815" i="1"/>
  <c r="W420" i="1"/>
  <c r="W308" i="1"/>
  <c r="W1072" i="1"/>
  <c r="W40" i="1"/>
  <c r="W348" i="1"/>
  <c r="W514" i="1"/>
  <c r="W1068" i="1"/>
  <c r="W765" i="1"/>
  <c r="W986" i="1"/>
  <c r="W656" i="1"/>
  <c r="W763" i="1"/>
  <c r="W753" i="1"/>
  <c r="W503" i="1"/>
  <c r="W37" i="1"/>
  <c r="W51" i="1"/>
  <c r="W60" i="1"/>
  <c r="W116" i="1"/>
  <c r="W255" i="1"/>
  <c r="W423" i="1"/>
  <c r="W594" i="1"/>
  <c r="W600" i="1"/>
  <c r="W766" i="1"/>
  <c r="W821" i="1"/>
  <c r="W837" i="1"/>
  <c r="W857" i="1"/>
  <c r="W952" i="1"/>
  <c r="W1046" i="1"/>
  <c r="W1063" i="1"/>
  <c r="W294" i="1"/>
  <c r="W1024" i="1"/>
  <c r="W754" i="1"/>
  <c r="W97" i="1"/>
  <c r="W745" i="1"/>
  <c r="W1006" i="1"/>
  <c r="W1102" i="1"/>
  <c r="W377" i="1"/>
  <c r="W1104" i="1"/>
  <c r="W201" i="1"/>
  <c r="W564" i="1"/>
  <c r="W327" i="1"/>
  <c r="W399" i="1"/>
  <c r="W22" i="1"/>
  <c r="W115" i="1"/>
  <c r="W150" i="1"/>
  <c r="W178" i="1"/>
  <c r="W212" i="1"/>
  <c r="W227" i="1"/>
  <c r="W451" i="1"/>
  <c r="W454" i="1"/>
  <c r="W550" i="1"/>
  <c r="W568" i="1"/>
  <c r="W731" i="1"/>
  <c r="W746" i="1"/>
  <c r="W865" i="1"/>
  <c r="W806" i="1"/>
  <c r="W13" i="1"/>
  <c r="W987" i="1"/>
  <c r="W730" i="1"/>
  <c r="W293" i="1"/>
  <c r="W346" i="1"/>
  <c r="W482" i="1"/>
  <c r="W100" i="1"/>
  <c r="W206" i="1"/>
  <c r="W1044" i="1"/>
  <c r="W284" i="1"/>
  <c r="W396" i="1"/>
  <c r="W268" i="1"/>
  <c r="W776" i="1"/>
  <c r="W525" i="1"/>
  <c r="W485" i="1"/>
  <c r="W370" i="1"/>
  <c r="W771" i="1"/>
  <c r="W98" i="1"/>
  <c r="W953" i="1"/>
  <c r="W593" i="1"/>
  <c r="W992" i="1"/>
  <c r="W744" i="1"/>
  <c r="W455" i="1"/>
  <c r="W371" i="1"/>
  <c r="W64" i="1"/>
  <c r="W553" i="1"/>
  <c r="W169" i="1"/>
  <c r="W170" i="1"/>
  <c r="W296" i="1"/>
  <c r="W625" i="1"/>
  <c r="W643" i="1"/>
  <c r="W701" i="1"/>
  <c r="W862" i="1"/>
  <c r="W861" i="1"/>
  <c r="W879" i="1"/>
  <c r="W945" i="1"/>
  <c r="W1005" i="1"/>
  <c r="W1064" i="1"/>
  <c r="W356" i="1"/>
  <c r="W834" i="1"/>
  <c r="W36" i="1"/>
  <c r="W273" i="1"/>
  <c r="W75" i="1"/>
  <c r="W450" i="1"/>
  <c r="W452" i="1"/>
  <c r="W752" i="1"/>
  <c r="W797" i="1"/>
  <c r="W809" i="1"/>
  <c r="W885" i="1"/>
  <c r="W337" i="1"/>
  <c r="W1009" i="1"/>
  <c r="W484" i="1"/>
  <c r="W914" i="1"/>
  <c r="W985" i="1"/>
  <c r="W543" i="1"/>
  <c r="W274" i="1"/>
  <c r="W734" i="1"/>
  <c r="W219" i="1"/>
  <c r="W229" i="1"/>
  <c r="W446" i="1"/>
  <c r="W627" i="1"/>
  <c r="W214" i="1"/>
  <c r="W549" i="1"/>
  <c r="W631" i="1"/>
  <c r="W558" i="1"/>
  <c r="W572" i="1"/>
  <c r="W49" i="1"/>
  <c r="W134" i="1"/>
  <c r="W92" i="1"/>
  <c r="W262" i="1"/>
  <c r="W81" i="1"/>
  <c r="W246" i="1"/>
  <c r="W1118" i="1"/>
  <c r="W947" i="1"/>
  <c r="W1032" i="1"/>
  <c r="W574" i="1"/>
  <c r="W863" i="1"/>
  <c r="W1002" i="1"/>
  <c r="W30" i="1"/>
  <c r="W145" i="1"/>
  <c r="W230" i="1"/>
  <c r="W496" i="1"/>
  <c r="W1039" i="1"/>
  <c r="W1121" i="1"/>
  <c r="W704" i="1"/>
  <c r="W1099" i="1"/>
  <c r="W980" i="1"/>
  <c r="W158" i="1"/>
  <c r="W1050" i="1"/>
  <c r="W719" i="1"/>
  <c r="W736" i="1"/>
  <c r="W585" i="1"/>
  <c r="W1081" i="1"/>
  <c r="W722" i="1"/>
  <c r="W143" i="1"/>
  <c r="W179" i="1"/>
  <c r="W398" i="1"/>
  <c r="W531" i="1"/>
  <c r="W875" i="1"/>
  <c r="W1021" i="1"/>
  <c r="W1053" i="1"/>
  <c r="W1079" i="1"/>
  <c r="W43" i="1"/>
  <c r="W279" i="1"/>
  <c r="W893" i="1"/>
  <c r="W218" i="1"/>
  <c r="W497" i="1"/>
  <c r="W66" i="1"/>
  <c r="W272" i="1"/>
  <c r="W910" i="1"/>
  <c r="W142" i="1"/>
  <c r="W567" i="1"/>
  <c r="W749" i="1"/>
  <c r="W964" i="1"/>
  <c r="W486" i="1"/>
  <c r="W575" i="1"/>
  <c r="W785" i="1"/>
  <c r="W528" i="1"/>
  <c r="W646" i="1"/>
  <c r="W789" i="1"/>
  <c r="W710" i="1"/>
  <c r="W960" i="1"/>
  <c r="W12" i="1"/>
  <c r="W16" i="1"/>
  <c r="W228" i="1"/>
  <c r="W442" i="1"/>
  <c r="W445" i="1"/>
  <c r="W449" i="1"/>
  <c r="W650" i="1"/>
  <c r="W800" i="1"/>
  <c r="W810" i="1"/>
  <c r="W890" i="1"/>
  <c r="W67" i="1"/>
  <c r="W876" i="1"/>
  <c r="W1100" i="1"/>
  <c r="W422" i="1"/>
  <c r="W601" i="1"/>
  <c r="W915" i="1"/>
  <c r="W186" i="1"/>
  <c r="W149" i="1"/>
  <c r="W53" i="1"/>
  <c r="W99" i="1"/>
  <c r="W335" i="1"/>
  <c r="W494" i="1"/>
  <c r="W891" i="1"/>
  <c r="W858" i="1"/>
  <c r="W579" i="1"/>
  <c r="W2" i="1"/>
  <c r="W185" i="1"/>
  <c r="W300" i="1"/>
  <c r="W312" i="1"/>
  <c r="W336" i="1"/>
  <c r="W418" i="1"/>
  <c r="W526" i="1"/>
  <c r="W596" i="1"/>
  <c r="W633" i="1"/>
  <c r="W664" i="1"/>
  <c r="W859" i="1"/>
  <c r="W938" i="1"/>
  <c r="W1020" i="1"/>
  <c r="W160" i="1"/>
  <c r="W539" i="1"/>
  <c r="W367" i="1"/>
  <c r="W111" i="1"/>
  <c r="W814" i="1"/>
  <c r="W431" i="1"/>
  <c r="W917" i="1"/>
  <c r="W373" i="1"/>
  <c r="W958" i="1"/>
  <c r="W878" i="1"/>
  <c r="W69" i="1"/>
  <c r="W267" i="1"/>
  <c r="W1067" i="1"/>
  <c r="W463" i="1"/>
  <c r="W901" i="1"/>
  <c r="W89" i="1"/>
  <c r="W916" i="1"/>
  <c r="W556" i="1"/>
  <c r="W560" i="1"/>
  <c r="W129" i="1"/>
  <c r="W618" i="1"/>
  <c r="W711" i="1"/>
  <c r="W989" i="1"/>
  <c r="W253" i="1"/>
  <c r="W425" i="1"/>
  <c r="W877" i="1"/>
  <c r="W932" i="1"/>
  <c r="W628" i="1"/>
  <c r="W344" i="1"/>
  <c r="W487" i="1"/>
  <c r="W1015" i="1"/>
  <c r="W410" i="1"/>
  <c r="W175" i="1"/>
  <c r="W353" i="1"/>
  <c r="W259" i="1"/>
  <c r="W860" i="1"/>
  <c r="W109" i="1"/>
  <c r="W77" i="1"/>
  <c r="W245" i="1"/>
  <c r="W343" i="1"/>
  <c r="W512" i="1"/>
  <c r="W548" i="1"/>
  <c r="W194" i="1"/>
  <c r="W889" i="1"/>
  <c r="W644" i="1"/>
  <c r="W340" i="1"/>
  <c r="W90" i="1"/>
  <c r="W57" i="1"/>
  <c r="W1098" i="1"/>
  <c r="W881" i="1"/>
  <c r="W378" i="1"/>
  <c r="W275" i="1"/>
  <c r="W1010" i="1"/>
  <c r="W669" i="1"/>
  <c r="W108" i="1"/>
  <c r="W784" i="1"/>
  <c r="W811" i="1"/>
  <c r="W244" i="1"/>
  <c r="W542" i="1"/>
  <c r="W209" i="1"/>
  <c r="W838" i="1"/>
  <c r="W1066" i="1"/>
  <c r="W576" i="1"/>
  <c r="W790" i="1"/>
  <c r="W249" i="1"/>
  <c r="W261" i="1"/>
  <c r="W310" i="1"/>
  <c r="W309" i="1"/>
  <c r="W908" i="1"/>
  <c r="W864" i="1"/>
  <c r="W276" i="1"/>
  <c r="W813" i="1"/>
  <c r="W161" i="1"/>
  <c r="W779" i="1"/>
  <c r="W721" i="1"/>
  <c r="W45" i="1"/>
  <c r="W198" i="1"/>
  <c r="W233" i="1"/>
  <c r="W467" i="1"/>
  <c r="W506" i="1"/>
  <c r="W639" i="1"/>
  <c r="W787" i="1"/>
  <c r="W844" i="1"/>
  <c r="W955" i="1"/>
  <c r="W17" i="1"/>
  <c r="W96" i="1"/>
  <c r="W566" i="1"/>
  <c r="W1019" i="1"/>
  <c r="W846" i="1"/>
  <c r="W588" i="1"/>
  <c r="W1094" i="1"/>
  <c r="W28" i="1"/>
  <c r="W83" i="1"/>
  <c r="W82" i="1"/>
  <c r="W141" i="1"/>
  <c r="W153" i="1"/>
  <c r="W163" i="1"/>
  <c r="W191" i="1"/>
  <c r="W236" i="1"/>
  <c r="W239" i="1"/>
  <c r="W278" i="1"/>
  <c r="W292" i="1"/>
  <c r="W323" i="1"/>
  <c r="W557" i="1"/>
  <c r="W583" i="1"/>
  <c r="W630" i="1"/>
  <c r="W635" i="1"/>
  <c r="W634" i="1"/>
  <c r="W642" i="1"/>
  <c r="W677" i="1"/>
  <c r="W682" i="1"/>
  <c r="W691" i="1"/>
  <c r="W733" i="1"/>
  <c r="W758" i="1"/>
  <c r="W769" i="1"/>
  <c r="W768" i="1"/>
  <c r="W824" i="1"/>
  <c r="W843" i="1"/>
  <c r="W847" i="1"/>
  <c r="W884" i="1"/>
  <c r="W895" i="1"/>
  <c r="W897" i="1"/>
  <c r="W943" i="1"/>
  <c r="W973" i="1"/>
  <c r="W991" i="1"/>
  <c r="W1051" i="1"/>
  <c r="W1075" i="1"/>
  <c r="W1091" i="1"/>
  <c r="W1108" i="1"/>
  <c r="W1115" i="1"/>
  <c r="W85" i="1"/>
  <c r="W84" i="1"/>
  <c r="W907" i="1"/>
  <c r="W326" i="1"/>
  <c r="W778" i="1"/>
  <c r="W570" i="1"/>
  <c r="W489" i="1"/>
  <c r="W1007" i="1"/>
  <c r="W448" i="1"/>
  <c r="W956" i="1"/>
  <c r="W15" i="1"/>
  <c r="W840" i="1"/>
  <c r="W421" i="1"/>
  <c r="W6" i="1"/>
  <c r="W632" i="1"/>
  <c r="W107" i="1"/>
  <c r="W188" i="1"/>
  <c r="W409" i="1"/>
  <c r="W47" i="1"/>
  <c r="W921" i="1"/>
  <c r="W849" i="1"/>
  <c r="W333" i="1"/>
  <c r="W823" i="1"/>
  <c r="W970" i="1"/>
  <c r="W984" i="1"/>
  <c r="W559" i="1"/>
  <c r="W317" i="1"/>
  <c r="W684" i="1"/>
  <c r="W473" i="1"/>
  <c r="W65" i="1"/>
  <c r="W720" i="1"/>
  <c r="W1062" i="1"/>
  <c r="W1116" i="1"/>
  <c r="W1030" i="1"/>
  <c r="W208" i="1"/>
  <c r="W391" i="1"/>
  <c r="W1069" i="1"/>
  <c r="W183" i="1"/>
  <c r="W826" i="1"/>
  <c r="W511" i="1"/>
  <c r="W29" i="1"/>
  <c r="W1048" i="1"/>
  <c r="W432" i="1"/>
  <c r="W975" i="1"/>
  <c r="W118" i="1"/>
  <c r="W306" i="1"/>
  <c r="W238" i="1"/>
  <c r="W1074" i="1"/>
  <c r="W7" i="1"/>
  <c r="W21" i="1"/>
  <c r="W73" i="1"/>
  <c r="W80" i="1"/>
  <c r="W86" i="1"/>
  <c r="W91" i="1"/>
  <c r="W117" i="1"/>
  <c r="W157" i="1"/>
  <c r="W220" i="1"/>
  <c r="W232" i="1"/>
  <c r="W240" i="1"/>
  <c r="W258" i="1"/>
  <c r="W283" i="1"/>
  <c r="W305" i="1"/>
  <c r="W368" i="1"/>
  <c r="W475" i="1"/>
  <c r="W510" i="1"/>
  <c r="W587" i="1"/>
  <c r="W636" i="1"/>
  <c r="W666" i="1"/>
  <c r="W690" i="1"/>
  <c r="W62" i="1"/>
  <c r="W772" i="1"/>
  <c r="W819" i="1"/>
  <c r="W850" i="1"/>
  <c r="W883" i="1"/>
  <c r="W909" i="1"/>
  <c r="W942" i="1"/>
  <c r="W1025" i="1"/>
  <c r="W1093" i="1"/>
  <c r="W940" i="1"/>
  <c r="W304" i="1"/>
  <c r="W896" i="1"/>
  <c r="W44" i="1"/>
  <c r="W322" i="1"/>
  <c r="W919" i="1"/>
  <c r="W388" i="1"/>
  <c r="W397" i="1"/>
  <c r="W551" i="1"/>
  <c r="W1018" i="1"/>
  <c r="W114" i="1"/>
  <c r="W1061" i="1"/>
  <c r="W892" i="1"/>
  <c r="W168" i="1"/>
  <c r="W941" i="1"/>
  <c r="W315" i="1"/>
  <c r="W544" i="1"/>
  <c r="W760" i="1"/>
  <c r="W1088" i="1"/>
  <c r="W105" i="1"/>
  <c r="W338" i="1"/>
  <c r="W934" i="1"/>
  <c r="W133" i="1"/>
  <c r="W419" i="1"/>
  <c r="W476" i="1"/>
  <c r="W324" i="1"/>
  <c r="W848" i="1"/>
  <c r="W582" i="1"/>
  <c r="W32" i="1"/>
  <c r="W23" i="1"/>
  <c r="W804" i="1"/>
  <c r="W379" i="1"/>
  <c r="W586" i="1"/>
  <c r="W291" i="1"/>
  <c r="W552" i="1"/>
  <c r="W19" i="1"/>
  <c r="W565" i="1"/>
  <c r="W400" i="1"/>
  <c r="W692" i="1"/>
  <c r="W933" i="1"/>
  <c r="W805" i="1"/>
  <c r="W139" i="1"/>
  <c r="W1078" i="1"/>
  <c r="W140" i="1"/>
  <c r="W513" i="1"/>
  <c r="W152" i="1"/>
  <c r="W798" i="1"/>
  <c r="W314" i="1"/>
  <c r="W386" i="1"/>
  <c r="W1106" i="1"/>
  <c r="W820" i="1"/>
  <c r="W10" i="1"/>
  <c r="W33" i="1"/>
  <c r="W154" i="1"/>
  <c r="W226" i="1"/>
  <c r="W773" i="1"/>
  <c r="W61" i="1"/>
  <c r="W894" i="1"/>
  <c r="W1052" i="1"/>
  <c r="W554" i="1"/>
  <c r="W167" i="1"/>
  <c r="W856" i="1"/>
  <c r="W205" i="1"/>
  <c r="W290" i="1"/>
  <c r="W536" i="1"/>
  <c r="W608" i="1"/>
  <c r="W221" i="1"/>
  <c r="W237" i="1"/>
  <c r="W527" i="1"/>
  <c r="W110" i="1"/>
  <c r="W913" i="1"/>
  <c r="W363" i="1"/>
  <c r="W197" i="1"/>
  <c r="W1077" i="1"/>
  <c r="W974" i="1"/>
  <c r="W74" i="1"/>
  <c r="W376" i="1"/>
  <c r="W224" i="1"/>
  <c r="W699" i="1"/>
  <c r="W1049" i="1"/>
  <c r="W968" i="1"/>
  <c r="W854" i="1"/>
  <c r="W490" i="1"/>
  <c r="W369" i="1"/>
  <c r="W750" i="1"/>
  <c r="W978" i="1"/>
  <c r="W162" i="1"/>
  <c r="W234" i="1"/>
  <c r="W243" i="1"/>
  <c r="W873" i="1"/>
  <c r="W18" i="1"/>
  <c r="W788" i="1"/>
  <c r="W72" i="1"/>
  <c r="W641" i="1"/>
  <c r="W392" i="1"/>
  <c r="W102" i="1"/>
  <c r="W155" i="1"/>
  <c r="W957" i="1"/>
  <c r="W280" i="1"/>
  <c r="W732" i="1"/>
  <c r="W967" i="1"/>
  <c r="W647" i="1"/>
  <c r="W1071" i="1"/>
  <c r="W254" i="1"/>
  <c r="W723" i="1"/>
  <c r="AL697" i="1"/>
  <c r="AL433" i="1"/>
  <c r="AL241" i="1"/>
  <c r="AL171" i="1"/>
  <c r="AL207" i="1"/>
  <c r="AL210" i="1"/>
  <c r="AL225" i="1"/>
  <c r="AL408" i="1"/>
  <c r="AL412" i="1"/>
  <c r="AL537" i="1"/>
  <c r="AL774" i="1"/>
  <c r="AL807" i="1"/>
  <c r="AL842" i="1"/>
  <c r="AL911" i="1"/>
  <c r="AL1112" i="1"/>
  <c r="AL756" i="1"/>
  <c r="AL355" i="1"/>
  <c r="AL621" i="1"/>
  <c r="AL35" i="1"/>
  <c r="AL954" i="1"/>
  <c r="AL251" i="1"/>
  <c r="AL401" i="1"/>
  <c r="AL545" i="1"/>
  <c r="AL929" i="1"/>
  <c r="AL696" i="1"/>
  <c r="AL830" i="1"/>
  <c r="AL598" i="1"/>
  <c r="AL271" i="1"/>
  <c r="AL411" i="1"/>
  <c r="AL413" i="1"/>
  <c r="AL695" i="1"/>
  <c r="AL739" i="1"/>
  <c r="AL770" i="1"/>
  <c r="AL971" i="1"/>
  <c r="AL1008" i="1"/>
  <c r="AL1036" i="1"/>
  <c r="AL685" i="1"/>
  <c r="AL87" i="1"/>
  <c r="AL165" i="1"/>
  <c r="AL761" i="1"/>
  <c r="AL8" i="1"/>
  <c r="AL912" i="1"/>
  <c r="AL1012" i="1"/>
  <c r="AL460" i="1"/>
  <c r="AL741" i="1"/>
  <c r="AL1023" i="1"/>
  <c r="AL498" i="1"/>
  <c r="AL925" i="1"/>
  <c r="AL289" i="1"/>
  <c r="AL728" i="1"/>
  <c r="AL688" i="1"/>
  <c r="AL1056" i="1"/>
  <c r="AL394" i="1"/>
  <c r="AL796" i="1"/>
  <c r="AL926" i="1"/>
  <c r="AL166" i="1"/>
  <c r="AL530" i="1"/>
  <c r="AL281" i="1"/>
  <c r="AL880" i="1"/>
  <c r="AL88" i="1"/>
  <c r="AL619" i="1"/>
  <c r="AL334" i="1"/>
  <c r="AL871" i="1"/>
  <c r="AL187" i="1"/>
  <c r="AL670" i="1"/>
  <c r="AL365" i="1"/>
  <c r="AL580" i="1"/>
  <c r="AL31" i="1"/>
  <c r="AL52" i="1"/>
  <c r="AL1054" i="1"/>
  <c r="AL712" i="1"/>
  <c r="AL1117" i="1"/>
  <c r="AL341" i="1"/>
  <c r="AL839" i="1"/>
  <c r="AL14" i="1"/>
  <c r="AL461" i="1"/>
  <c r="AL680" i="1"/>
  <c r="AL3" i="1"/>
  <c r="AL9" i="1"/>
  <c r="AL76" i="1"/>
  <c r="AL216" i="1"/>
  <c r="AL256" i="1"/>
  <c r="AL265" i="1"/>
  <c r="AL297" i="1"/>
  <c r="AL329" i="1"/>
  <c r="AL339" i="1"/>
  <c r="AL407" i="1"/>
  <c r="AL416" i="1"/>
  <c r="AL480" i="1"/>
  <c r="AL492" i="1"/>
  <c r="AL535" i="1"/>
  <c r="AL577" i="1"/>
  <c r="AL591" i="1"/>
  <c r="AL595" i="1"/>
  <c r="AL616" i="1"/>
  <c r="AL672" i="1"/>
  <c r="AL703" i="1"/>
  <c r="AL726" i="1"/>
  <c r="AL727" i="1"/>
  <c r="AL738" i="1"/>
  <c r="AL836" i="1"/>
  <c r="AL1047" i="1"/>
  <c r="AL1060" i="1"/>
  <c r="AL1087" i="1"/>
  <c r="AL607" i="1"/>
  <c r="AL617" i="1"/>
  <c r="AL137" i="1"/>
  <c r="AL127" i="1"/>
  <c r="AL922" i="1"/>
  <c r="AL204" i="1"/>
  <c r="AL799" i="1"/>
  <c r="AL269" i="1"/>
  <c r="AL1080" i="1"/>
  <c r="AL757" i="1"/>
  <c r="AL781" i="1"/>
  <c r="AL676" i="1"/>
  <c r="AL924" i="1"/>
  <c r="AL714" i="1"/>
  <c r="AL387" i="1"/>
  <c r="AL364" i="1"/>
  <c r="AL1017" i="1"/>
  <c r="AL172" i="1"/>
  <c r="AL1083" i="1"/>
  <c r="AL563" i="1"/>
  <c r="AL946" i="1"/>
  <c r="AL817" i="1"/>
  <c r="AL624" i="1"/>
  <c r="AL136" i="1"/>
  <c r="AL138" i="1"/>
  <c r="AL217" i="1"/>
  <c r="AL223" i="1"/>
  <c r="AL247" i="1"/>
  <c r="AL252" i="1"/>
  <c r="AL345" i="1"/>
  <c r="AL429" i="1"/>
  <c r="AL462" i="1"/>
  <c r="AL470" i="1"/>
  <c r="AL488" i="1"/>
  <c r="AL493" i="1"/>
  <c r="AL581" i="1"/>
  <c r="AL589" i="1"/>
  <c r="AL597" i="1"/>
  <c r="AL606" i="1"/>
  <c r="AL640" i="1"/>
  <c r="AL653" i="1"/>
  <c r="AL657" i="1"/>
  <c r="AL681" i="1"/>
  <c r="AL709" i="1"/>
  <c r="AL755" i="1"/>
  <c r="AL783" i="1"/>
  <c r="AL818" i="1"/>
  <c r="AL872" i="1"/>
  <c r="AL888" i="1"/>
  <c r="AL976" i="1"/>
  <c r="AL1001" i="1"/>
  <c r="AL1055" i="1"/>
  <c r="AL1073" i="1"/>
  <c r="AL529" i="1"/>
  <c r="AL584" i="1"/>
  <c r="AL20" i="1"/>
  <c r="AL483" i="1"/>
  <c r="AL501" i="1"/>
  <c r="AL211" i="1"/>
  <c r="AL866" i="1"/>
  <c r="AL1082" i="1"/>
  <c r="AL288" i="1"/>
  <c r="AL713" i="1"/>
  <c r="AL604" i="1"/>
  <c r="AL534" i="1"/>
  <c r="AL1016" i="1"/>
  <c r="AL242" i="1"/>
  <c r="AL794" i="1"/>
  <c r="AL444" i="1"/>
  <c r="AL717" i="1"/>
  <c r="AL725" i="1"/>
  <c r="AL1041" i="1"/>
  <c r="AL113" i="1"/>
  <c r="AL380" i="1"/>
  <c r="AL827" i="1"/>
  <c r="AL886" i="1"/>
  <c r="AL180" i="1"/>
  <c r="AL735" i="1"/>
  <c r="AL959" i="1"/>
  <c r="AL715" i="1"/>
  <c r="AL1040" i="1"/>
  <c r="AL213" i="1"/>
  <c r="AL599" i="1"/>
  <c r="AL1105" i="1"/>
  <c r="AL4" i="1"/>
  <c r="AL443" i="1"/>
  <c r="AL181" i="1"/>
  <c r="AL287" i="1"/>
  <c r="AL135" i="1"/>
  <c r="AL54" i="1"/>
  <c r="AL812" i="1"/>
  <c r="AL994" i="1"/>
  <c r="AL764" i="1"/>
  <c r="AL522" i="1"/>
  <c r="AL350" i="1"/>
  <c r="AL481" i="1"/>
  <c r="AL1089" i="1"/>
  <c r="AL112" i="1"/>
  <c r="AL464" i="1"/>
  <c r="AL1103" i="1"/>
  <c r="AL299" i="1"/>
  <c r="AL504" i="1"/>
  <c r="AL687" i="1"/>
  <c r="AL195" i="1"/>
  <c r="AL491" i="1"/>
  <c r="AL215" i="1"/>
  <c r="AL164" i="1"/>
  <c r="AL146" i="1"/>
  <c r="AL546" i="1"/>
  <c r="AL786" i="1"/>
  <c r="AL264" i="1"/>
  <c r="AL782" i="1"/>
  <c r="AL436" i="1"/>
  <c r="AL737" i="1"/>
  <c r="AL121" i="1"/>
  <c r="AL649" i="1"/>
  <c r="AL417" i="1"/>
  <c r="AL1092" i="1"/>
  <c r="AL1028" i="1"/>
  <c r="AL668" i="1"/>
  <c r="AL203" i="1"/>
  <c r="AL660" i="1"/>
  <c r="AL1000" i="1"/>
  <c r="AL1110" i="1"/>
  <c r="AL393" i="1"/>
  <c r="AL767" i="1"/>
  <c r="AL603" i="1"/>
  <c r="AL189" i="1"/>
  <c r="AL202" i="1"/>
  <c r="AL68" i="1"/>
  <c r="AL71" i="1"/>
  <c r="AL120" i="1"/>
  <c r="AL38" i="1"/>
  <c r="AL176" i="1"/>
  <c r="AL263" i="1"/>
  <c r="AL285" i="1"/>
  <c r="AL302" i="1"/>
  <c r="AL321" i="1"/>
  <c r="AL330" i="1"/>
  <c r="AL404" i="1"/>
  <c r="AL430" i="1"/>
  <c r="AL474" i="1"/>
  <c r="AL538" i="1"/>
  <c r="AL623" i="1"/>
  <c r="AL651" i="1"/>
  <c r="AL667" i="1"/>
  <c r="AL686" i="1"/>
  <c r="AL927" i="1"/>
  <c r="AL962" i="1"/>
  <c r="AL965" i="1"/>
  <c r="AL659" i="1"/>
  <c r="AL415" i="1"/>
  <c r="AL424" i="1"/>
  <c r="AL427" i="1"/>
  <c r="AL874" i="1"/>
  <c r="AL414" i="1"/>
  <c r="AL132" i="1"/>
  <c r="AL518" i="1"/>
  <c r="AL457" i="1"/>
  <c r="AL428" i="1"/>
  <c r="AL988" i="1"/>
  <c r="AL1057" i="1"/>
  <c r="AL156" i="1"/>
  <c r="AL231" i="1"/>
  <c r="AL358" i="1"/>
  <c r="AL803" i="1"/>
  <c r="AL841" i="1"/>
  <c r="AL918" i="1"/>
  <c r="AL963" i="1"/>
  <c r="AL1043" i="1"/>
  <c r="AL1095" i="1"/>
  <c r="AL961" i="1"/>
  <c r="AL547" i="1"/>
  <c r="AL70" i="1"/>
  <c r="AL1113" i="1"/>
  <c r="AL751" i="1"/>
  <c r="AL357" i="1"/>
  <c r="AL360" i="1"/>
  <c r="AL615" i="1"/>
  <c r="AL944" i="1"/>
  <c r="AL658" i="1"/>
  <c r="AL1096" i="1"/>
  <c r="AL347" i="1"/>
  <c r="AL808" i="1"/>
  <c r="AL406" i="1"/>
  <c r="AL349" i="1"/>
  <c r="AL332" i="1"/>
  <c r="AL479" i="1"/>
  <c r="AL1011" i="1"/>
  <c r="AL374" i="1"/>
  <c r="AL123" i="1"/>
  <c r="AL1086" i="1"/>
  <c r="AL426" i="1"/>
  <c r="AL472" i="1"/>
  <c r="AL997" i="1"/>
  <c r="AL995" i="1"/>
  <c r="AL200" i="1"/>
  <c r="AL1070" i="1"/>
  <c r="AL791" i="1"/>
  <c r="AL828" i="1"/>
  <c r="AL266" i="1"/>
  <c r="AL257" i="1"/>
  <c r="AL193" i="1"/>
  <c r="AL456" i="1"/>
  <c r="AL500" i="1"/>
  <c r="AL1058" i="1"/>
  <c r="AL50" i="1"/>
  <c r="AL519" i="1"/>
  <c r="AL459" i="1"/>
  <c r="AL887" i="1"/>
  <c r="AL1090" i="1"/>
  <c r="AL101" i="1"/>
  <c r="AL295" i="1"/>
  <c r="AL499" i="1"/>
  <c r="AL611" i="1"/>
  <c r="AL990" i="1"/>
  <c r="AL104" i="1"/>
  <c r="AL612" i="1"/>
  <c r="AL724" i="1"/>
  <c r="AL502" i="1"/>
  <c r="AL1022" i="1"/>
  <c r="AL159" i="1"/>
  <c r="AL900" i="1"/>
  <c r="AL103" i="1"/>
  <c r="AL79" i="1"/>
  <c r="AL11" i="1"/>
  <c r="AL1042" i="1"/>
  <c r="AL1114" i="1"/>
  <c r="AL260" i="1"/>
  <c r="AL277" i="1"/>
  <c r="AL307" i="1"/>
  <c r="AL354" i="1"/>
  <c r="AL361" i="1"/>
  <c r="AL390" i="1"/>
  <c r="AL439" i="1"/>
  <c r="AL453" i="1"/>
  <c r="AL478" i="1"/>
  <c r="AL495" i="1"/>
  <c r="AL562" i="1"/>
  <c r="AL645" i="1"/>
  <c r="AL689" i="1"/>
  <c r="AL777" i="1"/>
  <c r="AL825" i="1"/>
  <c r="AL869" i="1"/>
  <c r="AL898" i="1"/>
  <c r="AL905" i="1"/>
  <c r="AL950" i="1"/>
  <c r="AL993" i="1"/>
  <c r="AL1004" i="1"/>
  <c r="AL1026" i="1"/>
  <c r="AL1029" i="1"/>
  <c r="AL1037" i="1"/>
  <c r="AL1065" i="1"/>
  <c r="AL1097" i="1"/>
  <c r="AL1107" i="1"/>
  <c r="AL471" i="1"/>
  <c r="AL679" i="1"/>
  <c r="AL1035" i="1"/>
  <c r="AL662" i="1"/>
  <c r="AL555" i="1"/>
  <c r="AL533" i="1"/>
  <c r="AL5" i="1"/>
  <c r="AL762" i="1"/>
  <c r="AL375" i="1"/>
  <c r="AL675" i="1"/>
  <c r="AL55" i="1"/>
  <c r="AL801" i="1"/>
  <c r="AL282" i="1"/>
  <c r="AL351" i="1"/>
  <c r="AL27" i="1"/>
  <c r="AL352" i="1"/>
  <c r="AL977" i="1"/>
  <c r="AL316" i="1"/>
  <c r="AL648" i="1"/>
  <c r="AL936" i="1"/>
  <c r="AL1045" i="1"/>
  <c r="AL620" i="1"/>
  <c r="AL59" i="1"/>
  <c r="AL1003" i="1"/>
  <c r="AL747" i="1"/>
  <c r="AL700" i="1"/>
  <c r="AL389" i="1"/>
  <c r="AL438" i="1"/>
  <c r="AL119" i="1"/>
  <c r="AL26" i="1"/>
  <c r="AL48" i="1"/>
  <c r="AL124" i="1"/>
  <c r="AL131" i="1"/>
  <c r="AL303" i="1"/>
  <c r="AL318" i="1"/>
  <c r="AL383" i="1"/>
  <c r="AL385" i="1"/>
  <c r="AL434" i="1"/>
  <c r="AL447" i="1"/>
  <c r="AL468" i="1"/>
  <c r="AL505" i="1"/>
  <c r="AL609" i="1"/>
  <c r="AL652" i="1"/>
  <c r="AL661" i="1"/>
  <c r="AL674" i="1"/>
  <c r="AL683" i="1"/>
  <c r="AL845" i="1"/>
  <c r="AL930" i="1"/>
  <c r="AL996" i="1"/>
  <c r="AL1014" i="1"/>
  <c r="AL1033" i="1"/>
  <c r="AL1084" i="1"/>
  <c r="AL1085" i="1"/>
  <c r="AL899" i="1"/>
  <c r="AL931" i="1"/>
  <c r="AL602" i="1"/>
  <c r="AL718" i="1"/>
  <c r="AL125" i="1"/>
  <c r="AL693" i="1"/>
  <c r="AL694" i="1"/>
  <c r="AL320" i="1"/>
  <c r="AL199" i="1"/>
  <c r="AL190" i="1"/>
  <c r="AL192" i="1"/>
  <c r="AL906" i="1"/>
  <c r="AL177" i="1"/>
  <c r="AL196" i="1"/>
  <c r="AL708" i="1"/>
  <c r="AL979" i="1"/>
  <c r="AL1027" i="1"/>
  <c r="AL775" i="1"/>
  <c r="AL359" i="1"/>
  <c r="AL520" i="1"/>
  <c r="AL855" i="1"/>
  <c r="AL592" i="1"/>
  <c r="AL882" i="1"/>
  <c r="AL34" i="1"/>
  <c r="AL469" i="1"/>
  <c r="AL622" i="1"/>
  <c r="AL569" i="1"/>
  <c r="AL466" i="1"/>
  <c r="AL128" i="1"/>
  <c r="AL671" i="1"/>
  <c r="AL928" i="1"/>
  <c r="AL935" i="1"/>
  <c r="AL972" i="1"/>
  <c r="AL250" i="1"/>
  <c r="AL743" i="1"/>
  <c r="AL1013" i="1"/>
  <c r="AL831" i="1"/>
  <c r="AL966" i="1"/>
  <c r="AL126" i="1"/>
  <c r="AL174" i="1"/>
  <c r="AL328" i="1"/>
  <c r="AL524" i="1"/>
  <c r="AL998" i="1"/>
  <c r="AL1109" i="1"/>
  <c r="AL802" i="1"/>
  <c r="AL759" i="1"/>
  <c r="AL173" i="1"/>
  <c r="AL507" i="1"/>
  <c r="AL325" i="1"/>
  <c r="AL969" i="1"/>
  <c r="AL678" i="1"/>
  <c r="AL902" i="1"/>
  <c r="AL151" i="1"/>
  <c r="AL937" i="1"/>
  <c r="AL78" i="1"/>
  <c r="AL130" i="1"/>
  <c r="AL440" i="1"/>
  <c r="AL331" i="1"/>
  <c r="AL298" i="1"/>
  <c r="AL951" i="1"/>
  <c r="AL384" i="1"/>
  <c r="AL590" i="1"/>
  <c r="AL832" i="1"/>
  <c r="AL319" i="1"/>
  <c r="AL780" i="1"/>
  <c r="AL521" i="1"/>
  <c r="AL477" i="1"/>
  <c r="AL673" i="1"/>
  <c r="AL707" i="1"/>
  <c r="AL729" i="1"/>
  <c r="AL515" i="1"/>
  <c r="AL792" i="1"/>
  <c r="AL39" i="1"/>
  <c r="AL144" i="1"/>
  <c r="AL311" i="1"/>
  <c r="AL437" i="1"/>
  <c r="AL465" i="1"/>
  <c r="AL571" i="1"/>
  <c r="AL851" i="1"/>
  <c r="AL1120" i="1"/>
  <c r="AL833" i="1"/>
  <c r="AL983" i="1"/>
  <c r="AL403" i="1"/>
  <c r="AL313" i="1"/>
  <c r="AL382" i="1"/>
  <c r="AL509" i="1"/>
  <c r="AL46" i="1"/>
  <c r="AL435" i="1"/>
  <c r="AL301" i="1"/>
  <c r="AL853" i="1"/>
  <c r="AL56" i="1"/>
  <c r="AL25" i="1"/>
  <c r="AL95" i="1"/>
  <c r="AL402" i="1"/>
  <c r="AL523" i="1"/>
  <c r="AL532" i="1"/>
  <c r="AL742" i="1"/>
  <c r="AL949" i="1"/>
  <c r="AL1119" i="1"/>
  <c r="AL405" i="1"/>
  <c r="AL852" i="1"/>
  <c r="AL629" i="1"/>
  <c r="AL638" i="1"/>
  <c r="AL923" i="1"/>
  <c r="AL561" i="1"/>
  <c r="AL24" i="1"/>
  <c r="AL637" i="1"/>
  <c r="AL58" i="1"/>
  <c r="AL1038" i="1"/>
  <c r="AL148" i="1"/>
  <c r="AL948" i="1"/>
  <c r="AL716" i="1"/>
  <c r="AL235" i="1"/>
  <c r="AL94" i="1"/>
  <c r="AL63" i="1"/>
  <c r="AL366" i="1"/>
  <c r="AL508" i="1"/>
  <c r="AL381" i="1"/>
  <c r="AL1101" i="1"/>
  <c r="AL372" i="1"/>
  <c r="AL793" i="1"/>
  <c r="AL286" i="1"/>
  <c r="AL903" i="1"/>
  <c r="AL540" i="1"/>
  <c r="AL706" i="1"/>
  <c r="AL441" i="1"/>
  <c r="AL41" i="1"/>
  <c r="AL93" i="1"/>
  <c r="AL122" i="1"/>
  <c r="AL342" i="1"/>
  <c r="AL573" i="1"/>
  <c r="AL605" i="1"/>
  <c r="AL610" i="1"/>
  <c r="AL795" i="1"/>
  <c r="AL904" i="1"/>
  <c r="AL920" i="1"/>
  <c r="AL999" i="1"/>
  <c r="AL1034" i="1"/>
  <c r="AL42" i="1"/>
  <c r="AL868" i="1"/>
  <c r="AL517" i="1"/>
  <c r="AL395" i="1"/>
  <c r="AL870" i="1"/>
  <c r="AL578" i="1"/>
  <c r="AL665" i="1"/>
  <c r="AL458" i="1"/>
  <c r="AL982" i="1"/>
  <c r="AL182" i="1"/>
  <c r="AL740" i="1"/>
  <c r="AL362" i="1"/>
  <c r="AL541" i="1"/>
  <c r="AL613" i="1"/>
  <c r="AL626" i="1"/>
  <c r="AL702" i="1"/>
  <c r="AL748" i="1"/>
  <c r="AL816" i="1"/>
  <c r="AL939" i="1"/>
  <c r="AL1076" i="1"/>
  <c r="AL655" i="1"/>
  <c r="AL822" i="1"/>
  <c r="AL184" i="1"/>
  <c r="AL867" i="1"/>
  <c r="AL705" i="1"/>
  <c r="AL1059" i="1"/>
  <c r="AL981" i="1"/>
  <c r="AL698" i="1"/>
  <c r="AL835" i="1"/>
  <c r="AL248" i="1"/>
  <c r="AL1111" i="1"/>
  <c r="AL614" i="1"/>
  <c r="AL1031" i="1"/>
  <c r="AL222" i="1"/>
  <c r="AL270" i="1"/>
  <c r="AL663" i="1"/>
  <c r="AL106" i="1"/>
  <c r="AL147" i="1"/>
  <c r="AL516" i="1"/>
  <c r="AL829" i="1"/>
  <c r="AL654" i="1"/>
  <c r="AL815" i="1"/>
  <c r="AL420" i="1"/>
  <c r="AL308" i="1"/>
  <c r="AL1072" i="1"/>
  <c r="AL40" i="1"/>
  <c r="AL348" i="1"/>
  <c r="AL514" i="1"/>
  <c r="AL1068" i="1"/>
  <c r="AL765" i="1"/>
  <c r="AL986" i="1"/>
  <c r="AL656" i="1"/>
  <c r="AL763" i="1"/>
  <c r="AL753" i="1"/>
  <c r="AL503" i="1"/>
  <c r="AL37" i="1"/>
  <c r="AL51" i="1"/>
  <c r="AL60" i="1"/>
  <c r="AL116" i="1"/>
  <c r="AL255" i="1"/>
  <c r="AL423" i="1"/>
  <c r="AL594" i="1"/>
  <c r="AL600" i="1"/>
  <c r="AL766" i="1"/>
  <c r="AL821" i="1"/>
  <c r="AL837" i="1"/>
  <c r="AL857" i="1"/>
  <c r="AL952" i="1"/>
  <c r="AL1046" i="1"/>
  <c r="AL1063" i="1"/>
  <c r="AL294" i="1"/>
  <c r="AL1024" i="1"/>
  <c r="AL754" i="1"/>
  <c r="AL97" i="1"/>
  <c r="AL745" i="1"/>
  <c r="AL1006" i="1"/>
  <c r="AL1102" i="1"/>
  <c r="AL377" i="1"/>
  <c r="AL1104" i="1"/>
  <c r="AL201" i="1"/>
  <c r="AL564" i="1"/>
  <c r="AL327" i="1"/>
  <c r="AL399" i="1"/>
  <c r="AL22" i="1"/>
  <c r="AL115" i="1"/>
  <c r="AL150" i="1"/>
  <c r="AL178" i="1"/>
  <c r="AL212" i="1"/>
  <c r="AL227" i="1"/>
  <c r="AL451" i="1"/>
  <c r="AL454" i="1"/>
  <c r="AL550" i="1"/>
  <c r="AL568" i="1"/>
  <c r="AL731" i="1"/>
  <c r="AL746" i="1"/>
  <c r="AL865" i="1"/>
  <c r="AL806" i="1"/>
  <c r="AL13" i="1"/>
  <c r="AL987" i="1"/>
  <c r="AL730" i="1"/>
  <c r="AL293" i="1"/>
  <c r="AL346" i="1"/>
  <c r="AL482" i="1"/>
  <c r="AL100" i="1"/>
  <c r="AL206" i="1"/>
  <c r="AL1044" i="1"/>
  <c r="AL284" i="1"/>
  <c r="AL396" i="1"/>
  <c r="AL268" i="1"/>
  <c r="AL776" i="1"/>
  <c r="AL525" i="1"/>
  <c r="AL485" i="1"/>
  <c r="AL370" i="1"/>
  <c r="AL771" i="1"/>
  <c r="AL98" i="1"/>
  <c r="AL953" i="1"/>
  <c r="AL593" i="1"/>
  <c r="AL992" i="1"/>
  <c r="AL744" i="1"/>
  <c r="AL455" i="1"/>
  <c r="AL371" i="1"/>
  <c r="AL64" i="1"/>
  <c r="AL553" i="1"/>
  <c r="AL169" i="1"/>
  <c r="AL170" i="1"/>
  <c r="AL296" i="1"/>
  <c r="AL625" i="1"/>
  <c r="AL643" i="1"/>
  <c r="AL701" i="1"/>
  <c r="AL862" i="1"/>
  <c r="AL861" i="1"/>
  <c r="AL879" i="1"/>
  <c r="AL945" i="1"/>
  <c r="AL1005" i="1"/>
  <c r="AL1064" i="1"/>
  <c r="AL356" i="1"/>
  <c r="AL834" i="1"/>
  <c r="AL36" i="1"/>
  <c r="AL273" i="1"/>
  <c r="AL75" i="1"/>
  <c r="AL450" i="1"/>
  <c r="AL452" i="1"/>
  <c r="AL752" i="1"/>
  <c r="AL797" i="1"/>
  <c r="AL809" i="1"/>
  <c r="AL885" i="1"/>
  <c r="AL337" i="1"/>
  <c r="AL1009" i="1"/>
  <c r="AL484" i="1"/>
  <c r="AL914" i="1"/>
  <c r="AL985" i="1"/>
  <c r="AL543" i="1"/>
  <c r="AL274" i="1"/>
  <c r="AL734" i="1"/>
  <c r="AL219" i="1"/>
  <c r="AL229" i="1"/>
  <c r="AL446" i="1"/>
  <c r="AL627" i="1"/>
  <c r="AL214" i="1"/>
  <c r="AL549" i="1"/>
  <c r="AL631" i="1"/>
  <c r="AL558" i="1"/>
  <c r="AL572" i="1"/>
  <c r="AL49" i="1"/>
  <c r="AL134" i="1"/>
  <c r="AL92" i="1"/>
  <c r="AL262" i="1"/>
  <c r="AL81" i="1"/>
  <c r="AL246" i="1"/>
  <c r="AL1118" i="1"/>
  <c r="AL947" i="1"/>
  <c r="AL1032" i="1"/>
  <c r="AL574" i="1"/>
  <c r="AL863" i="1"/>
  <c r="AL1002" i="1"/>
  <c r="AL30" i="1"/>
  <c r="AL145" i="1"/>
  <c r="AL230" i="1"/>
  <c r="AL496" i="1"/>
  <c r="AL1039" i="1"/>
  <c r="AL1121" i="1"/>
  <c r="AL704" i="1"/>
  <c r="AL1099" i="1"/>
  <c r="AL980" i="1"/>
  <c r="AL158" i="1"/>
  <c r="AL1050" i="1"/>
  <c r="AL719" i="1"/>
  <c r="AL736" i="1"/>
  <c r="AL585" i="1"/>
  <c r="AL1081" i="1"/>
  <c r="AL722" i="1"/>
  <c r="AL143" i="1"/>
  <c r="AL179" i="1"/>
  <c r="AL398" i="1"/>
  <c r="AL531" i="1"/>
  <c r="AL875" i="1"/>
  <c r="AL1021" i="1"/>
  <c r="AL1053" i="1"/>
  <c r="AL1079" i="1"/>
  <c r="AL43" i="1"/>
  <c r="AL279" i="1"/>
  <c r="AL893" i="1"/>
  <c r="AL218" i="1"/>
  <c r="AL497" i="1"/>
  <c r="AL66" i="1"/>
  <c r="AL272" i="1"/>
  <c r="AL910" i="1"/>
  <c r="AL142" i="1"/>
  <c r="AL567" i="1"/>
  <c r="AL749" i="1"/>
  <c r="AL964" i="1"/>
  <c r="AL486" i="1"/>
  <c r="AL575" i="1"/>
  <c r="AL785" i="1"/>
  <c r="AL528" i="1"/>
  <c r="AL646" i="1"/>
  <c r="AL789" i="1"/>
  <c r="AL710" i="1"/>
  <c r="AL960" i="1"/>
  <c r="AL12" i="1"/>
  <c r="AL16" i="1"/>
  <c r="AL228" i="1"/>
  <c r="AL442" i="1"/>
  <c r="AL445" i="1"/>
  <c r="AL449" i="1"/>
  <c r="AL650" i="1"/>
  <c r="AL800" i="1"/>
  <c r="AL810" i="1"/>
  <c r="AL890" i="1"/>
  <c r="AL67" i="1"/>
  <c r="AL876" i="1"/>
  <c r="AL1100" i="1"/>
  <c r="AL422" i="1"/>
  <c r="AL601" i="1"/>
  <c r="AL915" i="1"/>
  <c r="AL186" i="1"/>
  <c r="AL149" i="1"/>
  <c r="AL53" i="1"/>
  <c r="AL99" i="1"/>
  <c r="AL335" i="1"/>
  <c r="AL494" i="1"/>
  <c r="AL891" i="1"/>
  <c r="AL858" i="1"/>
  <c r="AL579" i="1"/>
  <c r="AL2" i="1"/>
  <c r="AL185" i="1"/>
  <c r="AL300" i="1"/>
  <c r="AL312" i="1"/>
  <c r="AL336" i="1"/>
  <c r="AL418" i="1"/>
  <c r="AL526" i="1"/>
  <c r="AL596" i="1"/>
  <c r="AL633" i="1"/>
  <c r="AL664" i="1"/>
  <c r="AL859" i="1"/>
  <c r="AL938" i="1"/>
  <c r="AL1020" i="1"/>
  <c r="AL160" i="1"/>
  <c r="AL539" i="1"/>
  <c r="AL367" i="1"/>
  <c r="AL111" i="1"/>
  <c r="AL814" i="1"/>
  <c r="AL431" i="1"/>
  <c r="AL917" i="1"/>
  <c r="AL373" i="1"/>
  <c r="AL958" i="1"/>
  <c r="AL878" i="1"/>
  <c r="AL69" i="1"/>
  <c r="AL267" i="1"/>
  <c r="AL1067" i="1"/>
  <c r="AL463" i="1"/>
  <c r="AL901" i="1"/>
  <c r="AL89" i="1"/>
  <c r="AL916" i="1"/>
  <c r="AL556" i="1"/>
  <c r="AL560" i="1"/>
  <c r="AL129" i="1"/>
  <c r="AL618" i="1"/>
  <c r="AL711" i="1"/>
  <c r="AL989" i="1"/>
  <c r="AL253" i="1"/>
  <c r="AL425" i="1"/>
  <c r="AL877" i="1"/>
  <c r="AL932" i="1"/>
  <c r="AL628" i="1"/>
  <c r="AL344" i="1"/>
  <c r="AL487" i="1"/>
  <c r="AL1015" i="1"/>
  <c r="AL410" i="1"/>
  <c r="AL175" i="1"/>
  <c r="AL353" i="1"/>
  <c r="AL259" i="1"/>
  <c r="AL860" i="1"/>
  <c r="AL109" i="1"/>
  <c r="AL77" i="1"/>
  <c r="AL245" i="1"/>
  <c r="AL343" i="1"/>
  <c r="AL512" i="1"/>
  <c r="AL548" i="1"/>
  <c r="AL194" i="1"/>
  <c r="AL889" i="1"/>
  <c r="AL644" i="1"/>
  <c r="AL340" i="1"/>
  <c r="AL90" i="1"/>
  <c r="AL57" i="1"/>
  <c r="AL1098" i="1"/>
  <c r="AL881" i="1"/>
  <c r="AL378" i="1"/>
  <c r="AL275" i="1"/>
  <c r="AL1010" i="1"/>
  <c r="AL669" i="1"/>
  <c r="AL108" i="1"/>
  <c r="AL784" i="1"/>
  <c r="AL811" i="1"/>
  <c r="AL244" i="1"/>
  <c r="AL542" i="1"/>
  <c r="AL209" i="1"/>
  <c r="AL838" i="1"/>
  <c r="AL1066" i="1"/>
  <c r="AL576" i="1"/>
  <c r="AL790" i="1"/>
  <c r="AL249" i="1"/>
  <c r="AL261" i="1"/>
  <c r="AL310" i="1"/>
  <c r="AL309" i="1"/>
  <c r="AL908" i="1"/>
  <c r="AL864" i="1"/>
  <c r="AL276" i="1"/>
  <c r="AL813" i="1"/>
  <c r="AL161" i="1"/>
  <c r="AL779" i="1"/>
  <c r="AL721" i="1"/>
  <c r="AL45" i="1"/>
  <c r="AL198" i="1"/>
  <c r="AL233" i="1"/>
  <c r="AL467" i="1"/>
  <c r="AL506" i="1"/>
  <c r="AL639" i="1"/>
  <c r="AL787" i="1"/>
  <c r="AL844" i="1"/>
  <c r="AL955" i="1"/>
  <c r="AL17" i="1"/>
  <c r="AL96" i="1"/>
  <c r="AL566" i="1"/>
  <c r="AL1019" i="1"/>
  <c r="AL846" i="1"/>
  <c r="AL588" i="1"/>
  <c r="AL1094" i="1"/>
  <c r="AL28" i="1"/>
  <c r="AL83" i="1"/>
  <c r="AL82" i="1"/>
  <c r="AL141" i="1"/>
  <c r="AL153" i="1"/>
  <c r="AL163" i="1"/>
  <c r="AL191" i="1"/>
  <c r="AL236" i="1"/>
  <c r="AL239" i="1"/>
  <c r="AL278" i="1"/>
  <c r="AL292" i="1"/>
  <c r="AL323" i="1"/>
  <c r="AL557" i="1"/>
  <c r="AL583" i="1"/>
  <c r="AL630" i="1"/>
  <c r="AL635" i="1"/>
  <c r="AL634" i="1"/>
  <c r="AL642" i="1"/>
  <c r="AL677" i="1"/>
  <c r="AL682" i="1"/>
  <c r="AL691" i="1"/>
  <c r="AL733" i="1"/>
  <c r="AL758" i="1"/>
  <c r="AL769" i="1"/>
  <c r="AL768" i="1"/>
  <c r="AL824" i="1"/>
  <c r="AL843" i="1"/>
  <c r="AL847" i="1"/>
  <c r="AL884" i="1"/>
  <c r="AL895" i="1"/>
  <c r="AL897" i="1"/>
  <c r="AL943" i="1"/>
  <c r="AL973" i="1"/>
  <c r="AL991" i="1"/>
  <c r="AL1051" i="1"/>
  <c r="AL1075" i="1"/>
  <c r="AL1091" i="1"/>
  <c r="AL1108" i="1"/>
  <c r="AL1115" i="1"/>
  <c r="AL85" i="1"/>
  <c r="AL84" i="1"/>
  <c r="AL907" i="1"/>
  <c r="AL326" i="1"/>
  <c r="AL778" i="1"/>
  <c r="AL570" i="1"/>
  <c r="AL489" i="1"/>
  <c r="AL1007" i="1"/>
  <c r="AL448" i="1"/>
  <c r="AL956" i="1"/>
  <c r="AL15" i="1"/>
  <c r="AL840" i="1"/>
  <c r="AL421" i="1"/>
  <c r="AL6" i="1"/>
  <c r="AL632" i="1"/>
  <c r="AL107" i="1"/>
  <c r="AL188" i="1"/>
  <c r="AL409" i="1"/>
  <c r="AL47" i="1"/>
  <c r="AL921" i="1"/>
  <c r="AL849" i="1"/>
  <c r="AL333" i="1"/>
  <c r="AL823" i="1"/>
  <c r="AL970" i="1"/>
  <c r="AL984" i="1"/>
  <c r="AL559" i="1"/>
  <c r="AL317" i="1"/>
  <c r="AL684" i="1"/>
  <c r="AL473" i="1"/>
  <c r="AL65" i="1"/>
  <c r="AL720" i="1"/>
  <c r="AL1062" i="1"/>
  <c r="AL1116" i="1"/>
  <c r="AL1030" i="1"/>
  <c r="AL208" i="1"/>
  <c r="AL391" i="1"/>
  <c r="AL1069" i="1"/>
  <c r="AL183" i="1"/>
  <c r="AL826" i="1"/>
  <c r="AL511" i="1"/>
  <c r="AL29" i="1"/>
  <c r="AL1048" i="1"/>
  <c r="AL432" i="1"/>
  <c r="AL975" i="1"/>
  <c r="AL118" i="1"/>
  <c r="AL306" i="1"/>
  <c r="AL238" i="1"/>
  <c r="AL1074" i="1"/>
  <c r="AL7" i="1"/>
  <c r="AL21" i="1"/>
  <c r="AL73" i="1"/>
  <c r="AL80" i="1"/>
  <c r="AL86" i="1"/>
  <c r="AL91" i="1"/>
  <c r="AL117" i="1"/>
  <c r="AL157" i="1"/>
  <c r="AL220" i="1"/>
  <c r="AL232" i="1"/>
  <c r="AL240" i="1"/>
  <c r="AL258" i="1"/>
  <c r="AL283" i="1"/>
  <c r="AL305" i="1"/>
  <c r="AL368" i="1"/>
  <c r="AL475" i="1"/>
  <c r="AL510" i="1"/>
  <c r="AL587" i="1"/>
  <c r="AL636" i="1"/>
  <c r="AL666" i="1"/>
  <c r="AL690" i="1"/>
  <c r="AL62" i="1"/>
  <c r="AL772" i="1"/>
  <c r="AL819" i="1"/>
  <c r="AL850" i="1"/>
  <c r="AL883" i="1"/>
  <c r="AL909" i="1"/>
  <c r="AL942" i="1"/>
  <c r="AL1025" i="1"/>
  <c r="AL1093" i="1"/>
  <c r="AL940" i="1"/>
  <c r="AL304" i="1"/>
  <c r="AL896" i="1"/>
  <c r="AL44" i="1"/>
  <c r="AL322" i="1"/>
  <c r="AL919" i="1"/>
  <c r="AL388" i="1"/>
  <c r="AL397" i="1"/>
  <c r="AL551" i="1"/>
  <c r="AL1018" i="1"/>
  <c r="AL114" i="1"/>
  <c r="AL1061" i="1"/>
  <c r="AL892" i="1"/>
  <c r="AL168" i="1"/>
  <c r="AL941" i="1"/>
  <c r="AL315" i="1"/>
  <c r="AL544" i="1"/>
  <c r="AL760" i="1"/>
  <c r="AL1088" i="1"/>
  <c r="AL105" i="1"/>
  <c r="AL338" i="1"/>
  <c r="AL934" i="1"/>
  <c r="AL133" i="1"/>
  <c r="AL419" i="1"/>
  <c r="AL476" i="1"/>
  <c r="AL324" i="1"/>
  <c r="AL848" i="1"/>
  <c r="AL582" i="1"/>
  <c r="AL32" i="1"/>
  <c r="AL23" i="1"/>
  <c r="AL804" i="1"/>
  <c r="AL379" i="1"/>
  <c r="AL586" i="1"/>
  <c r="AL291" i="1"/>
  <c r="AL552" i="1"/>
  <c r="AL19" i="1"/>
  <c r="AL565" i="1"/>
  <c r="AL400" i="1"/>
  <c r="AL692" i="1"/>
  <c r="AL933" i="1"/>
  <c r="AL805" i="1"/>
  <c r="AL139" i="1"/>
  <c r="AL1078" i="1"/>
  <c r="AL140" i="1"/>
  <c r="AL513" i="1"/>
  <c r="AL152" i="1"/>
  <c r="AL798" i="1"/>
  <c r="AL314" i="1"/>
  <c r="AL386" i="1"/>
  <c r="AL1106" i="1"/>
  <c r="AL820" i="1"/>
  <c r="AL10" i="1"/>
  <c r="AL33" i="1"/>
  <c r="AL154" i="1"/>
  <c r="AL226" i="1"/>
  <c r="AL773" i="1"/>
  <c r="AL61" i="1"/>
  <c r="AL894" i="1"/>
  <c r="AL1052" i="1"/>
  <c r="AL554" i="1"/>
  <c r="AL167" i="1"/>
  <c r="AL856" i="1"/>
  <c r="AL205" i="1"/>
  <c r="AL290" i="1"/>
  <c r="AL536" i="1"/>
  <c r="AL608" i="1"/>
  <c r="AL221" i="1"/>
  <c r="AL237" i="1"/>
  <c r="AL527" i="1"/>
  <c r="AL110" i="1"/>
  <c r="AL913" i="1"/>
  <c r="AL363" i="1"/>
  <c r="AL197" i="1"/>
  <c r="AL1077" i="1"/>
  <c r="AL974" i="1"/>
  <c r="AL74" i="1"/>
  <c r="AL376" i="1"/>
  <c r="AL224" i="1"/>
  <c r="AL699" i="1"/>
  <c r="AL1049" i="1"/>
  <c r="AL968" i="1"/>
  <c r="AL854" i="1"/>
  <c r="AL490" i="1"/>
  <c r="AL369" i="1"/>
  <c r="AL750" i="1"/>
  <c r="AL978" i="1"/>
  <c r="AL162" i="1"/>
  <c r="AL234" i="1"/>
  <c r="AL243" i="1"/>
  <c r="AL873" i="1"/>
  <c r="AL18" i="1"/>
  <c r="AL788" i="1"/>
  <c r="AL72" i="1"/>
  <c r="AL641" i="1"/>
  <c r="AL392" i="1"/>
  <c r="AL102" i="1"/>
  <c r="AL155" i="1"/>
  <c r="AL957" i="1"/>
  <c r="AL280" i="1"/>
  <c r="AL732" i="1"/>
  <c r="AL967" i="1"/>
  <c r="AL647" i="1"/>
  <c r="AL1071" i="1"/>
  <c r="AL254" i="1"/>
  <c r="AL723" i="1"/>
  <c r="AC721" i="1"/>
  <c r="AC286" i="1"/>
  <c r="AC514" i="1"/>
  <c r="AC1032" i="1"/>
  <c r="AC903" i="1"/>
  <c r="AC697" i="1"/>
  <c r="AC1068" i="1"/>
  <c r="AC45" i="1"/>
  <c r="AC68" i="1"/>
  <c r="AC79" i="1"/>
  <c r="AC129" i="1"/>
  <c r="AC198" i="1"/>
  <c r="AC233" i="1"/>
  <c r="AC467" i="1"/>
  <c r="AC506" i="1"/>
  <c r="AC540" i="1"/>
  <c r="AC574" i="1"/>
  <c r="AC618" i="1"/>
  <c r="AC639" i="1"/>
  <c r="AC706" i="1"/>
  <c r="AC710" i="1"/>
  <c r="AC712" i="1"/>
  <c r="AC765" i="1"/>
  <c r="AC787" i="1"/>
  <c r="AC792" i="1"/>
  <c r="AC844" i="1"/>
  <c r="AC863" i="1"/>
  <c r="AC955" i="1"/>
  <c r="AC986" i="1"/>
  <c r="AC1002" i="1"/>
  <c r="AC1117" i="1"/>
  <c r="AC656" i="1"/>
  <c r="AC341" i="1"/>
  <c r="AC17" i="1"/>
  <c r="AC839" i="1"/>
  <c r="AC553" i="1"/>
  <c r="AC763" i="1"/>
  <c r="AC71" i="1"/>
  <c r="AC96" i="1"/>
  <c r="AC433" i="1"/>
  <c r="AC441" i="1"/>
  <c r="AC566" i="1"/>
  <c r="AC711" i="1"/>
  <c r="AC1019" i="1"/>
  <c r="AC30" i="1"/>
  <c r="AC838" i="1"/>
  <c r="AC960" i="1"/>
  <c r="AC14" i="1"/>
  <c r="AC846" i="1"/>
  <c r="AC120" i="1"/>
  <c r="AC461" i="1"/>
  <c r="AC588" i="1"/>
  <c r="AC989" i="1"/>
  <c r="AC11" i="1"/>
  <c r="AC1042" i="1"/>
  <c r="AC753" i="1"/>
  <c r="AC503" i="1"/>
  <c r="AC1114" i="1"/>
  <c r="AC680" i="1"/>
  <c r="AC241" i="1"/>
  <c r="AC1094" i="1"/>
  <c r="AC3" i="1"/>
  <c r="AC9" i="1"/>
  <c r="AC12" i="1"/>
  <c r="AC16" i="1"/>
  <c r="AC28" i="1"/>
  <c r="AC37" i="1"/>
  <c r="AC38" i="1"/>
  <c r="AC39" i="1"/>
  <c r="AC41" i="1"/>
  <c r="AC51" i="1"/>
  <c r="AC60" i="1"/>
  <c r="AC76" i="1"/>
  <c r="AC83" i="1"/>
  <c r="AC82" i="1"/>
  <c r="AC93" i="1"/>
  <c r="AC101" i="1"/>
  <c r="AC116" i="1"/>
  <c r="AC122" i="1"/>
  <c r="AC141" i="1"/>
  <c r="AC144" i="1"/>
  <c r="AC145" i="1"/>
  <c r="AC153" i="1"/>
  <c r="AC163" i="1"/>
  <c r="AC169" i="1"/>
  <c r="AC170" i="1"/>
  <c r="AC171" i="1"/>
  <c r="AC176" i="1"/>
  <c r="AC191" i="1"/>
  <c r="AC207" i="1"/>
  <c r="AC210" i="1"/>
  <c r="AC216" i="1"/>
  <c r="AC225" i="1"/>
  <c r="AC228" i="1"/>
  <c r="AC230" i="1"/>
  <c r="AC236" i="1"/>
  <c r="AC239" i="1"/>
  <c r="AC253" i="1"/>
  <c r="AC255" i="1"/>
  <c r="AC256" i="1"/>
  <c r="AC260" i="1"/>
  <c r="AC263" i="1"/>
  <c r="AC265" i="1"/>
  <c r="AC277" i="1"/>
  <c r="AC278" i="1"/>
  <c r="AC285" i="1"/>
  <c r="AC292" i="1"/>
  <c r="AC295" i="1"/>
  <c r="AC296" i="1"/>
  <c r="AC297" i="1"/>
  <c r="AC302" i="1"/>
  <c r="AC307" i="1"/>
  <c r="AC311" i="1"/>
  <c r="AC321" i="1"/>
  <c r="AC323" i="1"/>
  <c r="AC329" i="1"/>
  <c r="AC330" i="1"/>
  <c r="AC339" i="1"/>
  <c r="AC342" i="1"/>
  <c r="AC354" i="1"/>
  <c r="AC361" i="1"/>
  <c r="AC390" i="1"/>
  <c r="AC404" i="1"/>
  <c r="AC407" i="1"/>
  <c r="AC408" i="1"/>
  <c r="AC412" i="1"/>
  <c r="AC416" i="1"/>
  <c r="AC423" i="1"/>
  <c r="AC425" i="1"/>
  <c r="AC430" i="1"/>
  <c r="AC437" i="1"/>
  <c r="AC439" i="1"/>
  <c r="AC442" i="1"/>
  <c r="AC445" i="1"/>
  <c r="AC449" i="1"/>
  <c r="AC453" i="1"/>
  <c r="AC465" i="1"/>
  <c r="AC474" i="1"/>
  <c r="AC478" i="1"/>
  <c r="AC480" i="1"/>
  <c r="AC492" i="1"/>
  <c r="AC495" i="1"/>
  <c r="AC496" i="1"/>
  <c r="AC499" i="1"/>
  <c r="AC535" i="1"/>
  <c r="AC537" i="1"/>
  <c r="AC538" i="1"/>
  <c r="AC557" i="1"/>
  <c r="AC562" i="1"/>
  <c r="AC571" i="1"/>
  <c r="AC573" i="1"/>
  <c r="AC577" i="1"/>
  <c r="AC583" i="1"/>
  <c r="AC591" i="1"/>
  <c r="AC594" i="1"/>
  <c r="AC595" i="1"/>
  <c r="AC600" i="1"/>
  <c r="AC605" i="1"/>
  <c r="AC610" i="1"/>
  <c r="AC616" i="1"/>
  <c r="AC623" i="1"/>
  <c r="AC625" i="1"/>
  <c r="AC630" i="1"/>
  <c r="AC635" i="1"/>
  <c r="AC634" i="1"/>
  <c r="AC642" i="1"/>
  <c r="AC643" i="1"/>
  <c r="AC645" i="1"/>
  <c r="AC650" i="1"/>
  <c r="AC651" i="1"/>
  <c r="AC667" i="1"/>
  <c r="AC672" i="1"/>
  <c r="AC677" i="1"/>
  <c r="AC682" i="1"/>
  <c r="AC686" i="1"/>
  <c r="AC689" i="1"/>
  <c r="AC691" i="1"/>
  <c r="AC701" i="1"/>
  <c r="AC703" i="1"/>
  <c r="AC726" i="1"/>
  <c r="AC727" i="1"/>
  <c r="AC733" i="1"/>
  <c r="AC738" i="1"/>
  <c r="AC758" i="1"/>
  <c r="AC766" i="1"/>
  <c r="AC769" i="1"/>
  <c r="AC768" i="1"/>
  <c r="AC774" i="1"/>
  <c r="AC777" i="1"/>
  <c r="AC795" i="1"/>
  <c r="AC800" i="1"/>
  <c r="AC807" i="1"/>
  <c r="AC810" i="1"/>
  <c r="AC821" i="1"/>
  <c r="AC824" i="1"/>
  <c r="AC825" i="1"/>
  <c r="AC836" i="1"/>
  <c r="AC837" i="1"/>
  <c r="AC842" i="1"/>
  <c r="AC843" i="1"/>
  <c r="AC847" i="1"/>
  <c r="AC851" i="1"/>
  <c r="AC857" i="1"/>
  <c r="AC862" i="1"/>
  <c r="AC861" i="1"/>
  <c r="AC869" i="1"/>
  <c r="AC877" i="1"/>
  <c r="AC879" i="1"/>
  <c r="AC884" i="1"/>
  <c r="AC890" i="1"/>
  <c r="AC895" i="1"/>
  <c r="AC897" i="1"/>
  <c r="AC898" i="1"/>
  <c r="AC904" i="1"/>
  <c r="AC905" i="1"/>
  <c r="AC911" i="1"/>
  <c r="AC920" i="1"/>
  <c r="AC927" i="1"/>
  <c r="AC932" i="1"/>
  <c r="AC943" i="1"/>
  <c r="AC945" i="1"/>
  <c r="AC950" i="1"/>
  <c r="AC952" i="1"/>
  <c r="AC962" i="1"/>
  <c r="AC965" i="1"/>
  <c r="AC973" i="1"/>
  <c r="AC991" i="1"/>
  <c r="AC993" i="1"/>
  <c r="AC999" i="1"/>
  <c r="AC1004" i="1"/>
  <c r="AC1005" i="1"/>
  <c r="AC1026" i="1"/>
  <c r="AC1029" i="1"/>
  <c r="AC1034" i="1"/>
  <c r="AC1037" i="1"/>
  <c r="AC1039" i="1"/>
  <c r="AC1046" i="1"/>
  <c r="AC1047" i="1"/>
  <c r="AC1051" i="1"/>
  <c r="AC1060" i="1"/>
  <c r="AC1063" i="1"/>
  <c r="AC1065" i="1"/>
  <c r="AC1066" i="1"/>
  <c r="AC1075" i="1"/>
  <c r="AC1087" i="1"/>
  <c r="AC1091" i="1"/>
  <c r="AC1097" i="1"/>
  <c r="AC1107" i="1"/>
  <c r="AC1108" i="1"/>
  <c r="AC1112" i="1"/>
  <c r="AC1115" i="1"/>
  <c r="AC1121" i="1"/>
  <c r="AC704" i="1"/>
  <c r="AC85" i="1"/>
  <c r="AC1120" i="1"/>
  <c r="AC84" i="1"/>
  <c r="AC67" i="1"/>
  <c r="AC907" i="1"/>
  <c r="AC607" i="1"/>
  <c r="AC1099" i="1"/>
  <c r="AC628" i="1"/>
  <c r="AC326" i="1"/>
  <c r="AC659" i="1"/>
  <c r="AC756" i="1"/>
  <c r="AC576" i="1"/>
  <c r="AC355" i="1"/>
  <c r="AC617" i="1"/>
  <c r="AC42" i="1"/>
  <c r="AC137" i="1"/>
  <c r="AC621" i="1"/>
  <c r="AC778" i="1"/>
  <c r="AC1064" i="1"/>
  <c r="AC876" i="1"/>
  <c r="AC570" i="1"/>
  <c r="AC471" i="1"/>
  <c r="AC35" i="1"/>
  <c r="AC679" i="1"/>
  <c r="AC489" i="1"/>
  <c r="AC868" i="1"/>
  <c r="AC1035" i="1"/>
  <c r="AC1007" i="1"/>
  <c r="AC833" i="1"/>
  <c r="AC415" i="1"/>
  <c r="AC448" i="1"/>
  <c r="AC983" i="1"/>
  <c r="AC662" i="1"/>
  <c r="AC424" i="1"/>
  <c r="AC427" i="1"/>
  <c r="AC555" i="1"/>
  <c r="AC956" i="1"/>
  <c r="AC1100" i="1"/>
  <c r="AC127" i="1"/>
  <c r="AC922" i="1"/>
  <c r="AC874" i="1"/>
  <c r="AC294" i="1"/>
  <c r="AC344" i="1"/>
  <c r="AC356" i="1"/>
  <c r="AC414" i="1"/>
  <c r="AC517" i="1"/>
  <c r="AC15" i="1"/>
  <c r="AC840" i="1"/>
  <c r="AC421" i="1"/>
  <c r="AC422" i="1"/>
  <c r="AC533" i="1"/>
  <c r="AC601" i="1"/>
  <c r="AC403" i="1"/>
  <c r="AC6" i="1"/>
  <c r="AC632" i="1"/>
  <c r="AC5" i="1"/>
  <c r="AC107" i="1"/>
  <c r="AC188" i="1"/>
  <c r="AC762" i="1"/>
  <c r="AC954" i="1"/>
  <c r="AC375" i="1"/>
  <c r="AC1024" i="1"/>
  <c r="AC409" i="1"/>
  <c r="AC915" i="1"/>
  <c r="AC251" i="1"/>
  <c r="AC834" i="1"/>
  <c r="AC36" i="1"/>
  <c r="AC204" i="1"/>
  <c r="AC980" i="1"/>
  <c r="AC487" i="1"/>
  <c r="AC754" i="1"/>
  <c r="AC158" i="1"/>
  <c r="AC401" i="1"/>
  <c r="AC132" i="1"/>
  <c r="AC186" i="1"/>
  <c r="AC675" i="1"/>
  <c r="AC55" i="1"/>
  <c r="AC799" i="1"/>
  <c r="AC313" i="1"/>
  <c r="AC518" i="1"/>
  <c r="AC149" i="1"/>
  <c r="AC47" i="1"/>
  <c r="AC269" i="1"/>
  <c r="AC1050" i="1"/>
  <c r="AC921" i="1"/>
  <c r="AC849" i="1"/>
  <c r="AC790" i="1"/>
  <c r="AC801" i="1"/>
  <c r="AC282" i="1"/>
  <c r="AC333" i="1"/>
  <c r="AC273" i="1"/>
  <c r="AC382" i="1"/>
  <c r="AC395" i="1"/>
  <c r="AC823" i="1"/>
  <c r="AC970" i="1"/>
  <c r="AC97" i="1"/>
  <c r="AC745" i="1"/>
  <c r="AC351" i="1"/>
  <c r="AC53" i="1"/>
  <c r="AC870" i="1"/>
  <c r="AC27" i="1"/>
  <c r="AC545" i="1"/>
  <c r="AC1080" i="1"/>
  <c r="AC757" i="1"/>
  <c r="AC578" i="1"/>
  <c r="AC984" i="1"/>
  <c r="AC611" i="1"/>
  <c r="AC929" i="1"/>
  <c r="AC781" i="1"/>
  <c r="AC559" i="1"/>
  <c r="AC509" i="1"/>
  <c r="AC46" i="1"/>
  <c r="AC352" i="1"/>
  <c r="AC696" i="1"/>
  <c r="AC977" i="1"/>
  <c r="AC317" i="1"/>
  <c r="AC99" i="1"/>
  <c r="AC684" i="1"/>
  <c r="AC473" i="1"/>
  <c r="AC1015" i="1"/>
  <c r="AC316" i="1"/>
  <c r="AC65" i="1"/>
  <c r="AC410" i="1"/>
  <c r="AC676" i="1"/>
  <c r="AC720" i="1"/>
  <c r="AC1006" i="1"/>
  <c r="AC435" i="1"/>
  <c r="AC75" i="1"/>
  <c r="AC335" i="1"/>
  <c r="AC1062" i="1"/>
  <c r="AC1102" i="1"/>
  <c r="AC924" i="1"/>
  <c r="AC648" i="1"/>
  <c r="AC494" i="1"/>
  <c r="AC377" i="1"/>
  <c r="AC457" i="1"/>
  <c r="AC428" i="1"/>
  <c r="AC936" i="1"/>
  <c r="AC891" i="1"/>
  <c r="AC714" i="1"/>
  <c r="AC1116" i="1"/>
  <c r="AC1104" i="1"/>
  <c r="AC1045" i="1"/>
  <c r="AC988" i="1"/>
  <c r="AC1030" i="1"/>
  <c r="AC208" i="1"/>
  <c r="AC665" i="1"/>
  <c r="AC391" i="1"/>
  <c r="AC719" i="1"/>
  <c r="AC458" i="1"/>
  <c r="AC1069" i="1"/>
  <c r="AC387" i="1"/>
  <c r="AC990" i="1"/>
  <c r="AC183" i="1"/>
  <c r="AC620" i="1"/>
  <c r="AC59" i="1"/>
  <c r="AC301" i="1"/>
  <c r="AC1003" i="1"/>
  <c r="AC364" i="1"/>
  <c r="AC982" i="1"/>
  <c r="AC826" i="1"/>
  <c r="AC175" i="1"/>
  <c r="AC736" i="1"/>
  <c r="AC747" i="1"/>
  <c r="AC830" i="1"/>
  <c r="AC201" i="1"/>
  <c r="AC585" i="1"/>
  <c r="AC511" i="1"/>
  <c r="AC353" i="1"/>
  <c r="AC700" i="1"/>
  <c r="AC29" i="1"/>
  <c r="AC182" i="1"/>
  <c r="AC1017" i="1"/>
  <c r="AC389" i="1"/>
  <c r="AC1048" i="1"/>
  <c r="AC432" i="1"/>
  <c r="AC598" i="1"/>
  <c r="AC853" i="1"/>
  <c r="AC564" i="1"/>
  <c r="AC858" i="1"/>
  <c r="AC327" i="1"/>
  <c r="AC438" i="1"/>
  <c r="AC172" i="1"/>
  <c r="AC259" i="1"/>
  <c r="AC579" i="1"/>
  <c r="AC975" i="1"/>
  <c r="AC118" i="1"/>
  <c r="AC1083" i="1"/>
  <c r="AC740" i="1"/>
  <c r="AC1081" i="1"/>
  <c r="AC306" i="1"/>
  <c r="AC56" i="1"/>
  <c r="AC563" i="1"/>
  <c r="AC238" i="1"/>
  <c r="AC946" i="1"/>
  <c r="AC1074" i="1"/>
  <c r="AC119" i="1"/>
  <c r="AC134" i="1"/>
  <c r="AC860" i="1"/>
  <c r="AC1057" i="1"/>
  <c r="AC817" i="1"/>
  <c r="AC109" i="1"/>
  <c r="AC624" i="1"/>
  <c r="AC722" i="1"/>
  <c r="AC399" i="1"/>
  <c r="AC2" i="1"/>
  <c r="AC7" i="1"/>
  <c r="AC21" i="1"/>
  <c r="AC22" i="1"/>
  <c r="AC25" i="1"/>
  <c r="AC26" i="1"/>
  <c r="AC48" i="1"/>
  <c r="AC73" i="1"/>
  <c r="AC77" i="1"/>
  <c r="AC80" i="1"/>
  <c r="AC86" i="1"/>
  <c r="AC91" i="1"/>
  <c r="AC92" i="1"/>
  <c r="AC95" i="1"/>
  <c r="AC104" i="1"/>
  <c r="AC115" i="1"/>
  <c r="AC117" i="1"/>
  <c r="AC124" i="1"/>
  <c r="AC131" i="1"/>
  <c r="AC136" i="1"/>
  <c r="AC143" i="1"/>
  <c r="AC138" i="1"/>
  <c r="AC150" i="1"/>
  <c r="AC156" i="1"/>
  <c r="AC157" i="1"/>
  <c r="AC178" i="1"/>
  <c r="AC179" i="1"/>
  <c r="AC185" i="1"/>
  <c r="AC212" i="1"/>
  <c r="AC217" i="1"/>
  <c r="AC220" i="1"/>
  <c r="AC223" i="1"/>
  <c r="AC227" i="1"/>
  <c r="AC231" i="1"/>
  <c r="AC232" i="1"/>
  <c r="AC240" i="1"/>
  <c r="AC247" i="1"/>
  <c r="AC245" i="1"/>
  <c r="AC249" i="1"/>
  <c r="AC252" i="1"/>
  <c r="AC258" i="1"/>
  <c r="AC261" i="1"/>
  <c r="AC271" i="1"/>
  <c r="AC283" i="1"/>
  <c r="AC300" i="1"/>
  <c r="AC303" i="1"/>
  <c r="AC305" i="1"/>
  <c r="AC310" i="1"/>
  <c r="AC309" i="1"/>
  <c r="AC312" i="1"/>
  <c r="AC318" i="1"/>
  <c r="AC336" i="1"/>
  <c r="AC343" i="1"/>
  <c r="AC345" i="1"/>
  <c r="AC358" i="1"/>
  <c r="AC362" i="1"/>
  <c r="AC368" i="1"/>
  <c r="AC383" i="1"/>
  <c r="AC385" i="1"/>
  <c r="AC398" i="1"/>
  <c r="AC402" i="1"/>
  <c r="AC411" i="1"/>
  <c r="AC413" i="1"/>
  <c r="AC418" i="1"/>
  <c r="AC429" i="1"/>
  <c r="AC434" i="1"/>
  <c r="AC447" i="1"/>
  <c r="AC450" i="1"/>
  <c r="AC451" i="1"/>
  <c r="AC452" i="1"/>
  <c r="AC454" i="1"/>
  <c r="AC462" i="1"/>
  <c r="AC468" i="1"/>
  <c r="AC470" i="1"/>
  <c r="AC475" i="1"/>
  <c r="AC488" i="1"/>
  <c r="AC493" i="1"/>
  <c r="AC505" i="1"/>
  <c r="AC510" i="1"/>
  <c r="AC512" i="1"/>
  <c r="AC523" i="1"/>
  <c r="AC526" i="1"/>
  <c r="AC531" i="1"/>
  <c r="AC532" i="1"/>
  <c r="AC541" i="1"/>
  <c r="AC548" i="1"/>
  <c r="AC550" i="1"/>
  <c r="AC568" i="1"/>
  <c r="AC581" i="1"/>
  <c r="AC587" i="1"/>
  <c r="AC589" i="1"/>
  <c r="AC596" i="1"/>
  <c r="AC597" i="1"/>
  <c r="AC606" i="1"/>
  <c r="AC609" i="1"/>
  <c r="AC612" i="1"/>
  <c r="AC613" i="1"/>
  <c r="AC626" i="1"/>
  <c r="AC633" i="1"/>
  <c r="AC636" i="1"/>
  <c r="AC640" i="1"/>
  <c r="AC652" i="1"/>
  <c r="AC653" i="1"/>
  <c r="AC657" i="1"/>
  <c r="AC661" i="1"/>
  <c r="AC664" i="1"/>
  <c r="AC666" i="1"/>
  <c r="AC674" i="1"/>
  <c r="AC681" i="1"/>
  <c r="AC683" i="1"/>
  <c r="AC690" i="1"/>
  <c r="AC695" i="1"/>
  <c r="AC702" i="1"/>
  <c r="AC709" i="1"/>
  <c r="AC724" i="1"/>
  <c r="AC731" i="1"/>
  <c r="AC62" i="1"/>
  <c r="AC739" i="1"/>
  <c r="AC742" i="1"/>
  <c r="AC746" i="1"/>
  <c r="AC748" i="1"/>
  <c r="AC752" i="1"/>
  <c r="AC755" i="1"/>
  <c r="AC770" i="1"/>
  <c r="AC772" i="1"/>
  <c r="AC783" i="1"/>
  <c r="AC797" i="1"/>
  <c r="AC803" i="1"/>
  <c r="AC809" i="1"/>
  <c r="AC816" i="1"/>
  <c r="AC818" i="1"/>
  <c r="AC819" i="1"/>
  <c r="AC841" i="1"/>
  <c r="AC845" i="1"/>
  <c r="AC850" i="1"/>
  <c r="AC859" i="1"/>
  <c r="AC865" i="1"/>
  <c r="AC872" i="1"/>
  <c r="AC875" i="1"/>
  <c r="AC883" i="1"/>
  <c r="AC888" i="1"/>
  <c r="AC908" i="1"/>
  <c r="AC909" i="1"/>
  <c r="AC918" i="1"/>
  <c r="AC930" i="1"/>
  <c r="AC938" i="1"/>
  <c r="AC939" i="1"/>
  <c r="AC942" i="1"/>
  <c r="AC949" i="1"/>
  <c r="AC963" i="1"/>
  <c r="AC971" i="1"/>
  <c r="AC976" i="1"/>
  <c r="AC996" i="1"/>
  <c r="AC1001" i="1"/>
  <c r="AC1008" i="1"/>
  <c r="AC1014" i="1"/>
  <c r="AC1020" i="1"/>
  <c r="AC1021" i="1"/>
  <c r="AC1025" i="1"/>
  <c r="AC1033" i="1"/>
  <c r="AC1036" i="1"/>
  <c r="AC1043" i="1"/>
  <c r="AC1053" i="1"/>
  <c r="AC1055" i="1"/>
  <c r="AC1073" i="1"/>
  <c r="AC1076" i="1"/>
  <c r="AC1079" i="1"/>
  <c r="AC1084" i="1"/>
  <c r="AC1085" i="1"/>
  <c r="AC1093" i="1"/>
  <c r="AC1095" i="1"/>
  <c r="AC1119" i="1"/>
  <c r="AC529" i="1"/>
  <c r="AC584" i="1"/>
  <c r="AC655" i="1"/>
  <c r="AC685" i="1"/>
  <c r="AC806" i="1"/>
  <c r="AC899" i="1"/>
  <c r="AC931" i="1"/>
  <c r="AC940" i="1"/>
  <c r="AC20" i="1"/>
  <c r="AC87" i="1"/>
  <c r="AC483" i="1"/>
  <c r="AC501" i="1"/>
  <c r="AC602" i="1"/>
  <c r="AC13" i="1"/>
  <c r="AC211" i="1"/>
  <c r="AC718" i="1"/>
  <c r="AC866" i="1"/>
  <c r="AC1082" i="1"/>
  <c r="AC125" i="1"/>
  <c r="AC405" i="1"/>
  <c r="AC864" i="1"/>
  <c r="AC961" i="1"/>
  <c r="AC194" i="1"/>
  <c r="AC43" i="1"/>
  <c r="AC304" i="1"/>
  <c r="AC693" i="1"/>
  <c r="AC987" i="1"/>
  <c r="AC896" i="1"/>
  <c r="AC288" i="1"/>
  <c r="AC44" i="1"/>
  <c r="AC713" i="1"/>
  <c r="AC322" i="1"/>
  <c r="AC889" i="1"/>
  <c r="AC604" i="1"/>
  <c r="AC885" i="1"/>
  <c r="AC534" i="1"/>
  <c r="AC547" i="1"/>
  <c r="AC694" i="1"/>
  <c r="AC919" i="1"/>
  <c r="AC320" i="1"/>
  <c r="AC337" i="1"/>
  <c r="AC1016" i="1"/>
  <c r="AC388" i="1"/>
  <c r="AC70" i="1"/>
  <c r="AC822" i="1"/>
  <c r="AC165" i="1"/>
  <c r="AC397" i="1"/>
  <c r="AC1009" i="1"/>
  <c r="AC551" i="1"/>
  <c r="AC761" i="1"/>
  <c r="AC1113" i="1"/>
  <c r="AC502" i="1"/>
  <c r="AC184" i="1"/>
  <c r="AC199" i="1"/>
  <c r="AC484" i="1"/>
  <c r="AC730" i="1"/>
  <c r="AC1018" i="1"/>
  <c r="AC114" i="1"/>
  <c r="AC242" i="1"/>
  <c r="AC794" i="1"/>
  <c r="AC1061" i="1"/>
  <c r="AC190" i="1"/>
  <c r="AC192" i="1"/>
  <c r="AC262" i="1"/>
  <c r="AC444" i="1"/>
  <c r="AC867" i="1"/>
  <c r="AC705" i="1"/>
  <c r="AC293" i="1"/>
  <c r="AC892" i="1"/>
  <c r="AC168" i="1"/>
  <c r="AC941" i="1"/>
  <c r="AC751" i="1"/>
  <c r="AC906" i="1"/>
  <c r="AC1022" i="1"/>
  <c r="AC1059" i="1"/>
  <c r="AC357" i="1"/>
  <c r="AC315" i="1"/>
  <c r="AC276" i="1"/>
  <c r="AC279" i="1"/>
  <c r="AC160" i="1"/>
  <c r="AC346" i="1"/>
  <c r="AC360" i="1"/>
  <c r="AC717" i="1"/>
  <c r="AC893" i="1"/>
  <c r="AC981" i="1"/>
  <c r="AC8" i="1"/>
  <c r="AC615" i="1"/>
  <c r="AC544" i="1"/>
  <c r="AC944" i="1"/>
  <c r="AC658" i="1"/>
  <c r="AC725" i="1"/>
  <c r="AC813" i="1"/>
  <c r="AC852" i="1"/>
  <c r="AC1041" i="1"/>
  <c r="AC1096" i="1"/>
  <c r="AC539" i="1"/>
  <c r="AC698" i="1"/>
  <c r="AC760" i="1"/>
  <c r="AC113" i="1"/>
  <c r="AC347" i="1"/>
  <c r="AC367" i="1"/>
  <c r="AC629" i="1"/>
  <c r="AC111" i="1"/>
  <c r="AC482" i="1"/>
  <c r="AC835" i="1"/>
  <c r="AC1088" i="1"/>
  <c r="AC380" i="1"/>
  <c r="AC177" i="1"/>
  <c r="AC248" i="1"/>
  <c r="AC827" i="1"/>
  <c r="AC105" i="1"/>
  <c r="AC196" i="1"/>
  <c r="AC338" i="1"/>
  <c r="AC638" i="1"/>
  <c r="AC886" i="1"/>
  <c r="AC912" i="1"/>
  <c r="AC923" i="1"/>
  <c r="AC561" i="1"/>
  <c r="AC808" i="1"/>
  <c r="AC406" i="1"/>
  <c r="AC814" i="1"/>
  <c r="AC934" i="1"/>
  <c r="AC133" i="1"/>
  <c r="AC100" i="1"/>
  <c r="AC419" i="1"/>
  <c r="AC24" i="1"/>
  <c r="AC180" i="1"/>
  <c r="AC206" i="1"/>
  <c r="AC218" i="1"/>
  <c r="AC349" i="1"/>
  <c r="AC431" i="1"/>
  <c r="AC476" i="1"/>
  <c r="AC637" i="1"/>
  <c r="AC708" i="1"/>
  <c r="AC735" i="1"/>
  <c r="AC959" i="1"/>
  <c r="AC979" i="1"/>
  <c r="AC1027" i="1"/>
  <c r="AC324" i="1"/>
  <c r="AC1044" i="1"/>
  <c r="AC1012" i="1"/>
  <c r="AC917" i="1"/>
  <c r="AC58" i="1"/>
  <c r="AC775" i="1"/>
  <c r="AC359" i="1"/>
  <c r="AC520" i="1"/>
  <c r="AC332" i="1"/>
  <c r="AC848" i="1"/>
  <c r="AC855" i="1"/>
  <c r="AC644" i="1"/>
  <c r="AC497" i="1"/>
  <c r="AC284" i="1"/>
  <c r="AC396" i="1"/>
  <c r="AC592" i="1"/>
  <c r="AC914" i="1"/>
  <c r="AC340" i="1"/>
  <c r="AC882" i="1"/>
  <c r="AC715" i="1"/>
  <c r="AC1040" i="1"/>
  <c r="AC213" i="1"/>
  <c r="AC582" i="1"/>
  <c r="AC599" i="1"/>
  <c r="AC985" i="1"/>
  <c r="AC1038" i="1"/>
  <c r="AC66" i="1"/>
  <c r="AC479" i="1"/>
  <c r="AC1105" i="1"/>
  <c r="AC34" i="1"/>
  <c r="AC469" i="1"/>
  <c r="AC622" i="1"/>
  <c r="AC4" i="1"/>
  <c r="AC1011" i="1"/>
  <c r="AC148" i="1"/>
  <c r="AC443" i="1"/>
  <c r="AC460" i="1"/>
  <c r="AC569" i="1"/>
  <c r="AC32" i="1"/>
  <c r="AC466" i="1"/>
  <c r="AC741" i="1"/>
  <c r="AC1111" i="1"/>
  <c r="AC23" i="1"/>
  <c r="AC804" i="1"/>
  <c r="AC272" i="1"/>
  <c r="AC373" i="1"/>
  <c r="AC374" i="1"/>
  <c r="AC910" i="1"/>
  <c r="AC958" i="1"/>
  <c r="AC181" i="1"/>
  <c r="AC878" i="1"/>
  <c r="AC614" i="1"/>
  <c r="AC90" i="1"/>
  <c r="AC128" i="1"/>
  <c r="AC142" i="1"/>
  <c r="AC379" i="1"/>
  <c r="AC671" i="1"/>
  <c r="AC928" i="1"/>
  <c r="AC935" i="1"/>
  <c r="AC1031" i="1"/>
  <c r="AC1023" i="1"/>
  <c r="AC57" i="1"/>
  <c r="AC69" i="1"/>
  <c r="AC268" i="1"/>
  <c r="AC287" i="1"/>
  <c r="AC586" i="1"/>
  <c r="AC291" i="1"/>
  <c r="AC123" i="1"/>
  <c r="AC552" i="1"/>
  <c r="AC948" i="1"/>
  <c r="AC543" i="1"/>
  <c r="AC159" i="1"/>
  <c r="AC135" i="1"/>
  <c r="AC54" i="1"/>
  <c r="AC19" i="1"/>
  <c r="AC222" i="1"/>
  <c r="AC565" i="1"/>
  <c r="AC812" i="1"/>
  <c r="AC972" i="1"/>
  <c r="AC994" i="1"/>
  <c r="AC1086" i="1"/>
  <c r="AC270" i="1"/>
  <c r="AC400" i="1"/>
  <c r="AC498" i="1"/>
  <c r="AC692" i="1"/>
  <c r="AC764" i="1"/>
  <c r="AC933" i="1"/>
  <c r="AC1098" i="1"/>
  <c r="AC805" i="1"/>
  <c r="AC925" i="1"/>
  <c r="AC426" i="1"/>
  <c r="AC716" i="1"/>
  <c r="AC235" i="1"/>
  <c r="AC267" i="1"/>
  <c r="AC274" i="1"/>
  <c r="AC472" i="1"/>
  <c r="AC881" i="1"/>
  <c r="AC289" i="1"/>
  <c r="AC139" i="1"/>
  <c r="AC250" i="1"/>
  <c r="AC522" i="1"/>
  <c r="AC728" i="1"/>
  <c r="AC378" i="1"/>
  <c r="AC688" i="1"/>
  <c r="AC350" i="1"/>
  <c r="AC481" i="1"/>
  <c r="AC567" i="1"/>
  <c r="AC663" i="1"/>
  <c r="AC734" i="1"/>
  <c r="AC743" i="1"/>
  <c r="AC749" i="1"/>
  <c r="AC776" i="1"/>
  <c r="AC997" i="1"/>
  <c r="AC1078" i="1"/>
  <c r="AC1089" i="1"/>
  <c r="AC219" i="1"/>
  <c r="AC995" i="1"/>
  <c r="AC140" i="1"/>
  <c r="AC513" i="1"/>
  <c r="AC525" i="1"/>
  <c r="AC152" i="1"/>
  <c r="AC94" i="1"/>
  <c r="AC798" i="1"/>
  <c r="AC1056" i="1"/>
  <c r="AC314" i="1"/>
  <c r="AC386" i="1"/>
  <c r="AC964" i="1"/>
  <c r="AC1013" i="1"/>
  <c r="AC112" i="1"/>
  <c r="AC200" i="1"/>
  <c r="AC1106" i="1"/>
  <c r="AC831" i="1"/>
  <c r="AC394" i="1"/>
  <c r="AC1067" i="1"/>
  <c r="AC820" i="1"/>
  <c r="AC275" i="1"/>
  <c r="AC10" i="1"/>
  <c r="AC33" i="1"/>
  <c r="AC106" i="1"/>
  <c r="AC147" i="1"/>
  <c r="AC154" i="1"/>
  <c r="AC226" i="1"/>
  <c r="AC1070" i="1"/>
  <c r="AC464" i="1"/>
  <c r="AC485" i="1"/>
  <c r="AC516" i="1"/>
  <c r="AC773" i="1"/>
  <c r="AC791" i="1"/>
  <c r="AC796" i="1"/>
  <c r="AC828" i="1"/>
  <c r="AC966" i="1"/>
  <c r="AC1103" i="1"/>
  <c r="AC61" i="1"/>
  <c r="AC126" i="1"/>
  <c r="AC174" i="1"/>
  <c r="AC229" i="1"/>
  <c r="AC266" i="1"/>
  <c r="AC299" i="1"/>
  <c r="AC328" i="1"/>
  <c r="AC446" i="1"/>
  <c r="AC463" i="1"/>
  <c r="AC524" i="1"/>
  <c r="AC894" i="1"/>
  <c r="AC900" i="1"/>
  <c r="AC901" i="1"/>
  <c r="AC926" i="1"/>
  <c r="AC998" i="1"/>
  <c r="AC1010" i="1"/>
  <c r="AC1052" i="1"/>
  <c r="AC1109" i="1"/>
  <c r="AC166" i="1"/>
  <c r="AC802" i="1"/>
  <c r="AC530" i="1"/>
  <c r="AC281" i="1"/>
  <c r="AC504" i="1"/>
  <c r="AC554" i="1"/>
  <c r="AC167" i="1"/>
  <c r="AC856" i="1"/>
  <c r="AC486" i="1"/>
  <c r="AC880" i="1"/>
  <c r="AC759" i="1"/>
  <c r="AC89" i="1"/>
  <c r="AC173" i="1"/>
  <c r="AC205" i="1"/>
  <c r="AC257" i="1"/>
  <c r="AC290" i="1"/>
  <c r="AC370" i="1"/>
  <c r="AC507" i="1"/>
  <c r="AC575" i="1"/>
  <c r="AC627" i="1"/>
  <c r="AC669" i="1"/>
  <c r="AC687" i="1"/>
  <c r="AC785" i="1"/>
  <c r="AC536" i="1"/>
  <c r="AC108" i="1"/>
  <c r="AC608" i="1"/>
  <c r="AC221" i="1"/>
  <c r="AC325" i="1"/>
  <c r="AC63" i="1"/>
  <c r="AC969" i="1"/>
  <c r="AC366" i="1"/>
  <c r="AC88" i="1"/>
  <c r="AC161" i="1"/>
  <c r="AC508" i="1"/>
  <c r="AC678" i="1"/>
  <c r="AC902" i="1"/>
  <c r="AC237" i="1"/>
  <c r="AC81" i="1"/>
  <c r="AC528" i="1"/>
  <c r="AC527" i="1"/>
  <c r="AC829" i="1"/>
  <c r="AC916" i="1"/>
  <c r="AC103" i="1"/>
  <c r="AC151" i="1"/>
  <c r="AC937" i="1"/>
  <c r="AC78" i="1"/>
  <c r="AC110" i="1"/>
  <c r="AC130" i="1"/>
  <c r="AC195" i="1"/>
  <c r="AC381" i="1"/>
  <c r="AC440" i="1"/>
  <c r="AC491" i="1"/>
  <c r="AC784" i="1"/>
  <c r="AC1101" i="1"/>
  <c r="AC193" i="1"/>
  <c r="AC771" i="1"/>
  <c r="AC654" i="1"/>
  <c r="AC913" i="1"/>
  <c r="AC363" i="1"/>
  <c r="AC215" i="1"/>
  <c r="AC98" i="1"/>
  <c r="AC619" i="1"/>
  <c r="AC214" i="1"/>
  <c r="AC164" i="1"/>
  <c r="AC146" i="1"/>
  <c r="AC546" i="1"/>
  <c r="AC815" i="1"/>
  <c r="AC334" i="1"/>
  <c r="AC786" i="1"/>
  <c r="AC811" i="1"/>
  <c r="AC197" i="1"/>
  <c r="AC953" i="1"/>
  <c r="AC1077" i="1"/>
  <c r="AC264" i="1"/>
  <c r="AC974" i="1"/>
  <c r="AC646" i="1"/>
  <c r="AC74" i="1"/>
  <c r="AC376" i="1"/>
  <c r="AC246" i="1"/>
  <c r="AC456" i="1"/>
  <c r="AC549" i="1"/>
  <c r="AC631" i="1"/>
  <c r="AC782" i="1"/>
  <c r="AC593" i="1"/>
  <c r="AC331" i="1"/>
  <c r="AC436" i="1"/>
  <c r="AC224" i="1"/>
  <c r="AC992" i="1"/>
  <c r="AC298" i="1"/>
  <c r="AC699" i="1"/>
  <c r="AC737" i="1"/>
  <c r="AC779" i="1"/>
  <c r="AC789" i="1"/>
  <c r="AC1049" i="1"/>
  <c r="AC500" i="1"/>
  <c r="AC871" i="1"/>
  <c r="AC121" i="1"/>
  <c r="AC420" i="1"/>
  <c r="AC558" i="1"/>
  <c r="AC951" i="1"/>
  <c r="AC968" i="1"/>
  <c r="AC854" i="1"/>
  <c r="AC649" i="1"/>
  <c r="AC417" i="1"/>
  <c r="AC1058" i="1"/>
  <c r="AC1092" i="1"/>
  <c r="AC490" i="1"/>
  <c r="AC1118" i="1"/>
  <c r="AC1028" i="1"/>
  <c r="AC308" i="1"/>
  <c r="AC244" i="1"/>
  <c r="AC369" i="1"/>
  <c r="AC384" i="1"/>
  <c r="AC590" i="1"/>
  <c r="AC668" i="1"/>
  <c r="AC744" i="1"/>
  <c r="AC372" i="1"/>
  <c r="AC750" i="1"/>
  <c r="AC1072" i="1"/>
  <c r="AC187" i="1"/>
  <c r="AC40" i="1"/>
  <c r="AC832" i="1"/>
  <c r="AC978" i="1"/>
  <c r="AC319" i="1"/>
  <c r="AC162" i="1"/>
  <c r="AC50" i="1"/>
  <c r="AC203" i="1"/>
  <c r="AC234" i="1"/>
  <c r="AC243" i="1"/>
  <c r="AC660" i="1"/>
  <c r="AC780" i="1"/>
  <c r="AC873" i="1"/>
  <c r="AC1000" i="1"/>
  <c r="AC18" i="1"/>
  <c r="AC670" i="1"/>
  <c r="AC788" i="1"/>
  <c r="AC793" i="1"/>
  <c r="AC1110" i="1"/>
  <c r="AC521" i="1"/>
  <c r="AC72" i="1"/>
  <c r="AC477" i="1"/>
  <c r="AC519" i="1"/>
  <c r="AC641" i="1"/>
  <c r="AC673" i="1"/>
  <c r="AC707" i="1"/>
  <c r="AC729" i="1"/>
  <c r="AC365" i="1"/>
  <c r="AC392" i="1"/>
  <c r="AC459" i="1"/>
  <c r="AC102" i="1"/>
  <c r="AC155" i="1"/>
  <c r="AC393" i="1"/>
  <c r="AC542" i="1"/>
  <c r="AC572" i="1"/>
  <c r="AC580" i="1"/>
  <c r="AC767" i="1"/>
  <c r="AC887" i="1"/>
  <c r="AC947" i="1"/>
  <c r="AC455" i="1"/>
  <c r="AC31" i="1"/>
  <c r="AC371" i="1"/>
  <c r="AC603" i="1"/>
  <c r="AC189" i="1"/>
  <c r="AC556" i="1"/>
  <c r="AC49" i="1"/>
  <c r="AC52" i="1"/>
  <c r="AC957" i="1"/>
  <c r="AC209" i="1"/>
  <c r="AC280" i="1"/>
  <c r="AC1090" i="1"/>
  <c r="AC64" i="1"/>
  <c r="AC202" i="1"/>
  <c r="AC732" i="1"/>
  <c r="AC967" i="1"/>
  <c r="AC647" i="1"/>
  <c r="AC348" i="1"/>
  <c r="AC1071" i="1"/>
  <c r="AC560" i="1"/>
  <c r="AC515" i="1"/>
  <c r="AC1054" i="1"/>
  <c r="AC254" i="1"/>
  <c r="AC723" i="1"/>
  <c r="AD721" i="1"/>
  <c r="AD286" i="1"/>
  <c r="AD514" i="1"/>
  <c r="AD1032" i="1"/>
  <c r="AD903" i="1"/>
  <c r="AD697" i="1"/>
  <c r="AD1068" i="1"/>
  <c r="AD45" i="1"/>
  <c r="AD68" i="1"/>
  <c r="AD79" i="1"/>
  <c r="AD129" i="1"/>
  <c r="AD198" i="1"/>
  <c r="AD233" i="1"/>
  <c r="AD467" i="1"/>
  <c r="AD506" i="1"/>
  <c r="AD540" i="1"/>
  <c r="AD574" i="1"/>
  <c r="AD618" i="1"/>
  <c r="AD639" i="1"/>
  <c r="AD706" i="1"/>
  <c r="AD710" i="1"/>
  <c r="AD712" i="1"/>
  <c r="AD765" i="1"/>
  <c r="AD787" i="1"/>
  <c r="AD792" i="1"/>
  <c r="AD844" i="1"/>
  <c r="AD863" i="1"/>
  <c r="AD955" i="1"/>
  <c r="AD986" i="1"/>
  <c r="AD1002" i="1"/>
  <c r="AD1117" i="1"/>
  <c r="AD656" i="1"/>
  <c r="AD341" i="1"/>
  <c r="AD17" i="1"/>
  <c r="AD839" i="1"/>
  <c r="AD553" i="1"/>
  <c r="AD763" i="1"/>
  <c r="AD71" i="1"/>
  <c r="AD96" i="1"/>
  <c r="AD433" i="1"/>
  <c r="AD441" i="1"/>
  <c r="AD566" i="1"/>
  <c r="AD711" i="1"/>
  <c r="AD1019" i="1"/>
  <c r="AD30" i="1"/>
  <c r="AD838" i="1"/>
  <c r="AD960" i="1"/>
  <c r="AD14" i="1"/>
  <c r="AD846" i="1"/>
  <c r="AD120" i="1"/>
  <c r="AD461" i="1"/>
  <c r="AD588" i="1"/>
  <c r="AD989" i="1"/>
  <c r="AD11" i="1"/>
  <c r="AD1042" i="1"/>
  <c r="AD753" i="1"/>
  <c r="AD503" i="1"/>
  <c r="AD1114" i="1"/>
  <c r="AD680" i="1"/>
  <c r="AD241" i="1"/>
  <c r="AD1094" i="1"/>
  <c r="AD3" i="1"/>
  <c r="AD9" i="1"/>
  <c r="AD12" i="1"/>
  <c r="AD16" i="1"/>
  <c r="AD28" i="1"/>
  <c r="AD37" i="1"/>
  <c r="AD38" i="1"/>
  <c r="AD39" i="1"/>
  <c r="AD41" i="1"/>
  <c r="AD51" i="1"/>
  <c r="AD60" i="1"/>
  <c r="AD76" i="1"/>
  <c r="AD83" i="1"/>
  <c r="AD82" i="1"/>
  <c r="AD93" i="1"/>
  <c r="AD101" i="1"/>
  <c r="AD116" i="1"/>
  <c r="AD122" i="1"/>
  <c r="AD141" i="1"/>
  <c r="AD144" i="1"/>
  <c r="AD145" i="1"/>
  <c r="AD153" i="1"/>
  <c r="AD163" i="1"/>
  <c r="AD169" i="1"/>
  <c r="AD170" i="1"/>
  <c r="AD171" i="1"/>
  <c r="AD176" i="1"/>
  <c r="AD191" i="1"/>
  <c r="AD207" i="1"/>
  <c r="AD210" i="1"/>
  <c r="AD216" i="1"/>
  <c r="AD225" i="1"/>
  <c r="AD228" i="1"/>
  <c r="AD230" i="1"/>
  <c r="AD236" i="1"/>
  <c r="AD239" i="1"/>
  <c r="AD253" i="1"/>
  <c r="AD255" i="1"/>
  <c r="AD256" i="1"/>
  <c r="AD260" i="1"/>
  <c r="AD263" i="1"/>
  <c r="AD265" i="1"/>
  <c r="AD277" i="1"/>
  <c r="AD278" i="1"/>
  <c r="AD285" i="1"/>
  <c r="AD292" i="1"/>
  <c r="AD295" i="1"/>
  <c r="AD296" i="1"/>
  <c r="AD297" i="1"/>
  <c r="AD302" i="1"/>
  <c r="AD307" i="1"/>
  <c r="AD311" i="1"/>
  <c r="AD321" i="1"/>
  <c r="AD323" i="1"/>
  <c r="AD329" i="1"/>
  <c r="AD330" i="1"/>
  <c r="AD339" i="1"/>
  <c r="AD342" i="1"/>
  <c r="AD354" i="1"/>
  <c r="AD361" i="1"/>
  <c r="AD390" i="1"/>
  <c r="AD404" i="1"/>
  <c r="AD407" i="1"/>
  <c r="AD408" i="1"/>
  <c r="AD412" i="1"/>
  <c r="AD416" i="1"/>
  <c r="AD423" i="1"/>
  <c r="AD425" i="1"/>
  <c r="AD430" i="1"/>
  <c r="AD437" i="1"/>
  <c r="AD439" i="1"/>
  <c r="AD442" i="1"/>
  <c r="AD445" i="1"/>
  <c r="AD449" i="1"/>
  <c r="AD453" i="1"/>
  <c r="AD465" i="1"/>
  <c r="AD474" i="1"/>
  <c r="AD478" i="1"/>
  <c r="AD480" i="1"/>
  <c r="AD492" i="1"/>
  <c r="AD495" i="1"/>
  <c r="AD496" i="1"/>
  <c r="AD499" i="1"/>
  <c r="AD535" i="1"/>
  <c r="AD537" i="1"/>
  <c r="AD538" i="1"/>
  <c r="AD557" i="1"/>
  <c r="AD562" i="1"/>
  <c r="AD571" i="1"/>
  <c r="AD573" i="1"/>
  <c r="AD577" i="1"/>
  <c r="AD583" i="1"/>
  <c r="AD591" i="1"/>
  <c r="AD594" i="1"/>
  <c r="AD595" i="1"/>
  <c r="AD600" i="1"/>
  <c r="AD605" i="1"/>
  <c r="AD610" i="1"/>
  <c r="AD616" i="1"/>
  <c r="AD623" i="1"/>
  <c r="AD625" i="1"/>
  <c r="AD630" i="1"/>
  <c r="AD635" i="1"/>
  <c r="AD634" i="1"/>
  <c r="AD642" i="1"/>
  <c r="AD643" i="1"/>
  <c r="AD645" i="1"/>
  <c r="AD650" i="1"/>
  <c r="AD651" i="1"/>
  <c r="AD667" i="1"/>
  <c r="AD672" i="1"/>
  <c r="AD677" i="1"/>
  <c r="AD682" i="1"/>
  <c r="AD686" i="1"/>
  <c r="AD689" i="1"/>
  <c r="AD691" i="1"/>
  <c r="AD701" i="1"/>
  <c r="AD703" i="1"/>
  <c r="AD726" i="1"/>
  <c r="AD727" i="1"/>
  <c r="AD733" i="1"/>
  <c r="AD738" i="1"/>
  <c r="AD758" i="1"/>
  <c r="AD766" i="1"/>
  <c r="AD769" i="1"/>
  <c r="AD768" i="1"/>
  <c r="AD774" i="1"/>
  <c r="AD777" i="1"/>
  <c r="AD795" i="1"/>
  <c r="AD800" i="1"/>
  <c r="AD807" i="1"/>
  <c r="AD810" i="1"/>
  <c r="AD821" i="1"/>
  <c r="AD824" i="1"/>
  <c r="AD825" i="1"/>
  <c r="AD836" i="1"/>
  <c r="AD837" i="1"/>
  <c r="AD842" i="1"/>
  <c r="AD843" i="1"/>
  <c r="AD847" i="1"/>
  <c r="AD851" i="1"/>
  <c r="AD857" i="1"/>
  <c r="AD862" i="1"/>
  <c r="AD861" i="1"/>
  <c r="AD869" i="1"/>
  <c r="AD877" i="1"/>
  <c r="AD879" i="1"/>
  <c r="AD884" i="1"/>
  <c r="AD890" i="1"/>
  <c r="AD895" i="1"/>
  <c r="AD897" i="1"/>
  <c r="AD898" i="1"/>
  <c r="AD904" i="1"/>
  <c r="AD905" i="1"/>
  <c r="AD911" i="1"/>
  <c r="AD920" i="1"/>
  <c r="AD927" i="1"/>
  <c r="AD932" i="1"/>
  <c r="AD943" i="1"/>
  <c r="AD945" i="1"/>
  <c r="AD950" i="1"/>
  <c r="AD952" i="1"/>
  <c r="AD962" i="1"/>
  <c r="AD965" i="1"/>
  <c r="AD973" i="1"/>
  <c r="AD991" i="1"/>
  <c r="AD993" i="1"/>
  <c r="AD999" i="1"/>
  <c r="AD1004" i="1"/>
  <c r="AD1005" i="1"/>
  <c r="AD1026" i="1"/>
  <c r="AD1029" i="1"/>
  <c r="AD1034" i="1"/>
  <c r="AD1037" i="1"/>
  <c r="AD1039" i="1"/>
  <c r="AD1046" i="1"/>
  <c r="AD1047" i="1"/>
  <c r="AD1051" i="1"/>
  <c r="AD1060" i="1"/>
  <c r="AD1063" i="1"/>
  <c r="AD1065" i="1"/>
  <c r="AD1066" i="1"/>
  <c r="AD1075" i="1"/>
  <c r="AD1087" i="1"/>
  <c r="AD1091" i="1"/>
  <c r="AD1097" i="1"/>
  <c r="AD1107" i="1"/>
  <c r="AD1108" i="1"/>
  <c r="AD1112" i="1"/>
  <c r="AD1115" i="1"/>
  <c r="AD1121" i="1"/>
  <c r="AD704" i="1"/>
  <c r="AD85" i="1"/>
  <c r="AD1120" i="1"/>
  <c r="AD84" i="1"/>
  <c r="AD67" i="1"/>
  <c r="AD907" i="1"/>
  <c r="AD607" i="1"/>
  <c r="AD1099" i="1"/>
  <c r="AD628" i="1"/>
  <c r="AD326" i="1"/>
  <c r="AD659" i="1"/>
  <c r="AD756" i="1"/>
  <c r="AD576" i="1"/>
  <c r="AD355" i="1"/>
  <c r="AD617" i="1"/>
  <c r="AD42" i="1"/>
  <c r="AD137" i="1"/>
  <c r="AD621" i="1"/>
  <c r="AD778" i="1"/>
  <c r="AD1064" i="1"/>
  <c r="AD876" i="1"/>
  <c r="AD570" i="1"/>
  <c r="AD471" i="1"/>
  <c r="AD35" i="1"/>
  <c r="AD679" i="1"/>
  <c r="AD489" i="1"/>
  <c r="AD868" i="1"/>
  <c r="AD1035" i="1"/>
  <c r="AD1007" i="1"/>
  <c r="AD833" i="1"/>
  <c r="AD415" i="1"/>
  <c r="AD448" i="1"/>
  <c r="AD983" i="1"/>
  <c r="AD662" i="1"/>
  <c r="AD424" i="1"/>
  <c r="AD427" i="1"/>
  <c r="AD555" i="1"/>
  <c r="AD956" i="1"/>
  <c r="AD1100" i="1"/>
  <c r="AD127" i="1"/>
  <c r="AD922" i="1"/>
  <c r="AD874" i="1"/>
  <c r="AD294" i="1"/>
  <c r="AD344" i="1"/>
  <c r="AD356" i="1"/>
  <c r="AD414" i="1"/>
  <c r="AD517" i="1"/>
  <c r="AD15" i="1"/>
  <c r="AD840" i="1"/>
  <c r="AD421" i="1"/>
  <c r="AD422" i="1"/>
  <c r="AD533" i="1"/>
  <c r="AD601" i="1"/>
  <c r="AD403" i="1"/>
  <c r="AD6" i="1"/>
  <c r="AD632" i="1"/>
  <c r="AD5" i="1"/>
  <c r="AD107" i="1"/>
  <c r="AD188" i="1"/>
  <c r="AD762" i="1"/>
  <c r="AD954" i="1"/>
  <c r="AD375" i="1"/>
  <c r="AD1024" i="1"/>
  <c r="AD409" i="1"/>
  <c r="AD915" i="1"/>
  <c r="AD251" i="1"/>
  <c r="AD834" i="1"/>
  <c r="AD36" i="1"/>
  <c r="AD204" i="1"/>
  <c r="AD980" i="1"/>
  <c r="AD487" i="1"/>
  <c r="AD754" i="1"/>
  <c r="AD158" i="1"/>
  <c r="AD401" i="1"/>
  <c r="AD132" i="1"/>
  <c r="AD186" i="1"/>
  <c r="AD675" i="1"/>
  <c r="AD55" i="1"/>
  <c r="AD799" i="1"/>
  <c r="AD313" i="1"/>
  <c r="AD518" i="1"/>
  <c r="AD149" i="1"/>
  <c r="AD47" i="1"/>
  <c r="AD269" i="1"/>
  <c r="AD1050" i="1"/>
  <c r="AD921" i="1"/>
  <c r="AD849" i="1"/>
  <c r="AD790" i="1"/>
  <c r="AD801" i="1"/>
  <c r="AD282" i="1"/>
  <c r="AD333" i="1"/>
  <c r="AD273" i="1"/>
  <c r="AD382" i="1"/>
  <c r="AD395" i="1"/>
  <c r="AD823" i="1"/>
  <c r="AD970" i="1"/>
  <c r="AD97" i="1"/>
  <c r="AD745" i="1"/>
  <c r="AD351" i="1"/>
  <c r="AD53" i="1"/>
  <c r="AD870" i="1"/>
  <c r="AD27" i="1"/>
  <c r="AD545" i="1"/>
  <c r="AD1080" i="1"/>
  <c r="AD757" i="1"/>
  <c r="AD578" i="1"/>
  <c r="AD984" i="1"/>
  <c r="AD611" i="1"/>
  <c r="AD929" i="1"/>
  <c r="AD781" i="1"/>
  <c r="AD559" i="1"/>
  <c r="AD509" i="1"/>
  <c r="AD46" i="1"/>
  <c r="AD352" i="1"/>
  <c r="AD696" i="1"/>
  <c r="AD977" i="1"/>
  <c r="AD317" i="1"/>
  <c r="AD99" i="1"/>
  <c r="AD684" i="1"/>
  <c r="AD473" i="1"/>
  <c r="AD1015" i="1"/>
  <c r="AD316" i="1"/>
  <c r="AD65" i="1"/>
  <c r="AD410" i="1"/>
  <c r="AD676" i="1"/>
  <c r="AD720" i="1"/>
  <c r="AD1006" i="1"/>
  <c r="AD435" i="1"/>
  <c r="AD75" i="1"/>
  <c r="AD335" i="1"/>
  <c r="AD1062" i="1"/>
  <c r="AD1102" i="1"/>
  <c r="AD924" i="1"/>
  <c r="AD648" i="1"/>
  <c r="AD494" i="1"/>
  <c r="AD377" i="1"/>
  <c r="AD457" i="1"/>
  <c r="AD428" i="1"/>
  <c r="AD936" i="1"/>
  <c r="AD891" i="1"/>
  <c r="AD714" i="1"/>
  <c r="AD1116" i="1"/>
  <c r="AD1104" i="1"/>
  <c r="AD1045" i="1"/>
  <c r="AD988" i="1"/>
  <c r="AD1030" i="1"/>
  <c r="AD208" i="1"/>
  <c r="AD665" i="1"/>
  <c r="AD391" i="1"/>
  <c r="AD719" i="1"/>
  <c r="AD458" i="1"/>
  <c r="AD1069" i="1"/>
  <c r="AD387" i="1"/>
  <c r="AD990" i="1"/>
  <c r="AD183" i="1"/>
  <c r="AD620" i="1"/>
  <c r="AD59" i="1"/>
  <c r="AD301" i="1"/>
  <c r="AD1003" i="1"/>
  <c r="AD364" i="1"/>
  <c r="AD982" i="1"/>
  <c r="AD826" i="1"/>
  <c r="AD175" i="1"/>
  <c r="AD736" i="1"/>
  <c r="AD747" i="1"/>
  <c r="AD830" i="1"/>
  <c r="AD201" i="1"/>
  <c r="AD585" i="1"/>
  <c r="AD511" i="1"/>
  <c r="AD353" i="1"/>
  <c r="AD700" i="1"/>
  <c r="AD29" i="1"/>
  <c r="AD182" i="1"/>
  <c r="AD1017" i="1"/>
  <c r="AD389" i="1"/>
  <c r="AD1048" i="1"/>
  <c r="AD432" i="1"/>
  <c r="AD598" i="1"/>
  <c r="AD853" i="1"/>
  <c r="AD564" i="1"/>
  <c r="AD858" i="1"/>
  <c r="AD327" i="1"/>
  <c r="AD438" i="1"/>
  <c r="AD172" i="1"/>
  <c r="AD259" i="1"/>
  <c r="AD579" i="1"/>
  <c r="AD975" i="1"/>
  <c r="AD118" i="1"/>
  <c r="AD1083" i="1"/>
  <c r="AD740" i="1"/>
  <c r="AD1081" i="1"/>
  <c r="AD306" i="1"/>
  <c r="AD56" i="1"/>
  <c r="AD563" i="1"/>
  <c r="AD238" i="1"/>
  <c r="AD946" i="1"/>
  <c r="AD1074" i="1"/>
  <c r="AD119" i="1"/>
  <c r="AD134" i="1"/>
  <c r="AD860" i="1"/>
  <c r="AD1057" i="1"/>
  <c r="AD817" i="1"/>
  <c r="AD109" i="1"/>
  <c r="AD624" i="1"/>
  <c r="AD722" i="1"/>
  <c r="AD399" i="1"/>
  <c r="AD2" i="1"/>
  <c r="AD7" i="1"/>
  <c r="AD21" i="1"/>
  <c r="AD22" i="1"/>
  <c r="AD25" i="1"/>
  <c r="AD26" i="1"/>
  <c r="AD48" i="1"/>
  <c r="AD73" i="1"/>
  <c r="AD77" i="1"/>
  <c r="AD80" i="1"/>
  <c r="AD86" i="1"/>
  <c r="AD91" i="1"/>
  <c r="AD92" i="1"/>
  <c r="AD95" i="1"/>
  <c r="AD104" i="1"/>
  <c r="AD115" i="1"/>
  <c r="AD117" i="1"/>
  <c r="AD124" i="1"/>
  <c r="AD131" i="1"/>
  <c r="AD136" i="1"/>
  <c r="AD143" i="1"/>
  <c r="AD138" i="1"/>
  <c r="AD150" i="1"/>
  <c r="AD156" i="1"/>
  <c r="AD157" i="1"/>
  <c r="AD178" i="1"/>
  <c r="AD179" i="1"/>
  <c r="AD185" i="1"/>
  <c r="AD212" i="1"/>
  <c r="AD217" i="1"/>
  <c r="AD220" i="1"/>
  <c r="AD223" i="1"/>
  <c r="AD227" i="1"/>
  <c r="AD231" i="1"/>
  <c r="AD232" i="1"/>
  <c r="AD240" i="1"/>
  <c r="AD247" i="1"/>
  <c r="AD245" i="1"/>
  <c r="AD249" i="1"/>
  <c r="AD252" i="1"/>
  <c r="AD258" i="1"/>
  <c r="AD261" i="1"/>
  <c r="AD271" i="1"/>
  <c r="AD283" i="1"/>
  <c r="AD300" i="1"/>
  <c r="AD303" i="1"/>
  <c r="AD305" i="1"/>
  <c r="AD310" i="1"/>
  <c r="AD309" i="1"/>
  <c r="AD312" i="1"/>
  <c r="AD318" i="1"/>
  <c r="AD336" i="1"/>
  <c r="AD343" i="1"/>
  <c r="AD345" i="1"/>
  <c r="AD358" i="1"/>
  <c r="AD362" i="1"/>
  <c r="AD368" i="1"/>
  <c r="AD383" i="1"/>
  <c r="AD385" i="1"/>
  <c r="AD398" i="1"/>
  <c r="AD402" i="1"/>
  <c r="AD411" i="1"/>
  <c r="AD413" i="1"/>
  <c r="AD418" i="1"/>
  <c r="AD429" i="1"/>
  <c r="AD434" i="1"/>
  <c r="AD447" i="1"/>
  <c r="AD450" i="1"/>
  <c r="AD451" i="1"/>
  <c r="AD452" i="1"/>
  <c r="AD454" i="1"/>
  <c r="AD462" i="1"/>
  <c r="AD468" i="1"/>
  <c r="AD470" i="1"/>
  <c r="AD475" i="1"/>
  <c r="AD488" i="1"/>
  <c r="AD493" i="1"/>
  <c r="AD505" i="1"/>
  <c r="AD510" i="1"/>
  <c r="AD512" i="1"/>
  <c r="AD523" i="1"/>
  <c r="AD526" i="1"/>
  <c r="AD531" i="1"/>
  <c r="AD532" i="1"/>
  <c r="AD541" i="1"/>
  <c r="AD548" i="1"/>
  <c r="AD550" i="1"/>
  <c r="AD568" i="1"/>
  <c r="AD581" i="1"/>
  <c r="AD587" i="1"/>
  <c r="AD589" i="1"/>
  <c r="AD596" i="1"/>
  <c r="AD597" i="1"/>
  <c r="AD606" i="1"/>
  <c r="AD609" i="1"/>
  <c r="AD612" i="1"/>
  <c r="AD613" i="1"/>
  <c r="AD626" i="1"/>
  <c r="AD633" i="1"/>
  <c r="AD636" i="1"/>
  <c r="AD640" i="1"/>
  <c r="AD652" i="1"/>
  <c r="AD653" i="1"/>
  <c r="AD657" i="1"/>
  <c r="AD661" i="1"/>
  <c r="AD664" i="1"/>
  <c r="AD666" i="1"/>
  <c r="AD674" i="1"/>
  <c r="AD681" i="1"/>
  <c r="AD683" i="1"/>
  <c r="AD690" i="1"/>
  <c r="AD695" i="1"/>
  <c r="AD702" i="1"/>
  <c r="AD709" i="1"/>
  <c r="AD724" i="1"/>
  <c r="AD731" i="1"/>
  <c r="AD62" i="1"/>
  <c r="AD739" i="1"/>
  <c r="AD742" i="1"/>
  <c r="AD746" i="1"/>
  <c r="AD748" i="1"/>
  <c r="AD752" i="1"/>
  <c r="AD755" i="1"/>
  <c r="AD770" i="1"/>
  <c r="AD772" i="1"/>
  <c r="AD783" i="1"/>
  <c r="AD797" i="1"/>
  <c r="AD803" i="1"/>
  <c r="AD809" i="1"/>
  <c r="AD816" i="1"/>
  <c r="AD818" i="1"/>
  <c r="AD819" i="1"/>
  <c r="AD841" i="1"/>
  <c r="AD845" i="1"/>
  <c r="AD850" i="1"/>
  <c r="AD859" i="1"/>
  <c r="AD865" i="1"/>
  <c r="AD872" i="1"/>
  <c r="AD875" i="1"/>
  <c r="AD883" i="1"/>
  <c r="AD888" i="1"/>
  <c r="AD908" i="1"/>
  <c r="AD909" i="1"/>
  <c r="AD918" i="1"/>
  <c r="AD930" i="1"/>
  <c r="AD938" i="1"/>
  <c r="AD939" i="1"/>
  <c r="AD942" i="1"/>
  <c r="AD949" i="1"/>
  <c r="AD963" i="1"/>
  <c r="AD971" i="1"/>
  <c r="AD976" i="1"/>
  <c r="AD996" i="1"/>
  <c r="AD1001" i="1"/>
  <c r="AD1008" i="1"/>
  <c r="AD1014" i="1"/>
  <c r="AD1020" i="1"/>
  <c r="AD1021" i="1"/>
  <c r="AD1025" i="1"/>
  <c r="AD1033" i="1"/>
  <c r="AD1036" i="1"/>
  <c r="AD1043" i="1"/>
  <c r="AD1053" i="1"/>
  <c r="AD1055" i="1"/>
  <c r="AD1073" i="1"/>
  <c r="AD1076" i="1"/>
  <c r="AD1079" i="1"/>
  <c r="AD1084" i="1"/>
  <c r="AD1085" i="1"/>
  <c r="AD1093" i="1"/>
  <c r="AD1095" i="1"/>
  <c r="AD1119" i="1"/>
  <c r="AD529" i="1"/>
  <c r="AD584" i="1"/>
  <c r="AD655" i="1"/>
  <c r="AD685" i="1"/>
  <c r="AD806" i="1"/>
  <c r="AD899" i="1"/>
  <c r="AD931" i="1"/>
  <c r="AD940" i="1"/>
  <c r="AD20" i="1"/>
  <c r="AD87" i="1"/>
  <c r="AD483" i="1"/>
  <c r="AD501" i="1"/>
  <c r="AD602" i="1"/>
  <c r="AD13" i="1"/>
  <c r="AD211" i="1"/>
  <c r="AD718" i="1"/>
  <c r="AD866" i="1"/>
  <c r="AD1082" i="1"/>
  <c r="AD125" i="1"/>
  <c r="AD405" i="1"/>
  <c r="AD864" i="1"/>
  <c r="AD961" i="1"/>
  <c r="AD194" i="1"/>
  <c r="AD43" i="1"/>
  <c r="AD304" i="1"/>
  <c r="AD693" i="1"/>
  <c r="AD987" i="1"/>
  <c r="AD896" i="1"/>
  <c r="AD288" i="1"/>
  <c r="AD44" i="1"/>
  <c r="AD713" i="1"/>
  <c r="AD322" i="1"/>
  <c r="AD889" i="1"/>
  <c r="AD604" i="1"/>
  <c r="AD885" i="1"/>
  <c r="AD534" i="1"/>
  <c r="AD547" i="1"/>
  <c r="AD694" i="1"/>
  <c r="AD919" i="1"/>
  <c r="AD320" i="1"/>
  <c r="AD337" i="1"/>
  <c r="AD1016" i="1"/>
  <c r="AD388" i="1"/>
  <c r="AD70" i="1"/>
  <c r="AD822" i="1"/>
  <c r="AD165" i="1"/>
  <c r="AD397" i="1"/>
  <c r="AD1009" i="1"/>
  <c r="AD551" i="1"/>
  <c r="AD761" i="1"/>
  <c r="AD1113" i="1"/>
  <c r="AD502" i="1"/>
  <c r="AD184" i="1"/>
  <c r="AD199" i="1"/>
  <c r="AD484" i="1"/>
  <c r="AD730" i="1"/>
  <c r="AD1018" i="1"/>
  <c r="AD114" i="1"/>
  <c r="AD242" i="1"/>
  <c r="AD794" i="1"/>
  <c r="AD1061" i="1"/>
  <c r="AD190" i="1"/>
  <c r="AD192" i="1"/>
  <c r="AD262" i="1"/>
  <c r="AD444" i="1"/>
  <c r="AD867" i="1"/>
  <c r="AD705" i="1"/>
  <c r="AD293" i="1"/>
  <c r="AD892" i="1"/>
  <c r="AD168" i="1"/>
  <c r="AD941" i="1"/>
  <c r="AD751" i="1"/>
  <c r="AD906" i="1"/>
  <c r="AD1022" i="1"/>
  <c r="AD1059" i="1"/>
  <c r="AD357" i="1"/>
  <c r="AD315" i="1"/>
  <c r="AD276" i="1"/>
  <c r="AD279" i="1"/>
  <c r="AD160" i="1"/>
  <c r="AD346" i="1"/>
  <c r="AD360" i="1"/>
  <c r="AD717" i="1"/>
  <c r="AD893" i="1"/>
  <c r="AD981" i="1"/>
  <c r="AD8" i="1"/>
  <c r="AD615" i="1"/>
  <c r="AD544" i="1"/>
  <c r="AD944" i="1"/>
  <c r="AD658" i="1"/>
  <c r="AD725" i="1"/>
  <c r="AD813" i="1"/>
  <c r="AD852" i="1"/>
  <c r="AD1041" i="1"/>
  <c r="AD1096" i="1"/>
  <c r="AD539" i="1"/>
  <c r="AD698" i="1"/>
  <c r="AD760" i="1"/>
  <c r="AD113" i="1"/>
  <c r="AD347" i="1"/>
  <c r="AD367" i="1"/>
  <c r="AD629" i="1"/>
  <c r="AD111" i="1"/>
  <c r="AD482" i="1"/>
  <c r="AD835" i="1"/>
  <c r="AD1088" i="1"/>
  <c r="AD380" i="1"/>
  <c r="AD177" i="1"/>
  <c r="AD248" i="1"/>
  <c r="AD827" i="1"/>
  <c r="AD105" i="1"/>
  <c r="AD196" i="1"/>
  <c r="AD338" i="1"/>
  <c r="AD638" i="1"/>
  <c r="AD886" i="1"/>
  <c r="AD912" i="1"/>
  <c r="AD923" i="1"/>
  <c r="AD561" i="1"/>
  <c r="AD808" i="1"/>
  <c r="AD406" i="1"/>
  <c r="AD814" i="1"/>
  <c r="AD934" i="1"/>
  <c r="AD133" i="1"/>
  <c r="AD100" i="1"/>
  <c r="AD419" i="1"/>
  <c r="AD24" i="1"/>
  <c r="AD180" i="1"/>
  <c r="AD206" i="1"/>
  <c r="AD218" i="1"/>
  <c r="AD349" i="1"/>
  <c r="AD431" i="1"/>
  <c r="AD476" i="1"/>
  <c r="AD637" i="1"/>
  <c r="AD708" i="1"/>
  <c r="AD735" i="1"/>
  <c r="AD959" i="1"/>
  <c r="AD979" i="1"/>
  <c r="AD1027" i="1"/>
  <c r="AD324" i="1"/>
  <c r="AD1044" i="1"/>
  <c r="AD1012" i="1"/>
  <c r="AD917" i="1"/>
  <c r="AD58" i="1"/>
  <c r="AD775" i="1"/>
  <c r="AD359" i="1"/>
  <c r="AD520" i="1"/>
  <c r="AD332" i="1"/>
  <c r="AD848" i="1"/>
  <c r="AD855" i="1"/>
  <c r="AD644" i="1"/>
  <c r="AD497" i="1"/>
  <c r="AD284" i="1"/>
  <c r="AD396" i="1"/>
  <c r="AD592" i="1"/>
  <c r="AD914" i="1"/>
  <c r="AD340" i="1"/>
  <c r="AD882" i="1"/>
  <c r="AD715" i="1"/>
  <c r="AD1040" i="1"/>
  <c r="AD213" i="1"/>
  <c r="AD582" i="1"/>
  <c r="AD599" i="1"/>
  <c r="AD985" i="1"/>
  <c r="AD1038" i="1"/>
  <c r="AD66" i="1"/>
  <c r="AD479" i="1"/>
  <c r="AD1105" i="1"/>
  <c r="AD34" i="1"/>
  <c r="AD469" i="1"/>
  <c r="AD622" i="1"/>
  <c r="AD4" i="1"/>
  <c r="AD1011" i="1"/>
  <c r="AD148" i="1"/>
  <c r="AD443" i="1"/>
  <c r="AD460" i="1"/>
  <c r="AD569" i="1"/>
  <c r="AD32" i="1"/>
  <c r="AD466" i="1"/>
  <c r="AD741" i="1"/>
  <c r="AD1111" i="1"/>
  <c r="AD23" i="1"/>
  <c r="AD804" i="1"/>
  <c r="AD272" i="1"/>
  <c r="AD373" i="1"/>
  <c r="AD374" i="1"/>
  <c r="AD910" i="1"/>
  <c r="AD958" i="1"/>
  <c r="AD181" i="1"/>
  <c r="AD878" i="1"/>
  <c r="AD614" i="1"/>
  <c r="AD90" i="1"/>
  <c r="AD128" i="1"/>
  <c r="AD142" i="1"/>
  <c r="AD379" i="1"/>
  <c r="AD671" i="1"/>
  <c r="AD928" i="1"/>
  <c r="AD935" i="1"/>
  <c r="AD1031" i="1"/>
  <c r="AD1023" i="1"/>
  <c r="AD57" i="1"/>
  <c r="AD69" i="1"/>
  <c r="AD268" i="1"/>
  <c r="AD287" i="1"/>
  <c r="AD586" i="1"/>
  <c r="AD291" i="1"/>
  <c r="AD123" i="1"/>
  <c r="AD552" i="1"/>
  <c r="AD948" i="1"/>
  <c r="AD543" i="1"/>
  <c r="AD159" i="1"/>
  <c r="AD135" i="1"/>
  <c r="AD54" i="1"/>
  <c r="AD19" i="1"/>
  <c r="AD222" i="1"/>
  <c r="AD565" i="1"/>
  <c r="AD812" i="1"/>
  <c r="AD972" i="1"/>
  <c r="AD994" i="1"/>
  <c r="AD1086" i="1"/>
  <c r="AD270" i="1"/>
  <c r="AD400" i="1"/>
  <c r="AD498" i="1"/>
  <c r="AD692" i="1"/>
  <c r="AD764" i="1"/>
  <c r="AD933" i="1"/>
  <c r="AD1098" i="1"/>
  <c r="AD805" i="1"/>
  <c r="AD925" i="1"/>
  <c r="AD426" i="1"/>
  <c r="AD716" i="1"/>
  <c r="AD235" i="1"/>
  <c r="AD267" i="1"/>
  <c r="AD274" i="1"/>
  <c r="AD472" i="1"/>
  <c r="AD881" i="1"/>
  <c r="AD289" i="1"/>
  <c r="AD139" i="1"/>
  <c r="AD250" i="1"/>
  <c r="AD522" i="1"/>
  <c r="AD728" i="1"/>
  <c r="AD378" i="1"/>
  <c r="AD688" i="1"/>
  <c r="AD350" i="1"/>
  <c r="AD481" i="1"/>
  <c r="AD567" i="1"/>
  <c r="AD663" i="1"/>
  <c r="AD734" i="1"/>
  <c r="AD743" i="1"/>
  <c r="AD749" i="1"/>
  <c r="AD776" i="1"/>
  <c r="AD997" i="1"/>
  <c r="AD1078" i="1"/>
  <c r="AD1089" i="1"/>
  <c r="AD219" i="1"/>
  <c r="AD995" i="1"/>
  <c r="AD140" i="1"/>
  <c r="AD513" i="1"/>
  <c r="AD525" i="1"/>
  <c r="AD152" i="1"/>
  <c r="AD94" i="1"/>
  <c r="AD798" i="1"/>
  <c r="AD1056" i="1"/>
  <c r="AD314" i="1"/>
  <c r="AD386" i="1"/>
  <c r="AD964" i="1"/>
  <c r="AD1013" i="1"/>
  <c r="AD112" i="1"/>
  <c r="AD200" i="1"/>
  <c r="AD1106" i="1"/>
  <c r="AD831" i="1"/>
  <c r="AD394" i="1"/>
  <c r="AD1067" i="1"/>
  <c r="AD820" i="1"/>
  <c r="AD275" i="1"/>
  <c r="AD10" i="1"/>
  <c r="AD33" i="1"/>
  <c r="AD106" i="1"/>
  <c r="AD147" i="1"/>
  <c r="AD154" i="1"/>
  <c r="AD226" i="1"/>
  <c r="AD1070" i="1"/>
  <c r="AD464" i="1"/>
  <c r="AD485" i="1"/>
  <c r="AD516" i="1"/>
  <c r="AD773" i="1"/>
  <c r="AD791" i="1"/>
  <c r="AD796" i="1"/>
  <c r="AD828" i="1"/>
  <c r="AD966" i="1"/>
  <c r="AD1103" i="1"/>
  <c r="AD61" i="1"/>
  <c r="AD126" i="1"/>
  <c r="AD174" i="1"/>
  <c r="AD229" i="1"/>
  <c r="AD266" i="1"/>
  <c r="AD299" i="1"/>
  <c r="AD328" i="1"/>
  <c r="AD446" i="1"/>
  <c r="AD463" i="1"/>
  <c r="AD524" i="1"/>
  <c r="AD894" i="1"/>
  <c r="AD900" i="1"/>
  <c r="AD901" i="1"/>
  <c r="AD926" i="1"/>
  <c r="AD998" i="1"/>
  <c r="AD1010" i="1"/>
  <c r="AD1052" i="1"/>
  <c r="AD1109" i="1"/>
  <c r="AD166" i="1"/>
  <c r="AD802" i="1"/>
  <c r="AD530" i="1"/>
  <c r="AD281" i="1"/>
  <c r="AD504" i="1"/>
  <c r="AD554" i="1"/>
  <c r="AD167" i="1"/>
  <c r="AD856" i="1"/>
  <c r="AD486" i="1"/>
  <c r="AD880" i="1"/>
  <c r="AD759" i="1"/>
  <c r="AD89" i="1"/>
  <c r="AD173" i="1"/>
  <c r="AD205" i="1"/>
  <c r="AD257" i="1"/>
  <c r="AD290" i="1"/>
  <c r="AD370" i="1"/>
  <c r="AD507" i="1"/>
  <c r="AD575" i="1"/>
  <c r="AD627" i="1"/>
  <c r="AD669" i="1"/>
  <c r="AD687" i="1"/>
  <c r="AD785" i="1"/>
  <c r="AD536" i="1"/>
  <c r="AD108" i="1"/>
  <c r="AD608" i="1"/>
  <c r="AD221" i="1"/>
  <c r="AD325" i="1"/>
  <c r="AD63" i="1"/>
  <c r="AD969" i="1"/>
  <c r="AD366" i="1"/>
  <c r="AD88" i="1"/>
  <c r="AD161" i="1"/>
  <c r="AD508" i="1"/>
  <c r="AD678" i="1"/>
  <c r="AD902" i="1"/>
  <c r="AD237" i="1"/>
  <c r="AD81" i="1"/>
  <c r="AD528" i="1"/>
  <c r="AD527" i="1"/>
  <c r="AD829" i="1"/>
  <c r="AD916" i="1"/>
  <c r="AD103" i="1"/>
  <c r="AD151" i="1"/>
  <c r="AD937" i="1"/>
  <c r="AD78" i="1"/>
  <c r="AD110" i="1"/>
  <c r="AD130" i="1"/>
  <c r="AD195" i="1"/>
  <c r="AD381" i="1"/>
  <c r="AD440" i="1"/>
  <c r="AD491" i="1"/>
  <c r="AD784" i="1"/>
  <c r="AD1101" i="1"/>
  <c r="AD193" i="1"/>
  <c r="AD771" i="1"/>
  <c r="AD654" i="1"/>
  <c r="AD913" i="1"/>
  <c r="AD363" i="1"/>
  <c r="AD215" i="1"/>
  <c r="AD98" i="1"/>
  <c r="AD619" i="1"/>
  <c r="AD214" i="1"/>
  <c r="AD164" i="1"/>
  <c r="AD146" i="1"/>
  <c r="AD546" i="1"/>
  <c r="AD815" i="1"/>
  <c r="AD334" i="1"/>
  <c r="AD786" i="1"/>
  <c r="AD811" i="1"/>
  <c r="AD197" i="1"/>
  <c r="AD953" i="1"/>
  <c r="AD1077" i="1"/>
  <c r="AD264" i="1"/>
  <c r="AD974" i="1"/>
  <c r="AD646" i="1"/>
  <c r="AD74" i="1"/>
  <c r="AD376" i="1"/>
  <c r="AD246" i="1"/>
  <c r="AD456" i="1"/>
  <c r="AD549" i="1"/>
  <c r="AD631" i="1"/>
  <c r="AD782" i="1"/>
  <c r="AD593" i="1"/>
  <c r="AD331" i="1"/>
  <c r="AD436" i="1"/>
  <c r="AD224" i="1"/>
  <c r="AD992" i="1"/>
  <c r="AD298" i="1"/>
  <c r="AD699" i="1"/>
  <c r="AD737" i="1"/>
  <c r="AD779" i="1"/>
  <c r="AD789" i="1"/>
  <c r="AD1049" i="1"/>
  <c r="AD500" i="1"/>
  <c r="AD871" i="1"/>
  <c r="AD121" i="1"/>
  <c r="AD420" i="1"/>
  <c r="AD558" i="1"/>
  <c r="AD951" i="1"/>
  <c r="AD968" i="1"/>
  <c r="AD854" i="1"/>
  <c r="AD649" i="1"/>
  <c r="AD417" i="1"/>
  <c r="AD1058" i="1"/>
  <c r="AD1092" i="1"/>
  <c r="AD490" i="1"/>
  <c r="AD1118" i="1"/>
  <c r="AD1028" i="1"/>
  <c r="AD308" i="1"/>
  <c r="AD244" i="1"/>
  <c r="AD369" i="1"/>
  <c r="AD384" i="1"/>
  <c r="AD590" i="1"/>
  <c r="AD668" i="1"/>
  <c r="AD744" i="1"/>
  <c r="AD372" i="1"/>
  <c r="AD750" i="1"/>
  <c r="AD1072" i="1"/>
  <c r="AD187" i="1"/>
  <c r="AD40" i="1"/>
  <c r="AD832" i="1"/>
  <c r="AD978" i="1"/>
  <c r="AD319" i="1"/>
  <c r="AD162" i="1"/>
  <c r="AD50" i="1"/>
  <c r="AD203" i="1"/>
  <c r="AD234" i="1"/>
  <c r="AD243" i="1"/>
  <c r="AD660" i="1"/>
  <c r="AD780" i="1"/>
  <c r="AD873" i="1"/>
  <c r="AD1000" i="1"/>
  <c r="AD18" i="1"/>
  <c r="AD670" i="1"/>
  <c r="AD788" i="1"/>
  <c r="AD793" i="1"/>
  <c r="AD1110" i="1"/>
  <c r="AD521" i="1"/>
  <c r="AD72" i="1"/>
  <c r="AD477" i="1"/>
  <c r="AD519" i="1"/>
  <c r="AD641" i="1"/>
  <c r="AD673" i="1"/>
  <c r="AD707" i="1"/>
  <c r="AD729" i="1"/>
  <c r="AD365" i="1"/>
  <c r="AD392" i="1"/>
  <c r="AD459" i="1"/>
  <c r="AD102" i="1"/>
  <c r="AD155" i="1"/>
  <c r="AD393" i="1"/>
  <c r="AD542" i="1"/>
  <c r="AD572" i="1"/>
  <c r="AD580" i="1"/>
  <c r="AD767" i="1"/>
  <c r="AD887" i="1"/>
  <c r="AD947" i="1"/>
  <c r="AD455" i="1"/>
  <c r="AD31" i="1"/>
  <c r="AD371" i="1"/>
  <c r="AD603" i="1"/>
  <c r="AD189" i="1"/>
  <c r="AD556" i="1"/>
  <c r="AD49" i="1"/>
  <c r="AD52" i="1"/>
  <c r="AD957" i="1"/>
  <c r="AD209" i="1"/>
  <c r="AD280" i="1"/>
  <c r="AD1090" i="1"/>
  <c r="AD64" i="1"/>
  <c r="AD202" i="1"/>
  <c r="AD732" i="1"/>
  <c r="AD967" i="1"/>
  <c r="AD647" i="1"/>
  <c r="AD348" i="1"/>
  <c r="AD1071" i="1"/>
  <c r="AD560" i="1"/>
  <c r="AD515" i="1"/>
  <c r="AD1054" i="1"/>
  <c r="AD254" i="1"/>
  <c r="AD723" i="1"/>
  <c r="Y721" i="1"/>
  <c r="Y286" i="1"/>
  <c r="Y514" i="1"/>
  <c r="Y1032" i="1"/>
  <c r="Y903" i="1"/>
  <c r="Y697" i="1"/>
  <c r="Y1068" i="1"/>
  <c r="Y45" i="1"/>
  <c r="Y68" i="1"/>
  <c r="Y79" i="1"/>
  <c r="Y129" i="1"/>
  <c r="Y198" i="1"/>
  <c r="Y233" i="1"/>
  <c r="Y467" i="1"/>
  <c r="Y506" i="1"/>
  <c r="Y540" i="1"/>
  <c r="Y574" i="1"/>
  <c r="Y618" i="1"/>
  <c r="Y639" i="1"/>
  <c r="Y706" i="1"/>
  <c r="Y710" i="1"/>
  <c r="Y712" i="1"/>
  <c r="Y765" i="1"/>
  <c r="Y787" i="1"/>
  <c r="Y792" i="1"/>
  <c r="Y844" i="1"/>
  <c r="Y863" i="1"/>
  <c r="Y955" i="1"/>
  <c r="Y986" i="1"/>
  <c r="Y1002" i="1"/>
  <c r="Y1117" i="1"/>
  <c r="Y656" i="1"/>
  <c r="Y341" i="1"/>
  <c r="Y17" i="1"/>
  <c r="Y839" i="1"/>
  <c r="Y553" i="1"/>
  <c r="Y763" i="1"/>
  <c r="Y71" i="1"/>
  <c r="Y96" i="1"/>
  <c r="Y433" i="1"/>
  <c r="Y441" i="1"/>
  <c r="Y566" i="1"/>
  <c r="Y711" i="1"/>
  <c r="Y1019" i="1"/>
  <c r="Y30" i="1"/>
  <c r="Y838" i="1"/>
  <c r="Y960" i="1"/>
  <c r="Y14" i="1"/>
  <c r="Y846" i="1"/>
  <c r="Y120" i="1"/>
  <c r="Y461" i="1"/>
  <c r="Y588" i="1"/>
  <c r="Y989" i="1"/>
  <c r="Y11" i="1"/>
  <c r="Y1042" i="1"/>
  <c r="Y753" i="1"/>
  <c r="Y503" i="1"/>
  <c r="Y1114" i="1"/>
  <c r="Y680" i="1"/>
  <c r="Y241" i="1"/>
  <c r="Y1094" i="1"/>
  <c r="Y3" i="1"/>
  <c r="Y9" i="1"/>
  <c r="Y12" i="1"/>
  <c r="Y16" i="1"/>
  <c r="Y28" i="1"/>
  <c r="Y37" i="1"/>
  <c r="Y38" i="1"/>
  <c r="Y39" i="1"/>
  <c r="Y41" i="1"/>
  <c r="Y51" i="1"/>
  <c r="Y60" i="1"/>
  <c r="Y76" i="1"/>
  <c r="Y83" i="1"/>
  <c r="Y82" i="1"/>
  <c r="Y93" i="1"/>
  <c r="Y101" i="1"/>
  <c r="Y116" i="1"/>
  <c r="Y122" i="1"/>
  <c r="Y141" i="1"/>
  <c r="Y144" i="1"/>
  <c r="Y145" i="1"/>
  <c r="Y153" i="1"/>
  <c r="Y163" i="1"/>
  <c r="Y169" i="1"/>
  <c r="Y170" i="1"/>
  <c r="Y171" i="1"/>
  <c r="Y176" i="1"/>
  <c r="Y191" i="1"/>
  <c r="Y207" i="1"/>
  <c r="Y210" i="1"/>
  <c r="Y216" i="1"/>
  <c r="Y225" i="1"/>
  <c r="Y228" i="1"/>
  <c r="Y230" i="1"/>
  <c r="Y236" i="1"/>
  <c r="Y239" i="1"/>
  <c r="Y253" i="1"/>
  <c r="Y255" i="1"/>
  <c r="Y256" i="1"/>
  <c r="Y260" i="1"/>
  <c r="Y263" i="1"/>
  <c r="Y265" i="1"/>
  <c r="Y277" i="1"/>
  <c r="Y278" i="1"/>
  <c r="Y285" i="1"/>
  <c r="Y292" i="1"/>
  <c r="Y295" i="1"/>
  <c r="Y296" i="1"/>
  <c r="Y297" i="1"/>
  <c r="Y302" i="1"/>
  <c r="Y307" i="1"/>
  <c r="Y311" i="1"/>
  <c r="Y321" i="1"/>
  <c r="Y323" i="1"/>
  <c r="Y329" i="1"/>
  <c r="Y330" i="1"/>
  <c r="Y339" i="1"/>
  <c r="Y342" i="1"/>
  <c r="Y354" i="1"/>
  <c r="Y361" i="1"/>
  <c r="Y390" i="1"/>
  <c r="Y404" i="1"/>
  <c r="Y407" i="1"/>
  <c r="Y408" i="1"/>
  <c r="Y412" i="1"/>
  <c r="Y416" i="1"/>
  <c r="Y423" i="1"/>
  <c r="Y425" i="1"/>
  <c r="Y430" i="1"/>
  <c r="Y437" i="1"/>
  <c r="Y439" i="1"/>
  <c r="Y442" i="1"/>
  <c r="Y445" i="1"/>
  <c r="Y449" i="1"/>
  <c r="Y453" i="1"/>
  <c r="Y465" i="1"/>
  <c r="Y474" i="1"/>
  <c r="Y478" i="1"/>
  <c r="Y480" i="1"/>
  <c r="Y492" i="1"/>
  <c r="Y495" i="1"/>
  <c r="Y496" i="1"/>
  <c r="Y499" i="1"/>
  <c r="Y535" i="1"/>
  <c r="Y537" i="1"/>
  <c r="Y538" i="1"/>
  <c r="Y557" i="1"/>
  <c r="Y562" i="1"/>
  <c r="Y571" i="1"/>
  <c r="Y573" i="1"/>
  <c r="Y577" i="1"/>
  <c r="Y583" i="1"/>
  <c r="Y591" i="1"/>
  <c r="Y594" i="1"/>
  <c r="Y595" i="1"/>
  <c r="Y600" i="1"/>
  <c r="Y605" i="1"/>
  <c r="Y610" i="1"/>
  <c r="Y616" i="1"/>
  <c r="Y623" i="1"/>
  <c r="Y625" i="1"/>
  <c r="Y630" i="1"/>
  <c r="Y635" i="1"/>
  <c r="Y634" i="1"/>
  <c r="Y642" i="1"/>
  <c r="Y643" i="1"/>
  <c r="Y645" i="1"/>
  <c r="Y650" i="1"/>
  <c r="Y651" i="1"/>
  <c r="Y667" i="1"/>
  <c r="Y672" i="1"/>
  <c r="Y677" i="1"/>
  <c r="Y682" i="1"/>
  <c r="Y686" i="1"/>
  <c r="Y689" i="1"/>
  <c r="Y691" i="1"/>
  <c r="Y701" i="1"/>
  <c r="Y703" i="1"/>
  <c r="Y726" i="1"/>
  <c r="Y727" i="1"/>
  <c r="Y733" i="1"/>
  <c r="Y738" i="1"/>
  <c r="Y758" i="1"/>
  <c r="Y766" i="1"/>
  <c r="Y769" i="1"/>
  <c r="Y768" i="1"/>
  <c r="Y774" i="1"/>
  <c r="Y777" i="1"/>
  <c r="Y795" i="1"/>
  <c r="Y800" i="1"/>
  <c r="Y807" i="1"/>
  <c r="Y810" i="1"/>
  <c r="Y821" i="1"/>
  <c r="Y824" i="1"/>
  <c r="Y825" i="1"/>
  <c r="Y836" i="1"/>
  <c r="Y837" i="1"/>
  <c r="Y842" i="1"/>
  <c r="Y843" i="1"/>
  <c r="Y847" i="1"/>
  <c r="Y851" i="1"/>
  <c r="Y857" i="1"/>
  <c r="Y862" i="1"/>
  <c r="Y861" i="1"/>
  <c r="Y869" i="1"/>
  <c r="Y877" i="1"/>
  <c r="Y879" i="1"/>
  <c r="Y884" i="1"/>
  <c r="Y890" i="1"/>
  <c r="Y895" i="1"/>
  <c r="Y897" i="1"/>
  <c r="Y898" i="1"/>
  <c r="Y904" i="1"/>
  <c r="Y905" i="1"/>
  <c r="Y911" i="1"/>
  <c r="Y920" i="1"/>
  <c r="Y927" i="1"/>
  <c r="Y932" i="1"/>
  <c r="Y943" i="1"/>
  <c r="Y945" i="1"/>
  <c r="Y950" i="1"/>
  <c r="Y952" i="1"/>
  <c r="Y962" i="1"/>
  <c r="Y965" i="1"/>
  <c r="Y973" i="1"/>
  <c r="Y991" i="1"/>
  <c r="Y993" i="1"/>
  <c r="Y999" i="1"/>
  <c r="Y1004" i="1"/>
  <c r="Y1005" i="1"/>
  <c r="Y1026" i="1"/>
  <c r="Y1029" i="1"/>
  <c r="Y1034" i="1"/>
  <c r="Y1037" i="1"/>
  <c r="Y1039" i="1"/>
  <c r="Y1046" i="1"/>
  <c r="Y1047" i="1"/>
  <c r="Y1051" i="1"/>
  <c r="Y1060" i="1"/>
  <c r="Y1063" i="1"/>
  <c r="Y1065" i="1"/>
  <c r="Y1066" i="1"/>
  <c r="Y1075" i="1"/>
  <c r="Y1087" i="1"/>
  <c r="Y1091" i="1"/>
  <c r="Y1097" i="1"/>
  <c r="Y1107" i="1"/>
  <c r="Y1108" i="1"/>
  <c r="Y1112" i="1"/>
  <c r="Y1115" i="1"/>
  <c r="Y1121" i="1"/>
  <c r="Y704" i="1"/>
  <c r="Y85" i="1"/>
  <c r="Y1120" i="1"/>
  <c r="Y84" i="1"/>
  <c r="Y67" i="1"/>
  <c r="Y907" i="1"/>
  <c r="Y607" i="1"/>
  <c r="Y1099" i="1"/>
  <c r="Y628" i="1"/>
  <c r="Y326" i="1"/>
  <c r="Y659" i="1"/>
  <c r="Y756" i="1"/>
  <c r="Y576" i="1"/>
  <c r="Y355" i="1"/>
  <c r="Y617" i="1"/>
  <c r="Y42" i="1"/>
  <c r="Y137" i="1"/>
  <c r="Y621" i="1"/>
  <c r="Y778" i="1"/>
  <c r="Y1064" i="1"/>
  <c r="Y876" i="1"/>
  <c r="Y570" i="1"/>
  <c r="Y471" i="1"/>
  <c r="Y35" i="1"/>
  <c r="Y679" i="1"/>
  <c r="Y489" i="1"/>
  <c r="Y868" i="1"/>
  <c r="Y1035" i="1"/>
  <c r="Y1007" i="1"/>
  <c r="Y833" i="1"/>
  <c r="Y415" i="1"/>
  <c r="Y448" i="1"/>
  <c r="Y983" i="1"/>
  <c r="Y662" i="1"/>
  <c r="Y424" i="1"/>
  <c r="Y427" i="1"/>
  <c r="Y555" i="1"/>
  <c r="Y956" i="1"/>
  <c r="Y1100" i="1"/>
  <c r="Y127" i="1"/>
  <c r="Y922" i="1"/>
  <c r="Y874" i="1"/>
  <c r="Y294" i="1"/>
  <c r="Y344" i="1"/>
  <c r="Y356" i="1"/>
  <c r="Y414" i="1"/>
  <c r="Y517" i="1"/>
  <c r="Y15" i="1"/>
  <c r="Y840" i="1"/>
  <c r="Y421" i="1"/>
  <c r="Y422" i="1"/>
  <c r="Y533" i="1"/>
  <c r="Y601" i="1"/>
  <c r="Y403" i="1"/>
  <c r="Y6" i="1"/>
  <c r="Y632" i="1"/>
  <c r="Y5" i="1"/>
  <c r="Y107" i="1"/>
  <c r="Y188" i="1"/>
  <c r="Y762" i="1"/>
  <c r="Y954" i="1"/>
  <c r="Y375" i="1"/>
  <c r="Y1024" i="1"/>
  <c r="Y409" i="1"/>
  <c r="Y915" i="1"/>
  <c r="Y251" i="1"/>
  <c r="Y834" i="1"/>
  <c r="Y36" i="1"/>
  <c r="Y204" i="1"/>
  <c r="Y980" i="1"/>
  <c r="Y487" i="1"/>
  <c r="Y754" i="1"/>
  <c r="Y158" i="1"/>
  <c r="Y401" i="1"/>
  <c r="Y132" i="1"/>
  <c r="Y186" i="1"/>
  <c r="Y675" i="1"/>
  <c r="Y55" i="1"/>
  <c r="Y799" i="1"/>
  <c r="Y313" i="1"/>
  <c r="Y518" i="1"/>
  <c r="Y149" i="1"/>
  <c r="Y47" i="1"/>
  <c r="Y269" i="1"/>
  <c r="Y1050" i="1"/>
  <c r="Y921" i="1"/>
  <c r="Y849" i="1"/>
  <c r="Y790" i="1"/>
  <c r="Y801" i="1"/>
  <c r="Y282" i="1"/>
  <c r="Y333" i="1"/>
  <c r="Y273" i="1"/>
  <c r="Y382" i="1"/>
  <c r="Y395" i="1"/>
  <c r="Y823" i="1"/>
  <c r="Y970" i="1"/>
  <c r="Y97" i="1"/>
  <c r="Y745" i="1"/>
  <c r="Y351" i="1"/>
  <c r="Y53" i="1"/>
  <c r="Y870" i="1"/>
  <c r="Y27" i="1"/>
  <c r="Y545" i="1"/>
  <c r="Y1080" i="1"/>
  <c r="Y757" i="1"/>
  <c r="Y578" i="1"/>
  <c r="Y984" i="1"/>
  <c r="Y611" i="1"/>
  <c r="Y929" i="1"/>
  <c r="Y781" i="1"/>
  <c r="Y559" i="1"/>
  <c r="Y509" i="1"/>
  <c r="Y46" i="1"/>
  <c r="Y352" i="1"/>
  <c r="Y696" i="1"/>
  <c r="Y977" i="1"/>
  <c r="Y317" i="1"/>
  <c r="Y99" i="1"/>
  <c r="Y684" i="1"/>
  <c r="Y473" i="1"/>
  <c r="Y1015" i="1"/>
  <c r="Y316" i="1"/>
  <c r="Y65" i="1"/>
  <c r="Y410" i="1"/>
  <c r="Y676" i="1"/>
  <c r="Y720" i="1"/>
  <c r="Y1006" i="1"/>
  <c r="Y435" i="1"/>
  <c r="Y75" i="1"/>
  <c r="Y335" i="1"/>
  <c r="Y1062" i="1"/>
  <c r="Y1102" i="1"/>
  <c r="Y924" i="1"/>
  <c r="Y648" i="1"/>
  <c r="Y494" i="1"/>
  <c r="Y377" i="1"/>
  <c r="Y457" i="1"/>
  <c r="Y428" i="1"/>
  <c r="Y936" i="1"/>
  <c r="Y891" i="1"/>
  <c r="Y714" i="1"/>
  <c r="Y1116" i="1"/>
  <c r="Y1104" i="1"/>
  <c r="Y1045" i="1"/>
  <c r="Y988" i="1"/>
  <c r="Y1030" i="1"/>
  <c r="Y208" i="1"/>
  <c r="Y665" i="1"/>
  <c r="Y391" i="1"/>
  <c r="Y719" i="1"/>
  <c r="Y458" i="1"/>
  <c r="Y1069" i="1"/>
  <c r="Y387" i="1"/>
  <c r="Y990" i="1"/>
  <c r="Y183" i="1"/>
  <c r="Y620" i="1"/>
  <c r="Y59" i="1"/>
  <c r="Y301" i="1"/>
  <c r="Y1003" i="1"/>
  <c r="Y364" i="1"/>
  <c r="Y982" i="1"/>
  <c r="Y826" i="1"/>
  <c r="Y175" i="1"/>
  <c r="Y736" i="1"/>
  <c r="Y747" i="1"/>
  <c r="Y830" i="1"/>
  <c r="Y201" i="1"/>
  <c r="Y585" i="1"/>
  <c r="Y511" i="1"/>
  <c r="Y353" i="1"/>
  <c r="Y700" i="1"/>
  <c r="Y29" i="1"/>
  <c r="Y182" i="1"/>
  <c r="Y1017" i="1"/>
  <c r="Y389" i="1"/>
  <c r="Y1048" i="1"/>
  <c r="Y432" i="1"/>
  <c r="Y598" i="1"/>
  <c r="Y853" i="1"/>
  <c r="Y564" i="1"/>
  <c r="Y858" i="1"/>
  <c r="Y327" i="1"/>
  <c r="Y438" i="1"/>
  <c r="Y172" i="1"/>
  <c r="Y259" i="1"/>
  <c r="Y579" i="1"/>
  <c r="Y975" i="1"/>
  <c r="Y118" i="1"/>
  <c r="Y1083" i="1"/>
  <c r="Y740" i="1"/>
  <c r="Y1081" i="1"/>
  <c r="Y306" i="1"/>
  <c r="Y56" i="1"/>
  <c r="Y563" i="1"/>
  <c r="Y238" i="1"/>
  <c r="Y946" i="1"/>
  <c r="Y1074" i="1"/>
  <c r="Y119" i="1"/>
  <c r="Y134" i="1"/>
  <c r="Y860" i="1"/>
  <c r="Y1057" i="1"/>
  <c r="Y817" i="1"/>
  <c r="Y109" i="1"/>
  <c r="Y624" i="1"/>
  <c r="Y722" i="1"/>
  <c r="Y399" i="1"/>
  <c r="Y2" i="1"/>
  <c r="Y7" i="1"/>
  <c r="Y21" i="1"/>
  <c r="Y22" i="1"/>
  <c r="Y25" i="1"/>
  <c r="Y26" i="1"/>
  <c r="Y48" i="1"/>
  <c r="Y73" i="1"/>
  <c r="Y77" i="1"/>
  <c r="Y80" i="1"/>
  <c r="Y86" i="1"/>
  <c r="Y91" i="1"/>
  <c r="Y92" i="1"/>
  <c r="Y95" i="1"/>
  <c r="Y104" i="1"/>
  <c r="Y115" i="1"/>
  <c r="Y117" i="1"/>
  <c r="Y124" i="1"/>
  <c r="Y131" i="1"/>
  <c r="Y136" i="1"/>
  <c r="Y143" i="1"/>
  <c r="Y138" i="1"/>
  <c r="Y150" i="1"/>
  <c r="Y156" i="1"/>
  <c r="Y157" i="1"/>
  <c r="Y178" i="1"/>
  <c r="Y179" i="1"/>
  <c r="Y185" i="1"/>
  <c r="Y212" i="1"/>
  <c r="Y217" i="1"/>
  <c r="Y220" i="1"/>
  <c r="Y223" i="1"/>
  <c r="Y227" i="1"/>
  <c r="Y231" i="1"/>
  <c r="Y232" i="1"/>
  <c r="Y240" i="1"/>
  <c r="Y247" i="1"/>
  <c r="Y245" i="1"/>
  <c r="Y249" i="1"/>
  <c r="Y252" i="1"/>
  <c r="Y258" i="1"/>
  <c r="Y261" i="1"/>
  <c r="Y271" i="1"/>
  <c r="Y283" i="1"/>
  <c r="Y300" i="1"/>
  <c r="Y303" i="1"/>
  <c r="Y305" i="1"/>
  <c r="Y310" i="1"/>
  <c r="Y309" i="1"/>
  <c r="Y312" i="1"/>
  <c r="Y318" i="1"/>
  <c r="Y336" i="1"/>
  <c r="Y343" i="1"/>
  <c r="Y345" i="1"/>
  <c r="Y358" i="1"/>
  <c r="Y362" i="1"/>
  <c r="Y368" i="1"/>
  <c r="Y383" i="1"/>
  <c r="Y385" i="1"/>
  <c r="Y398" i="1"/>
  <c r="Y402" i="1"/>
  <c r="Y411" i="1"/>
  <c r="Y413" i="1"/>
  <c r="Y418" i="1"/>
  <c r="Y429" i="1"/>
  <c r="Y434" i="1"/>
  <c r="Y447" i="1"/>
  <c r="Y450" i="1"/>
  <c r="Y451" i="1"/>
  <c r="Y452" i="1"/>
  <c r="Y454" i="1"/>
  <c r="Y462" i="1"/>
  <c r="Y468" i="1"/>
  <c r="Y470" i="1"/>
  <c r="Y475" i="1"/>
  <c r="Y488" i="1"/>
  <c r="Y493" i="1"/>
  <c r="Y505" i="1"/>
  <c r="Y510" i="1"/>
  <c r="Y512" i="1"/>
  <c r="Y523" i="1"/>
  <c r="Y526" i="1"/>
  <c r="Y531" i="1"/>
  <c r="Y532" i="1"/>
  <c r="Y541" i="1"/>
  <c r="Y548" i="1"/>
  <c r="Y550" i="1"/>
  <c r="Y568" i="1"/>
  <c r="Y581" i="1"/>
  <c r="Y587" i="1"/>
  <c r="Y589" i="1"/>
  <c r="Y596" i="1"/>
  <c r="Y597" i="1"/>
  <c r="Y606" i="1"/>
  <c r="Y609" i="1"/>
  <c r="Y612" i="1"/>
  <c r="Y613" i="1"/>
  <c r="Y626" i="1"/>
  <c r="Y633" i="1"/>
  <c r="Y636" i="1"/>
  <c r="Y640" i="1"/>
  <c r="Y652" i="1"/>
  <c r="Y653" i="1"/>
  <c r="Y657" i="1"/>
  <c r="Y661" i="1"/>
  <c r="Y664" i="1"/>
  <c r="Y666" i="1"/>
  <c r="Y674" i="1"/>
  <c r="Y681" i="1"/>
  <c r="Y683" i="1"/>
  <c r="Y690" i="1"/>
  <c r="Y695" i="1"/>
  <c r="Y702" i="1"/>
  <c r="Y709" i="1"/>
  <c r="Y724" i="1"/>
  <c r="Y731" i="1"/>
  <c r="Y62" i="1"/>
  <c r="Y739" i="1"/>
  <c r="Y742" i="1"/>
  <c r="Y746" i="1"/>
  <c r="Y748" i="1"/>
  <c r="Y752" i="1"/>
  <c r="Y755" i="1"/>
  <c r="Y770" i="1"/>
  <c r="Y772" i="1"/>
  <c r="Y783" i="1"/>
  <c r="Y797" i="1"/>
  <c r="Y803" i="1"/>
  <c r="Y809" i="1"/>
  <c r="Y816" i="1"/>
  <c r="Y818" i="1"/>
  <c r="Y819" i="1"/>
  <c r="Y841" i="1"/>
  <c r="Y845" i="1"/>
  <c r="Y850" i="1"/>
  <c r="Y859" i="1"/>
  <c r="Y865" i="1"/>
  <c r="Y872" i="1"/>
  <c r="Y875" i="1"/>
  <c r="Y883" i="1"/>
  <c r="Y888" i="1"/>
  <c r="Y908" i="1"/>
  <c r="Y909" i="1"/>
  <c r="Y918" i="1"/>
  <c r="Y930" i="1"/>
  <c r="Y938" i="1"/>
  <c r="Y939" i="1"/>
  <c r="Y942" i="1"/>
  <c r="Y949" i="1"/>
  <c r="Y963" i="1"/>
  <c r="Y971" i="1"/>
  <c r="Y976" i="1"/>
  <c r="Y996" i="1"/>
  <c r="Y1001" i="1"/>
  <c r="Y1008" i="1"/>
  <c r="Y1014" i="1"/>
  <c r="Y1020" i="1"/>
  <c r="Y1021" i="1"/>
  <c r="Y1025" i="1"/>
  <c r="Y1033" i="1"/>
  <c r="Y1036" i="1"/>
  <c r="Y1043" i="1"/>
  <c r="Y1053" i="1"/>
  <c r="Y1055" i="1"/>
  <c r="Y1073" i="1"/>
  <c r="Y1076" i="1"/>
  <c r="Y1079" i="1"/>
  <c r="Y1084" i="1"/>
  <c r="Y1085" i="1"/>
  <c r="Y1093" i="1"/>
  <c r="Y1095" i="1"/>
  <c r="Y1119" i="1"/>
  <c r="Y529" i="1"/>
  <c r="Y584" i="1"/>
  <c r="Y655" i="1"/>
  <c r="Y685" i="1"/>
  <c r="Y806" i="1"/>
  <c r="Y899" i="1"/>
  <c r="Y931" i="1"/>
  <c r="Y940" i="1"/>
  <c r="Y20" i="1"/>
  <c r="Y87" i="1"/>
  <c r="Y483" i="1"/>
  <c r="Y501" i="1"/>
  <c r="Y602" i="1"/>
  <c r="Y13" i="1"/>
  <c r="Y211" i="1"/>
  <c r="Y718" i="1"/>
  <c r="Y866" i="1"/>
  <c r="Y1082" i="1"/>
  <c r="Y125" i="1"/>
  <c r="Y405" i="1"/>
  <c r="Y864" i="1"/>
  <c r="Y961" i="1"/>
  <c r="Y194" i="1"/>
  <c r="Y43" i="1"/>
  <c r="Y304" i="1"/>
  <c r="Y693" i="1"/>
  <c r="Y987" i="1"/>
  <c r="Y896" i="1"/>
  <c r="Y288" i="1"/>
  <c r="Y44" i="1"/>
  <c r="Y713" i="1"/>
  <c r="Y322" i="1"/>
  <c r="Y889" i="1"/>
  <c r="Y604" i="1"/>
  <c r="Y885" i="1"/>
  <c r="Y534" i="1"/>
  <c r="Y547" i="1"/>
  <c r="Y694" i="1"/>
  <c r="Y919" i="1"/>
  <c r="Y320" i="1"/>
  <c r="Y337" i="1"/>
  <c r="Y1016" i="1"/>
  <c r="Y388" i="1"/>
  <c r="Y70" i="1"/>
  <c r="Y822" i="1"/>
  <c r="Y165" i="1"/>
  <c r="Y397" i="1"/>
  <c r="Y1009" i="1"/>
  <c r="Y551" i="1"/>
  <c r="Y761" i="1"/>
  <c r="Y1113" i="1"/>
  <c r="Y502" i="1"/>
  <c r="Y184" i="1"/>
  <c r="Y199" i="1"/>
  <c r="Y484" i="1"/>
  <c r="Y730" i="1"/>
  <c r="Y1018" i="1"/>
  <c r="Y114" i="1"/>
  <c r="Y242" i="1"/>
  <c r="Y794" i="1"/>
  <c r="Y1061" i="1"/>
  <c r="Y190" i="1"/>
  <c r="Y192" i="1"/>
  <c r="Y262" i="1"/>
  <c r="Y444" i="1"/>
  <c r="Y867" i="1"/>
  <c r="Y705" i="1"/>
  <c r="Y293" i="1"/>
  <c r="Y892" i="1"/>
  <c r="Y168" i="1"/>
  <c r="Y941" i="1"/>
  <c r="Y751" i="1"/>
  <c r="Y906" i="1"/>
  <c r="Y1022" i="1"/>
  <c r="Y1059" i="1"/>
  <c r="Y357" i="1"/>
  <c r="Y315" i="1"/>
  <c r="Y276" i="1"/>
  <c r="Y279" i="1"/>
  <c r="Y160" i="1"/>
  <c r="Y346" i="1"/>
  <c r="Y360" i="1"/>
  <c r="Y717" i="1"/>
  <c r="Y893" i="1"/>
  <c r="Y981" i="1"/>
  <c r="Y8" i="1"/>
  <c r="Y615" i="1"/>
  <c r="Y544" i="1"/>
  <c r="Y944" i="1"/>
  <c r="Y658" i="1"/>
  <c r="Y725" i="1"/>
  <c r="Y813" i="1"/>
  <c r="Y852" i="1"/>
  <c r="Y1041" i="1"/>
  <c r="Y1096" i="1"/>
  <c r="Y539" i="1"/>
  <c r="Y698" i="1"/>
  <c r="Y760" i="1"/>
  <c r="Y113" i="1"/>
  <c r="Y347" i="1"/>
  <c r="Y367" i="1"/>
  <c r="Y629" i="1"/>
  <c r="Y111" i="1"/>
  <c r="Y482" i="1"/>
  <c r="Y835" i="1"/>
  <c r="Y1088" i="1"/>
  <c r="Y380" i="1"/>
  <c r="Y177" i="1"/>
  <c r="Y248" i="1"/>
  <c r="Y827" i="1"/>
  <c r="Y105" i="1"/>
  <c r="Y196" i="1"/>
  <c r="Y338" i="1"/>
  <c r="Y638" i="1"/>
  <c r="Y886" i="1"/>
  <c r="Y912" i="1"/>
  <c r="Y923" i="1"/>
  <c r="Y561" i="1"/>
  <c r="Y808" i="1"/>
  <c r="Y406" i="1"/>
  <c r="Y814" i="1"/>
  <c r="Y934" i="1"/>
  <c r="Y133" i="1"/>
  <c r="Y100" i="1"/>
  <c r="Y419" i="1"/>
  <c r="Y24" i="1"/>
  <c r="Y180" i="1"/>
  <c r="Y206" i="1"/>
  <c r="Y218" i="1"/>
  <c r="Y349" i="1"/>
  <c r="Y431" i="1"/>
  <c r="Y476" i="1"/>
  <c r="Y637" i="1"/>
  <c r="Y708" i="1"/>
  <c r="Y735" i="1"/>
  <c r="Y959" i="1"/>
  <c r="Y979" i="1"/>
  <c r="Y1027" i="1"/>
  <c r="Y324" i="1"/>
  <c r="Y1044" i="1"/>
  <c r="Y1012" i="1"/>
  <c r="Y917" i="1"/>
  <c r="Y58" i="1"/>
  <c r="Y775" i="1"/>
  <c r="Y359" i="1"/>
  <c r="Y520" i="1"/>
  <c r="Y332" i="1"/>
  <c r="Y848" i="1"/>
  <c r="Y855" i="1"/>
  <c r="Y644" i="1"/>
  <c r="Y497" i="1"/>
  <c r="Y284" i="1"/>
  <c r="Y396" i="1"/>
  <c r="Y592" i="1"/>
  <c r="Y914" i="1"/>
  <c r="Y340" i="1"/>
  <c r="Y882" i="1"/>
  <c r="Y715" i="1"/>
  <c r="Y1040" i="1"/>
  <c r="Y213" i="1"/>
  <c r="Y582" i="1"/>
  <c r="Y599" i="1"/>
  <c r="Y985" i="1"/>
  <c r="Y1038" i="1"/>
  <c r="Y66" i="1"/>
  <c r="Y479" i="1"/>
  <c r="Y1105" i="1"/>
  <c r="Y34" i="1"/>
  <c r="Y469" i="1"/>
  <c r="Y622" i="1"/>
  <c r="Y4" i="1"/>
  <c r="Y1011" i="1"/>
  <c r="Y148" i="1"/>
  <c r="Y443" i="1"/>
  <c r="Y460" i="1"/>
  <c r="Y569" i="1"/>
  <c r="Y32" i="1"/>
  <c r="Y466" i="1"/>
  <c r="Y741" i="1"/>
  <c r="Y1111" i="1"/>
  <c r="Y23" i="1"/>
  <c r="Y804" i="1"/>
  <c r="Y272" i="1"/>
  <c r="Y373" i="1"/>
  <c r="Y374" i="1"/>
  <c r="Y910" i="1"/>
  <c r="Y958" i="1"/>
  <c r="Y181" i="1"/>
  <c r="Y878" i="1"/>
  <c r="Y614" i="1"/>
  <c r="Y90" i="1"/>
  <c r="Y128" i="1"/>
  <c r="Y142" i="1"/>
  <c r="Y379" i="1"/>
  <c r="Y671" i="1"/>
  <c r="Y928" i="1"/>
  <c r="Y935" i="1"/>
  <c r="Y1031" i="1"/>
  <c r="Y1023" i="1"/>
  <c r="Y57" i="1"/>
  <c r="Y69" i="1"/>
  <c r="Y268" i="1"/>
  <c r="Y287" i="1"/>
  <c r="Y586" i="1"/>
  <c r="Y291" i="1"/>
  <c r="Y123" i="1"/>
  <c r="Y552" i="1"/>
  <c r="Y948" i="1"/>
  <c r="Y543" i="1"/>
  <c r="Y159" i="1"/>
  <c r="Y135" i="1"/>
  <c r="Y54" i="1"/>
  <c r="Y19" i="1"/>
  <c r="Y222" i="1"/>
  <c r="Y565" i="1"/>
  <c r="Y812" i="1"/>
  <c r="Y972" i="1"/>
  <c r="Y994" i="1"/>
  <c r="Y1086" i="1"/>
  <c r="Y270" i="1"/>
  <c r="Y400" i="1"/>
  <c r="Y498" i="1"/>
  <c r="Y692" i="1"/>
  <c r="Y764" i="1"/>
  <c r="Y933" i="1"/>
  <c r="Y1098" i="1"/>
  <c r="Y805" i="1"/>
  <c r="Y925" i="1"/>
  <c r="Y426" i="1"/>
  <c r="Y716" i="1"/>
  <c r="Y235" i="1"/>
  <c r="Y267" i="1"/>
  <c r="Y274" i="1"/>
  <c r="Y472" i="1"/>
  <c r="Y881" i="1"/>
  <c r="Y289" i="1"/>
  <c r="Y139" i="1"/>
  <c r="Y250" i="1"/>
  <c r="Y522" i="1"/>
  <c r="Y728" i="1"/>
  <c r="Y378" i="1"/>
  <c r="Y688" i="1"/>
  <c r="Y350" i="1"/>
  <c r="Y481" i="1"/>
  <c r="Y567" i="1"/>
  <c r="Y663" i="1"/>
  <c r="Y734" i="1"/>
  <c r="Y743" i="1"/>
  <c r="Y749" i="1"/>
  <c r="Y776" i="1"/>
  <c r="Y997" i="1"/>
  <c r="Y1078" i="1"/>
  <c r="Y1089" i="1"/>
  <c r="Y219" i="1"/>
  <c r="Y995" i="1"/>
  <c r="Y140" i="1"/>
  <c r="Y513" i="1"/>
  <c r="Y525" i="1"/>
  <c r="Y152" i="1"/>
  <c r="Y94" i="1"/>
  <c r="Y798" i="1"/>
  <c r="Y1056" i="1"/>
  <c r="Y314" i="1"/>
  <c r="Y386" i="1"/>
  <c r="Y964" i="1"/>
  <c r="Y1013" i="1"/>
  <c r="Y112" i="1"/>
  <c r="Y200" i="1"/>
  <c r="Y1106" i="1"/>
  <c r="Y831" i="1"/>
  <c r="Y394" i="1"/>
  <c r="Y1067" i="1"/>
  <c r="Y820" i="1"/>
  <c r="Y275" i="1"/>
  <c r="Y10" i="1"/>
  <c r="Y33" i="1"/>
  <c r="Y106" i="1"/>
  <c r="Y147" i="1"/>
  <c r="Y154" i="1"/>
  <c r="Y226" i="1"/>
  <c r="Y1070" i="1"/>
  <c r="Y464" i="1"/>
  <c r="Y485" i="1"/>
  <c r="Y516" i="1"/>
  <c r="Y773" i="1"/>
  <c r="Y791" i="1"/>
  <c r="Y796" i="1"/>
  <c r="Y828" i="1"/>
  <c r="Y966" i="1"/>
  <c r="Y1103" i="1"/>
  <c r="Y61" i="1"/>
  <c r="Y126" i="1"/>
  <c r="Y174" i="1"/>
  <c r="Y229" i="1"/>
  <c r="Y266" i="1"/>
  <c r="Y299" i="1"/>
  <c r="Y328" i="1"/>
  <c r="Y446" i="1"/>
  <c r="Y463" i="1"/>
  <c r="Y524" i="1"/>
  <c r="Y894" i="1"/>
  <c r="Y900" i="1"/>
  <c r="Y901" i="1"/>
  <c r="Y926" i="1"/>
  <c r="Y998" i="1"/>
  <c r="Y1010" i="1"/>
  <c r="Y1052" i="1"/>
  <c r="Y1109" i="1"/>
  <c r="Y166" i="1"/>
  <c r="Y802" i="1"/>
  <c r="Y530" i="1"/>
  <c r="Y281" i="1"/>
  <c r="Y504" i="1"/>
  <c r="Y554" i="1"/>
  <c r="Y167" i="1"/>
  <c r="Y856" i="1"/>
  <c r="Y486" i="1"/>
  <c r="Y880" i="1"/>
  <c r="Y759" i="1"/>
  <c r="Y89" i="1"/>
  <c r="Y173" i="1"/>
  <c r="Y205" i="1"/>
  <c r="Y257" i="1"/>
  <c r="Y290" i="1"/>
  <c r="Y370" i="1"/>
  <c r="Y507" i="1"/>
  <c r="Y575" i="1"/>
  <c r="Y627" i="1"/>
  <c r="Y669" i="1"/>
  <c r="Y687" i="1"/>
  <c r="Y785" i="1"/>
  <c r="Y536" i="1"/>
  <c r="Y108" i="1"/>
  <c r="Y608" i="1"/>
  <c r="Y221" i="1"/>
  <c r="Y325" i="1"/>
  <c r="Y63" i="1"/>
  <c r="Y969" i="1"/>
  <c r="Y366" i="1"/>
  <c r="Y88" i="1"/>
  <c r="Y161" i="1"/>
  <c r="Y508" i="1"/>
  <c r="Y678" i="1"/>
  <c r="Y902" i="1"/>
  <c r="Y237" i="1"/>
  <c r="Y81" i="1"/>
  <c r="Y528" i="1"/>
  <c r="Y527" i="1"/>
  <c r="Y829" i="1"/>
  <c r="Y916" i="1"/>
  <c r="Y103" i="1"/>
  <c r="Y151" i="1"/>
  <c r="Y937" i="1"/>
  <c r="Y78" i="1"/>
  <c r="Y110" i="1"/>
  <c r="Y130" i="1"/>
  <c r="Y195" i="1"/>
  <c r="Y381" i="1"/>
  <c r="Y440" i="1"/>
  <c r="Y491" i="1"/>
  <c r="Y784" i="1"/>
  <c r="Y1101" i="1"/>
  <c r="Y193" i="1"/>
  <c r="Y771" i="1"/>
  <c r="Y654" i="1"/>
  <c r="Y913" i="1"/>
  <c r="Y363" i="1"/>
  <c r="Y215" i="1"/>
  <c r="Y98" i="1"/>
  <c r="Y619" i="1"/>
  <c r="Y214" i="1"/>
  <c r="Y164" i="1"/>
  <c r="Y146" i="1"/>
  <c r="Y546" i="1"/>
  <c r="Y815" i="1"/>
  <c r="Y334" i="1"/>
  <c r="Y786" i="1"/>
  <c r="Y811" i="1"/>
  <c r="Y197" i="1"/>
  <c r="Y953" i="1"/>
  <c r="Y1077" i="1"/>
  <c r="Y264" i="1"/>
  <c r="Y974" i="1"/>
  <c r="Y646" i="1"/>
  <c r="Y74" i="1"/>
  <c r="Y376" i="1"/>
  <c r="Y246" i="1"/>
  <c r="Y456" i="1"/>
  <c r="Y549" i="1"/>
  <c r="Y631" i="1"/>
  <c r="Y782" i="1"/>
  <c r="Y593" i="1"/>
  <c r="Y331" i="1"/>
  <c r="Y436" i="1"/>
  <c r="Y224" i="1"/>
  <c r="Y992" i="1"/>
  <c r="Y298" i="1"/>
  <c r="Y699" i="1"/>
  <c r="Y737" i="1"/>
  <c r="Y779" i="1"/>
  <c r="Y789" i="1"/>
  <c r="Y1049" i="1"/>
  <c r="Y500" i="1"/>
  <c r="Y871" i="1"/>
  <c r="Y121" i="1"/>
  <c r="Y420" i="1"/>
  <c r="Y558" i="1"/>
  <c r="Y951" i="1"/>
  <c r="Y968" i="1"/>
  <c r="Y854" i="1"/>
  <c r="Y649" i="1"/>
  <c r="Y417" i="1"/>
  <c r="Y1058" i="1"/>
  <c r="Y1092" i="1"/>
  <c r="Y490" i="1"/>
  <c r="Y1118" i="1"/>
  <c r="Y1028" i="1"/>
  <c r="Y308" i="1"/>
  <c r="Y244" i="1"/>
  <c r="Y369" i="1"/>
  <c r="Y384" i="1"/>
  <c r="Y590" i="1"/>
  <c r="Y668" i="1"/>
  <c r="Y744" i="1"/>
  <c r="Y372" i="1"/>
  <c r="Y750" i="1"/>
  <c r="Y1072" i="1"/>
  <c r="Y187" i="1"/>
  <c r="Y40" i="1"/>
  <c r="Y832" i="1"/>
  <c r="Y978" i="1"/>
  <c r="Y319" i="1"/>
  <c r="Y162" i="1"/>
  <c r="Y50" i="1"/>
  <c r="Y203" i="1"/>
  <c r="Y234" i="1"/>
  <c r="Y243" i="1"/>
  <c r="Y660" i="1"/>
  <c r="Y780" i="1"/>
  <c r="Y873" i="1"/>
  <c r="Y1000" i="1"/>
  <c r="Y18" i="1"/>
  <c r="Y670" i="1"/>
  <c r="Y788" i="1"/>
  <c r="Y793" i="1"/>
  <c r="Y1110" i="1"/>
  <c r="Y521" i="1"/>
  <c r="Y72" i="1"/>
  <c r="Y477" i="1"/>
  <c r="Y519" i="1"/>
  <c r="Y641" i="1"/>
  <c r="Y673" i="1"/>
  <c r="Y707" i="1"/>
  <c r="Y729" i="1"/>
  <c r="Y365" i="1"/>
  <c r="Y392" i="1"/>
  <c r="Y459" i="1"/>
  <c r="Y102" i="1"/>
  <c r="Y155" i="1"/>
  <c r="Y393" i="1"/>
  <c r="Y542" i="1"/>
  <c r="Y572" i="1"/>
  <c r="Y580" i="1"/>
  <c r="Y767" i="1"/>
  <c r="Y887" i="1"/>
  <c r="Y947" i="1"/>
  <c r="Y455" i="1"/>
  <c r="Y31" i="1"/>
  <c r="Y371" i="1"/>
  <c r="Y603" i="1"/>
  <c r="Y189" i="1"/>
  <c r="Y556" i="1"/>
  <c r="Y49" i="1"/>
  <c r="Y52" i="1"/>
  <c r="Y957" i="1"/>
  <c r="Y209" i="1"/>
  <c r="Y280" i="1"/>
  <c r="Y1090" i="1"/>
  <c r="Y64" i="1"/>
  <c r="Y202" i="1"/>
  <c r="Y732" i="1"/>
  <c r="Y967" i="1"/>
  <c r="Y647" i="1"/>
  <c r="Y348" i="1"/>
  <c r="Y1071" i="1"/>
  <c r="Y560" i="1"/>
  <c r="Y515" i="1"/>
  <c r="Y1054" i="1"/>
  <c r="Y254" i="1"/>
  <c r="Y723" i="1"/>
  <c r="AF721" i="1"/>
  <c r="AF286" i="1"/>
  <c r="AF514" i="1"/>
  <c r="AF1032" i="1"/>
  <c r="AF903" i="1"/>
  <c r="AF697" i="1"/>
  <c r="AF1068" i="1"/>
  <c r="AF45" i="1"/>
  <c r="AF68" i="1"/>
  <c r="AF79" i="1"/>
  <c r="AF129" i="1"/>
  <c r="AF198" i="1"/>
  <c r="AF233" i="1"/>
  <c r="AF467" i="1"/>
  <c r="AF506" i="1"/>
  <c r="AF540" i="1"/>
  <c r="AF574" i="1"/>
  <c r="AF618" i="1"/>
  <c r="AF639" i="1"/>
  <c r="AF706" i="1"/>
  <c r="AF710" i="1"/>
  <c r="AF712" i="1"/>
  <c r="AF765" i="1"/>
  <c r="AF787" i="1"/>
  <c r="AF792" i="1"/>
  <c r="AF844" i="1"/>
  <c r="AF863" i="1"/>
  <c r="AF955" i="1"/>
  <c r="AF986" i="1"/>
  <c r="AF1002" i="1"/>
  <c r="AF1117" i="1"/>
  <c r="AF656" i="1"/>
  <c r="AF341" i="1"/>
  <c r="AF17" i="1"/>
  <c r="AF839" i="1"/>
  <c r="AF553" i="1"/>
  <c r="AF763" i="1"/>
  <c r="AF71" i="1"/>
  <c r="AF96" i="1"/>
  <c r="AF433" i="1"/>
  <c r="AF441" i="1"/>
  <c r="AF566" i="1"/>
  <c r="AF711" i="1"/>
  <c r="AF1019" i="1"/>
  <c r="AF30" i="1"/>
  <c r="AF838" i="1"/>
  <c r="AF960" i="1"/>
  <c r="AF14" i="1"/>
  <c r="AF846" i="1"/>
  <c r="AF120" i="1"/>
  <c r="AF461" i="1"/>
  <c r="AF588" i="1"/>
  <c r="AF989" i="1"/>
  <c r="AF11" i="1"/>
  <c r="AF1042" i="1"/>
  <c r="AF753" i="1"/>
  <c r="AF503" i="1"/>
  <c r="AF1114" i="1"/>
  <c r="AF680" i="1"/>
  <c r="AF241" i="1"/>
  <c r="AF1094" i="1"/>
  <c r="AF3" i="1"/>
  <c r="AF9" i="1"/>
  <c r="AF12" i="1"/>
  <c r="AF16" i="1"/>
  <c r="AF28" i="1"/>
  <c r="AF37" i="1"/>
  <c r="AF38" i="1"/>
  <c r="AF39" i="1"/>
  <c r="AF41" i="1"/>
  <c r="AF51" i="1"/>
  <c r="AF60" i="1"/>
  <c r="AF76" i="1"/>
  <c r="AF83" i="1"/>
  <c r="AF82" i="1"/>
  <c r="AF93" i="1"/>
  <c r="AF101" i="1"/>
  <c r="AF116" i="1"/>
  <c r="AF122" i="1"/>
  <c r="AF141" i="1"/>
  <c r="AF144" i="1"/>
  <c r="AF145" i="1"/>
  <c r="AF153" i="1"/>
  <c r="AF163" i="1"/>
  <c r="AF169" i="1"/>
  <c r="AF170" i="1"/>
  <c r="AF171" i="1"/>
  <c r="AF176" i="1"/>
  <c r="AF191" i="1"/>
  <c r="AF207" i="1"/>
  <c r="AF210" i="1"/>
  <c r="AF216" i="1"/>
  <c r="AF225" i="1"/>
  <c r="AF228" i="1"/>
  <c r="AF230" i="1"/>
  <c r="AF236" i="1"/>
  <c r="AF239" i="1"/>
  <c r="AF253" i="1"/>
  <c r="AF255" i="1"/>
  <c r="AF256" i="1"/>
  <c r="AF260" i="1"/>
  <c r="AF263" i="1"/>
  <c r="AF265" i="1"/>
  <c r="AF277" i="1"/>
  <c r="AF278" i="1"/>
  <c r="AF285" i="1"/>
  <c r="AF292" i="1"/>
  <c r="AF295" i="1"/>
  <c r="AF296" i="1"/>
  <c r="AF297" i="1"/>
  <c r="AF302" i="1"/>
  <c r="AF307" i="1"/>
  <c r="AF311" i="1"/>
  <c r="AF321" i="1"/>
  <c r="AF323" i="1"/>
  <c r="AF329" i="1"/>
  <c r="AF330" i="1"/>
  <c r="AF339" i="1"/>
  <c r="AF342" i="1"/>
  <c r="AF354" i="1"/>
  <c r="AF361" i="1"/>
  <c r="AF390" i="1"/>
  <c r="AF404" i="1"/>
  <c r="AF407" i="1"/>
  <c r="AF408" i="1"/>
  <c r="AF412" i="1"/>
  <c r="AF416" i="1"/>
  <c r="AF423" i="1"/>
  <c r="AF425" i="1"/>
  <c r="AF430" i="1"/>
  <c r="AF437" i="1"/>
  <c r="AF439" i="1"/>
  <c r="AF442" i="1"/>
  <c r="AF445" i="1"/>
  <c r="AF449" i="1"/>
  <c r="AF453" i="1"/>
  <c r="AF465" i="1"/>
  <c r="AF474" i="1"/>
  <c r="AF478" i="1"/>
  <c r="AF480" i="1"/>
  <c r="AF492" i="1"/>
  <c r="AF495" i="1"/>
  <c r="AF496" i="1"/>
  <c r="AF499" i="1"/>
  <c r="AF535" i="1"/>
  <c r="AF537" i="1"/>
  <c r="AF538" i="1"/>
  <c r="AF557" i="1"/>
  <c r="AF562" i="1"/>
  <c r="AF571" i="1"/>
  <c r="AF573" i="1"/>
  <c r="AF577" i="1"/>
  <c r="AF583" i="1"/>
  <c r="AF591" i="1"/>
  <c r="AF594" i="1"/>
  <c r="AF595" i="1"/>
  <c r="AF600" i="1"/>
  <c r="AF605" i="1"/>
  <c r="AF610" i="1"/>
  <c r="AF616" i="1"/>
  <c r="AF623" i="1"/>
  <c r="AF625" i="1"/>
  <c r="AF630" i="1"/>
  <c r="AF635" i="1"/>
  <c r="AF634" i="1"/>
  <c r="AF642" i="1"/>
  <c r="AF643" i="1"/>
  <c r="AF645" i="1"/>
  <c r="AF650" i="1"/>
  <c r="AF651" i="1"/>
  <c r="AF667" i="1"/>
  <c r="AF672" i="1"/>
  <c r="AF677" i="1"/>
  <c r="AF682" i="1"/>
  <c r="AF686" i="1"/>
  <c r="AF689" i="1"/>
  <c r="AF691" i="1"/>
  <c r="AF701" i="1"/>
  <c r="AF703" i="1"/>
  <c r="AF726" i="1"/>
  <c r="AF727" i="1"/>
  <c r="AF733" i="1"/>
  <c r="AF738" i="1"/>
  <c r="AF758" i="1"/>
  <c r="AF766" i="1"/>
  <c r="AF769" i="1"/>
  <c r="AF768" i="1"/>
  <c r="AF774" i="1"/>
  <c r="AF777" i="1"/>
  <c r="AF795" i="1"/>
  <c r="AF800" i="1"/>
  <c r="AF807" i="1"/>
  <c r="AF810" i="1"/>
  <c r="AF821" i="1"/>
  <c r="AF824" i="1"/>
  <c r="AF825" i="1"/>
  <c r="AF836" i="1"/>
  <c r="AF837" i="1"/>
  <c r="AF842" i="1"/>
  <c r="AF843" i="1"/>
  <c r="AF847" i="1"/>
  <c r="AF851" i="1"/>
  <c r="AF857" i="1"/>
  <c r="AF862" i="1"/>
  <c r="AF861" i="1"/>
  <c r="AF869" i="1"/>
  <c r="AF877" i="1"/>
  <c r="AF879" i="1"/>
  <c r="AF884" i="1"/>
  <c r="AF890" i="1"/>
  <c r="AF895" i="1"/>
  <c r="AF897" i="1"/>
  <c r="AF898" i="1"/>
  <c r="AF904" i="1"/>
  <c r="AF905" i="1"/>
  <c r="AF911" i="1"/>
  <c r="AF920" i="1"/>
  <c r="AF927" i="1"/>
  <c r="AF932" i="1"/>
  <c r="AF943" i="1"/>
  <c r="AF945" i="1"/>
  <c r="AF950" i="1"/>
  <c r="AF952" i="1"/>
  <c r="AF962" i="1"/>
  <c r="AF965" i="1"/>
  <c r="AF973" i="1"/>
  <c r="AF991" i="1"/>
  <c r="AF993" i="1"/>
  <c r="AF999" i="1"/>
  <c r="AF1004" i="1"/>
  <c r="AF1005" i="1"/>
  <c r="AF1026" i="1"/>
  <c r="AF1029" i="1"/>
  <c r="AF1034" i="1"/>
  <c r="AF1037" i="1"/>
  <c r="AF1039" i="1"/>
  <c r="AF1046" i="1"/>
  <c r="AF1047" i="1"/>
  <c r="AF1051" i="1"/>
  <c r="AF1060" i="1"/>
  <c r="AF1063" i="1"/>
  <c r="AF1065" i="1"/>
  <c r="AF1066" i="1"/>
  <c r="AF1075" i="1"/>
  <c r="AF1087" i="1"/>
  <c r="AF1091" i="1"/>
  <c r="AF1097" i="1"/>
  <c r="AF1107" i="1"/>
  <c r="AF1108" i="1"/>
  <c r="AF1112" i="1"/>
  <c r="AF1115" i="1"/>
  <c r="AF1121" i="1"/>
  <c r="AF704" i="1"/>
  <c r="AF85" i="1"/>
  <c r="AF1120" i="1"/>
  <c r="AF84" i="1"/>
  <c r="AF67" i="1"/>
  <c r="AF907" i="1"/>
  <c r="AF607" i="1"/>
  <c r="AF1099" i="1"/>
  <c r="AF628" i="1"/>
  <c r="AF326" i="1"/>
  <c r="AF659" i="1"/>
  <c r="AF756" i="1"/>
  <c r="AF576" i="1"/>
  <c r="AF355" i="1"/>
  <c r="AF617" i="1"/>
  <c r="AF42" i="1"/>
  <c r="AF137" i="1"/>
  <c r="AF621" i="1"/>
  <c r="AF778" i="1"/>
  <c r="AF1064" i="1"/>
  <c r="AF876" i="1"/>
  <c r="AF570" i="1"/>
  <c r="AF471" i="1"/>
  <c r="AF35" i="1"/>
  <c r="AF679" i="1"/>
  <c r="AF489" i="1"/>
  <c r="AF868" i="1"/>
  <c r="AF1035" i="1"/>
  <c r="AF1007" i="1"/>
  <c r="AF833" i="1"/>
  <c r="AF415" i="1"/>
  <c r="AF448" i="1"/>
  <c r="AF983" i="1"/>
  <c r="AF662" i="1"/>
  <c r="AF424" i="1"/>
  <c r="AF427" i="1"/>
  <c r="AF555" i="1"/>
  <c r="AF956" i="1"/>
  <c r="AF1100" i="1"/>
  <c r="AF127" i="1"/>
  <c r="AF922" i="1"/>
  <c r="AF874" i="1"/>
  <c r="AF294" i="1"/>
  <c r="AF344" i="1"/>
  <c r="AF356" i="1"/>
  <c r="AF414" i="1"/>
  <c r="AF517" i="1"/>
  <c r="AF15" i="1"/>
  <c r="AF840" i="1"/>
  <c r="AF421" i="1"/>
  <c r="AF422" i="1"/>
  <c r="AF533" i="1"/>
  <c r="AF601" i="1"/>
  <c r="AF403" i="1"/>
  <c r="AF6" i="1"/>
  <c r="AF632" i="1"/>
  <c r="AF5" i="1"/>
  <c r="AF107" i="1"/>
  <c r="AF188" i="1"/>
  <c r="AF762" i="1"/>
  <c r="AF954" i="1"/>
  <c r="AF375" i="1"/>
  <c r="AF1024" i="1"/>
  <c r="AF409" i="1"/>
  <c r="AF915" i="1"/>
  <c r="AF251" i="1"/>
  <c r="AF834" i="1"/>
  <c r="AF36" i="1"/>
  <c r="AF204" i="1"/>
  <c r="AF980" i="1"/>
  <c r="AF487" i="1"/>
  <c r="AF754" i="1"/>
  <c r="AF158" i="1"/>
  <c r="AF401" i="1"/>
  <c r="AF132" i="1"/>
  <c r="AF186" i="1"/>
  <c r="AF675" i="1"/>
  <c r="AF55" i="1"/>
  <c r="AF799" i="1"/>
  <c r="AF313" i="1"/>
  <c r="AF518" i="1"/>
  <c r="AF149" i="1"/>
  <c r="AF47" i="1"/>
  <c r="AF269" i="1"/>
  <c r="AF1050" i="1"/>
  <c r="AF921" i="1"/>
  <c r="AF849" i="1"/>
  <c r="AF790" i="1"/>
  <c r="AF801" i="1"/>
  <c r="AF282" i="1"/>
  <c r="AF333" i="1"/>
  <c r="AF273" i="1"/>
  <c r="AF382" i="1"/>
  <c r="AF395" i="1"/>
  <c r="AF823" i="1"/>
  <c r="AF970" i="1"/>
  <c r="AF97" i="1"/>
  <c r="AF745" i="1"/>
  <c r="AF351" i="1"/>
  <c r="AF53" i="1"/>
  <c r="AF870" i="1"/>
  <c r="AF27" i="1"/>
  <c r="AF545" i="1"/>
  <c r="AF1080" i="1"/>
  <c r="AF757" i="1"/>
  <c r="AF578" i="1"/>
  <c r="AF984" i="1"/>
  <c r="AF611" i="1"/>
  <c r="AF929" i="1"/>
  <c r="AF781" i="1"/>
  <c r="AF559" i="1"/>
  <c r="AF509" i="1"/>
  <c r="AF46" i="1"/>
  <c r="AF352" i="1"/>
  <c r="AF696" i="1"/>
  <c r="AF977" i="1"/>
  <c r="AF317" i="1"/>
  <c r="AF99" i="1"/>
  <c r="AF684" i="1"/>
  <c r="AF473" i="1"/>
  <c r="AF1015" i="1"/>
  <c r="AF316" i="1"/>
  <c r="AF65" i="1"/>
  <c r="AF410" i="1"/>
  <c r="AF676" i="1"/>
  <c r="AF720" i="1"/>
  <c r="AF1006" i="1"/>
  <c r="AF435" i="1"/>
  <c r="AF75" i="1"/>
  <c r="AF335" i="1"/>
  <c r="AF1062" i="1"/>
  <c r="AF1102" i="1"/>
  <c r="AF924" i="1"/>
  <c r="AF648" i="1"/>
  <c r="AF494" i="1"/>
  <c r="AF377" i="1"/>
  <c r="AF457" i="1"/>
  <c r="AF428" i="1"/>
  <c r="AF936" i="1"/>
  <c r="AF891" i="1"/>
  <c r="AF714" i="1"/>
  <c r="AF1116" i="1"/>
  <c r="AF1104" i="1"/>
  <c r="AF1045" i="1"/>
  <c r="AF988" i="1"/>
  <c r="AF1030" i="1"/>
  <c r="AF208" i="1"/>
  <c r="AF665" i="1"/>
  <c r="AF391" i="1"/>
  <c r="AF719" i="1"/>
  <c r="AF458" i="1"/>
  <c r="AF1069" i="1"/>
  <c r="AF387" i="1"/>
  <c r="AF990" i="1"/>
  <c r="AF183" i="1"/>
  <c r="AF620" i="1"/>
  <c r="AF59" i="1"/>
  <c r="AF301" i="1"/>
  <c r="AF1003" i="1"/>
  <c r="AF364" i="1"/>
  <c r="AF982" i="1"/>
  <c r="AF826" i="1"/>
  <c r="AF175" i="1"/>
  <c r="AF736" i="1"/>
  <c r="AF747" i="1"/>
  <c r="AF830" i="1"/>
  <c r="AF201" i="1"/>
  <c r="AF585" i="1"/>
  <c r="AF511" i="1"/>
  <c r="AF353" i="1"/>
  <c r="AF700" i="1"/>
  <c r="AF29" i="1"/>
  <c r="AF182" i="1"/>
  <c r="AF1017" i="1"/>
  <c r="AF389" i="1"/>
  <c r="AF1048" i="1"/>
  <c r="AF432" i="1"/>
  <c r="AF598" i="1"/>
  <c r="AF853" i="1"/>
  <c r="AF564" i="1"/>
  <c r="AF858" i="1"/>
  <c r="AF327" i="1"/>
  <c r="AF438" i="1"/>
  <c r="AF172" i="1"/>
  <c r="AF259" i="1"/>
  <c r="AF579" i="1"/>
  <c r="AF975" i="1"/>
  <c r="AF118" i="1"/>
  <c r="AF1083" i="1"/>
  <c r="AF740" i="1"/>
  <c r="AF1081" i="1"/>
  <c r="AF306" i="1"/>
  <c r="AF56" i="1"/>
  <c r="AF563" i="1"/>
  <c r="AF238" i="1"/>
  <c r="AF946" i="1"/>
  <c r="AF1074" i="1"/>
  <c r="AF119" i="1"/>
  <c r="AF134" i="1"/>
  <c r="AF860" i="1"/>
  <c r="AF1057" i="1"/>
  <c r="AF817" i="1"/>
  <c r="AF109" i="1"/>
  <c r="AF624" i="1"/>
  <c r="AF722" i="1"/>
  <c r="AF399" i="1"/>
  <c r="AF2" i="1"/>
  <c r="AF7" i="1"/>
  <c r="AF21" i="1"/>
  <c r="AF22" i="1"/>
  <c r="AF25" i="1"/>
  <c r="AF26" i="1"/>
  <c r="AF48" i="1"/>
  <c r="AF73" i="1"/>
  <c r="AF77" i="1"/>
  <c r="AF80" i="1"/>
  <c r="AF86" i="1"/>
  <c r="AF91" i="1"/>
  <c r="AF92" i="1"/>
  <c r="AF95" i="1"/>
  <c r="AF104" i="1"/>
  <c r="AF115" i="1"/>
  <c r="AF117" i="1"/>
  <c r="AF124" i="1"/>
  <c r="AF131" i="1"/>
  <c r="AF136" i="1"/>
  <c r="AF143" i="1"/>
  <c r="AF138" i="1"/>
  <c r="AF150" i="1"/>
  <c r="AF156" i="1"/>
  <c r="AF157" i="1"/>
  <c r="AF178" i="1"/>
  <c r="AF179" i="1"/>
  <c r="AF185" i="1"/>
  <c r="AF212" i="1"/>
  <c r="AF217" i="1"/>
  <c r="AF220" i="1"/>
  <c r="AF223" i="1"/>
  <c r="AF227" i="1"/>
  <c r="AF231" i="1"/>
  <c r="AF232" i="1"/>
  <c r="AF240" i="1"/>
  <c r="AF247" i="1"/>
  <c r="AF245" i="1"/>
  <c r="AF249" i="1"/>
  <c r="AF252" i="1"/>
  <c r="AF258" i="1"/>
  <c r="AF261" i="1"/>
  <c r="AF271" i="1"/>
  <c r="AF283" i="1"/>
  <c r="AF300" i="1"/>
  <c r="AF303" i="1"/>
  <c r="AF305" i="1"/>
  <c r="AF310" i="1"/>
  <c r="AF309" i="1"/>
  <c r="AF312" i="1"/>
  <c r="AF318" i="1"/>
  <c r="AF336" i="1"/>
  <c r="AF343" i="1"/>
  <c r="AF345" i="1"/>
  <c r="AF358" i="1"/>
  <c r="AF362" i="1"/>
  <c r="AF368" i="1"/>
  <c r="AF383" i="1"/>
  <c r="AF385" i="1"/>
  <c r="AF398" i="1"/>
  <c r="AF402" i="1"/>
  <c r="AF411" i="1"/>
  <c r="AF413" i="1"/>
  <c r="AF418" i="1"/>
  <c r="AF429" i="1"/>
  <c r="AF434" i="1"/>
  <c r="AF447" i="1"/>
  <c r="AF450" i="1"/>
  <c r="AF451" i="1"/>
  <c r="AF452" i="1"/>
  <c r="AF454" i="1"/>
  <c r="AF462" i="1"/>
  <c r="AF468" i="1"/>
  <c r="AF470" i="1"/>
  <c r="AF475" i="1"/>
  <c r="AF488" i="1"/>
  <c r="AF493" i="1"/>
  <c r="AF505" i="1"/>
  <c r="AF510" i="1"/>
  <c r="AF512" i="1"/>
  <c r="AF523" i="1"/>
  <c r="AF526" i="1"/>
  <c r="AF531" i="1"/>
  <c r="AF532" i="1"/>
  <c r="AF541" i="1"/>
  <c r="AF548" i="1"/>
  <c r="AF550" i="1"/>
  <c r="AF568" i="1"/>
  <c r="AF581" i="1"/>
  <c r="AF587" i="1"/>
  <c r="AF589" i="1"/>
  <c r="AF596" i="1"/>
  <c r="AF597" i="1"/>
  <c r="AF606" i="1"/>
  <c r="AF609" i="1"/>
  <c r="AF612" i="1"/>
  <c r="AF613" i="1"/>
  <c r="AF626" i="1"/>
  <c r="AF633" i="1"/>
  <c r="AF636" i="1"/>
  <c r="AF640" i="1"/>
  <c r="AF652" i="1"/>
  <c r="AF653" i="1"/>
  <c r="AF657" i="1"/>
  <c r="AF661" i="1"/>
  <c r="AF664" i="1"/>
  <c r="AF666" i="1"/>
  <c r="AF674" i="1"/>
  <c r="AF681" i="1"/>
  <c r="AF683" i="1"/>
  <c r="AF690" i="1"/>
  <c r="AF695" i="1"/>
  <c r="AF702" i="1"/>
  <c r="AF709" i="1"/>
  <c r="AF724" i="1"/>
  <c r="AF731" i="1"/>
  <c r="AF62" i="1"/>
  <c r="AF739" i="1"/>
  <c r="AF742" i="1"/>
  <c r="AF746" i="1"/>
  <c r="AF748" i="1"/>
  <c r="AF752" i="1"/>
  <c r="AF755" i="1"/>
  <c r="AF770" i="1"/>
  <c r="AF772" i="1"/>
  <c r="AF783" i="1"/>
  <c r="AF797" i="1"/>
  <c r="AF803" i="1"/>
  <c r="AF809" i="1"/>
  <c r="AF816" i="1"/>
  <c r="AF818" i="1"/>
  <c r="AF819" i="1"/>
  <c r="AF841" i="1"/>
  <c r="AF845" i="1"/>
  <c r="AF850" i="1"/>
  <c r="AF859" i="1"/>
  <c r="AF865" i="1"/>
  <c r="AF872" i="1"/>
  <c r="AF875" i="1"/>
  <c r="AF883" i="1"/>
  <c r="AF888" i="1"/>
  <c r="AF908" i="1"/>
  <c r="AF909" i="1"/>
  <c r="AF918" i="1"/>
  <c r="AF930" i="1"/>
  <c r="AF938" i="1"/>
  <c r="AF939" i="1"/>
  <c r="AF942" i="1"/>
  <c r="AF949" i="1"/>
  <c r="AF963" i="1"/>
  <c r="AF971" i="1"/>
  <c r="AF976" i="1"/>
  <c r="AF996" i="1"/>
  <c r="AF1001" i="1"/>
  <c r="AF1008" i="1"/>
  <c r="AF1014" i="1"/>
  <c r="AF1020" i="1"/>
  <c r="AF1021" i="1"/>
  <c r="AF1025" i="1"/>
  <c r="AF1033" i="1"/>
  <c r="AF1036" i="1"/>
  <c r="AF1043" i="1"/>
  <c r="AF1053" i="1"/>
  <c r="AF1055" i="1"/>
  <c r="AF1073" i="1"/>
  <c r="AF1076" i="1"/>
  <c r="AF1079" i="1"/>
  <c r="AF1084" i="1"/>
  <c r="AF1085" i="1"/>
  <c r="AF1093" i="1"/>
  <c r="AF1095" i="1"/>
  <c r="AF1119" i="1"/>
  <c r="AF529" i="1"/>
  <c r="AF584" i="1"/>
  <c r="AF655" i="1"/>
  <c r="AF685" i="1"/>
  <c r="AF806" i="1"/>
  <c r="AF899" i="1"/>
  <c r="AF931" i="1"/>
  <c r="AF940" i="1"/>
  <c r="AF20" i="1"/>
  <c r="AF87" i="1"/>
  <c r="AF483" i="1"/>
  <c r="AF501" i="1"/>
  <c r="AF602" i="1"/>
  <c r="AF13" i="1"/>
  <c r="AF211" i="1"/>
  <c r="AF718" i="1"/>
  <c r="AF866" i="1"/>
  <c r="AF1082" i="1"/>
  <c r="AF125" i="1"/>
  <c r="AF405" i="1"/>
  <c r="AF864" i="1"/>
  <c r="AF961" i="1"/>
  <c r="AF194" i="1"/>
  <c r="AF43" i="1"/>
  <c r="AF304" i="1"/>
  <c r="AF693" i="1"/>
  <c r="AF987" i="1"/>
  <c r="AF896" i="1"/>
  <c r="AF288" i="1"/>
  <c r="AF44" i="1"/>
  <c r="AF713" i="1"/>
  <c r="AF322" i="1"/>
  <c r="AF889" i="1"/>
  <c r="AF604" i="1"/>
  <c r="AF885" i="1"/>
  <c r="AF534" i="1"/>
  <c r="AF547" i="1"/>
  <c r="AF694" i="1"/>
  <c r="AF919" i="1"/>
  <c r="AF320" i="1"/>
  <c r="AF337" i="1"/>
  <c r="AF1016" i="1"/>
  <c r="AF388" i="1"/>
  <c r="AF70" i="1"/>
  <c r="AF822" i="1"/>
  <c r="AF165" i="1"/>
  <c r="AF397" i="1"/>
  <c r="AF1009" i="1"/>
  <c r="AF551" i="1"/>
  <c r="AF761" i="1"/>
  <c r="AF1113" i="1"/>
  <c r="AF502" i="1"/>
  <c r="AF184" i="1"/>
  <c r="AF199" i="1"/>
  <c r="AF484" i="1"/>
  <c r="AF730" i="1"/>
  <c r="AF1018" i="1"/>
  <c r="AF114" i="1"/>
  <c r="AF242" i="1"/>
  <c r="AF794" i="1"/>
  <c r="AF1061" i="1"/>
  <c r="AF190" i="1"/>
  <c r="AF192" i="1"/>
  <c r="AF262" i="1"/>
  <c r="AF444" i="1"/>
  <c r="AF867" i="1"/>
  <c r="AF705" i="1"/>
  <c r="AF293" i="1"/>
  <c r="AF892" i="1"/>
  <c r="AF168" i="1"/>
  <c r="AF941" i="1"/>
  <c r="AF751" i="1"/>
  <c r="AF906" i="1"/>
  <c r="AF1022" i="1"/>
  <c r="AF1059" i="1"/>
  <c r="AF357" i="1"/>
  <c r="AF315" i="1"/>
  <c r="AF276" i="1"/>
  <c r="AF279" i="1"/>
  <c r="AF160" i="1"/>
  <c r="AF346" i="1"/>
  <c r="AF360" i="1"/>
  <c r="AF717" i="1"/>
  <c r="AF893" i="1"/>
  <c r="AF981" i="1"/>
  <c r="AF8" i="1"/>
  <c r="AF615" i="1"/>
  <c r="AF544" i="1"/>
  <c r="AF944" i="1"/>
  <c r="AF658" i="1"/>
  <c r="AF725" i="1"/>
  <c r="AF813" i="1"/>
  <c r="AF852" i="1"/>
  <c r="AF1041" i="1"/>
  <c r="AF1096" i="1"/>
  <c r="AF539" i="1"/>
  <c r="AF698" i="1"/>
  <c r="AF760" i="1"/>
  <c r="AF113" i="1"/>
  <c r="AF347" i="1"/>
  <c r="AF367" i="1"/>
  <c r="AF629" i="1"/>
  <c r="AF111" i="1"/>
  <c r="AF482" i="1"/>
  <c r="AF835" i="1"/>
  <c r="AF1088" i="1"/>
  <c r="AF380" i="1"/>
  <c r="AF177" i="1"/>
  <c r="AF248" i="1"/>
  <c r="AF827" i="1"/>
  <c r="AF105" i="1"/>
  <c r="AF196" i="1"/>
  <c r="AF338" i="1"/>
  <c r="AF638" i="1"/>
  <c r="AF886" i="1"/>
  <c r="AF912" i="1"/>
  <c r="AF923" i="1"/>
  <c r="AF561" i="1"/>
  <c r="AF808" i="1"/>
  <c r="AF406" i="1"/>
  <c r="AF814" i="1"/>
  <c r="AF934" i="1"/>
  <c r="AF133" i="1"/>
  <c r="AF100" i="1"/>
  <c r="AF419" i="1"/>
  <c r="AF24" i="1"/>
  <c r="AF180" i="1"/>
  <c r="AF206" i="1"/>
  <c r="AF218" i="1"/>
  <c r="AF349" i="1"/>
  <c r="AF431" i="1"/>
  <c r="AF476" i="1"/>
  <c r="AF637" i="1"/>
  <c r="AF708" i="1"/>
  <c r="AF735" i="1"/>
  <c r="AF959" i="1"/>
  <c r="AF979" i="1"/>
  <c r="AF1027" i="1"/>
  <c r="AF324" i="1"/>
  <c r="AF1044" i="1"/>
  <c r="AF1012" i="1"/>
  <c r="AF917" i="1"/>
  <c r="AF58" i="1"/>
  <c r="AF775" i="1"/>
  <c r="AF359" i="1"/>
  <c r="AF520" i="1"/>
  <c r="AF332" i="1"/>
  <c r="AF848" i="1"/>
  <c r="AF855" i="1"/>
  <c r="AF644" i="1"/>
  <c r="AF497" i="1"/>
  <c r="AF284" i="1"/>
  <c r="AF396" i="1"/>
  <c r="AF592" i="1"/>
  <c r="AF914" i="1"/>
  <c r="AF340" i="1"/>
  <c r="AF882" i="1"/>
  <c r="AF715" i="1"/>
  <c r="AF1040" i="1"/>
  <c r="AF213" i="1"/>
  <c r="AF582" i="1"/>
  <c r="AF599" i="1"/>
  <c r="AF985" i="1"/>
  <c r="AF1038" i="1"/>
  <c r="AF66" i="1"/>
  <c r="AF479" i="1"/>
  <c r="AF1105" i="1"/>
  <c r="AF34" i="1"/>
  <c r="AF469" i="1"/>
  <c r="AF622" i="1"/>
  <c r="AF4" i="1"/>
  <c r="AF1011" i="1"/>
  <c r="AF148" i="1"/>
  <c r="AF443" i="1"/>
  <c r="AF460" i="1"/>
  <c r="AF569" i="1"/>
  <c r="AF32" i="1"/>
  <c r="AF466" i="1"/>
  <c r="AF741" i="1"/>
  <c r="AF1111" i="1"/>
  <c r="AF23" i="1"/>
  <c r="AF804" i="1"/>
  <c r="AF272" i="1"/>
  <c r="AF373" i="1"/>
  <c r="AF374" i="1"/>
  <c r="AF910" i="1"/>
  <c r="AF958" i="1"/>
  <c r="AF181" i="1"/>
  <c r="AF878" i="1"/>
  <c r="AF614" i="1"/>
  <c r="AF90" i="1"/>
  <c r="AF128" i="1"/>
  <c r="AF142" i="1"/>
  <c r="AF379" i="1"/>
  <c r="AF671" i="1"/>
  <c r="AF928" i="1"/>
  <c r="AF935" i="1"/>
  <c r="AF1031" i="1"/>
  <c r="AF1023" i="1"/>
  <c r="AF57" i="1"/>
  <c r="AF69" i="1"/>
  <c r="AF268" i="1"/>
  <c r="AF287" i="1"/>
  <c r="AF586" i="1"/>
  <c r="AF291" i="1"/>
  <c r="AF123" i="1"/>
  <c r="AF552" i="1"/>
  <c r="AF948" i="1"/>
  <c r="AF543" i="1"/>
  <c r="AF159" i="1"/>
  <c r="AF135" i="1"/>
  <c r="AF54" i="1"/>
  <c r="AF19" i="1"/>
  <c r="AF222" i="1"/>
  <c r="AF565" i="1"/>
  <c r="AF812" i="1"/>
  <c r="AF972" i="1"/>
  <c r="AF994" i="1"/>
  <c r="AF1086" i="1"/>
  <c r="AF270" i="1"/>
  <c r="AF400" i="1"/>
  <c r="AF498" i="1"/>
  <c r="AF692" i="1"/>
  <c r="AF764" i="1"/>
  <c r="AF933" i="1"/>
  <c r="AF1098" i="1"/>
  <c r="AF805" i="1"/>
  <c r="AF925" i="1"/>
  <c r="AF426" i="1"/>
  <c r="AF716" i="1"/>
  <c r="AF235" i="1"/>
  <c r="AF267" i="1"/>
  <c r="AF274" i="1"/>
  <c r="AF472" i="1"/>
  <c r="AF881" i="1"/>
  <c r="AF289" i="1"/>
  <c r="AF139" i="1"/>
  <c r="AF250" i="1"/>
  <c r="AF522" i="1"/>
  <c r="AF728" i="1"/>
  <c r="AF378" i="1"/>
  <c r="AF688" i="1"/>
  <c r="AF350" i="1"/>
  <c r="AF481" i="1"/>
  <c r="AF567" i="1"/>
  <c r="AF663" i="1"/>
  <c r="AF734" i="1"/>
  <c r="AF743" i="1"/>
  <c r="AF749" i="1"/>
  <c r="AF776" i="1"/>
  <c r="AF997" i="1"/>
  <c r="AF1078" i="1"/>
  <c r="AF1089" i="1"/>
  <c r="AF219" i="1"/>
  <c r="AF995" i="1"/>
  <c r="AF140" i="1"/>
  <c r="AF513" i="1"/>
  <c r="AF525" i="1"/>
  <c r="AF152" i="1"/>
  <c r="AF94" i="1"/>
  <c r="AF798" i="1"/>
  <c r="AF1056" i="1"/>
  <c r="AF314" i="1"/>
  <c r="AF386" i="1"/>
  <c r="AF964" i="1"/>
  <c r="AF1013" i="1"/>
  <c r="AF112" i="1"/>
  <c r="AF200" i="1"/>
  <c r="AF1106" i="1"/>
  <c r="AF831" i="1"/>
  <c r="AF394" i="1"/>
  <c r="AF1067" i="1"/>
  <c r="AF820" i="1"/>
  <c r="AF275" i="1"/>
  <c r="AF10" i="1"/>
  <c r="AF33" i="1"/>
  <c r="AF106" i="1"/>
  <c r="AF147" i="1"/>
  <c r="AF154" i="1"/>
  <c r="AF226" i="1"/>
  <c r="AF1070" i="1"/>
  <c r="AF464" i="1"/>
  <c r="AF485" i="1"/>
  <c r="AF516" i="1"/>
  <c r="AF773" i="1"/>
  <c r="AF791" i="1"/>
  <c r="AF796" i="1"/>
  <c r="AF828" i="1"/>
  <c r="AF966" i="1"/>
  <c r="AF1103" i="1"/>
  <c r="AF61" i="1"/>
  <c r="AF126" i="1"/>
  <c r="AF174" i="1"/>
  <c r="AF229" i="1"/>
  <c r="AF266" i="1"/>
  <c r="AF299" i="1"/>
  <c r="AF328" i="1"/>
  <c r="AF446" i="1"/>
  <c r="AF463" i="1"/>
  <c r="AF524" i="1"/>
  <c r="AF894" i="1"/>
  <c r="AF900" i="1"/>
  <c r="AF901" i="1"/>
  <c r="AF926" i="1"/>
  <c r="AF998" i="1"/>
  <c r="AF1010" i="1"/>
  <c r="AF1052" i="1"/>
  <c r="AF1109" i="1"/>
  <c r="AF166" i="1"/>
  <c r="AF802" i="1"/>
  <c r="AF530" i="1"/>
  <c r="AF281" i="1"/>
  <c r="AF504" i="1"/>
  <c r="AF554" i="1"/>
  <c r="AF167" i="1"/>
  <c r="AF856" i="1"/>
  <c r="AF486" i="1"/>
  <c r="AF880" i="1"/>
  <c r="AF759" i="1"/>
  <c r="AF89" i="1"/>
  <c r="AF173" i="1"/>
  <c r="AF205" i="1"/>
  <c r="AF257" i="1"/>
  <c r="AF290" i="1"/>
  <c r="AF370" i="1"/>
  <c r="AF507" i="1"/>
  <c r="AF575" i="1"/>
  <c r="AF627" i="1"/>
  <c r="AF669" i="1"/>
  <c r="AF687" i="1"/>
  <c r="AF785" i="1"/>
  <c r="AF536" i="1"/>
  <c r="AF108" i="1"/>
  <c r="AF608" i="1"/>
  <c r="AF221" i="1"/>
  <c r="AF325" i="1"/>
  <c r="AF63" i="1"/>
  <c r="AF969" i="1"/>
  <c r="AF366" i="1"/>
  <c r="AF88" i="1"/>
  <c r="AF161" i="1"/>
  <c r="AF508" i="1"/>
  <c r="AF678" i="1"/>
  <c r="AF902" i="1"/>
  <c r="AF237" i="1"/>
  <c r="AF81" i="1"/>
  <c r="AF528" i="1"/>
  <c r="AF527" i="1"/>
  <c r="AF829" i="1"/>
  <c r="AF916" i="1"/>
  <c r="AF103" i="1"/>
  <c r="AF151" i="1"/>
  <c r="AF937" i="1"/>
  <c r="AF78" i="1"/>
  <c r="AF110" i="1"/>
  <c r="AF130" i="1"/>
  <c r="AF195" i="1"/>
  <c r="AF381" i="1"/>
  <c r="AF440" i="1"/>
  <c r="AF491" i="1"/>
  <c r="AF784" i="1"/>
  <c r="AF1101" i="1"/>
  <c r="AF193" i="1"/>
  <c r="AF771" i="1"/>
  <c r="AF654" i="1"/>
  <c r="AF913" i="1"/>
  <c r="AF363" i="1"/>
  <c r="AF215" i="1"/>
  <c r="AF98" i="1"/>
  <c r="AF619" i="1"/>
  <c r="AF214" i="1"/>
  <c r="AF164" i="1"/>
  <c r="AF146" i="1"/>
  <c r="AF546" i="1"/>
  <c r="AF815" i="1"/>
  <c r="AF334" i="1"/>
  <c r="AF786" i="1"/>
  <c r="AF811" i="1"/>
  <c r="AF197" i="1"/>
  <c r="AF953" i="1"/>
  <c r="AF1077" i="1"/>
  <c r="AF264" i="1"/>
  <c r="AF974" i="1"/>
  <c r="AF646" i="1"/>
  <c r="AF74" i="1"/>
  <c r="AF376" i="1"/>
  <c r="AF246" i="1"/>
  <c r="AF456" i="1"/>
  <c r="AF549" i="1"/>
  <c r="AF631" i="1"/>
  <c r="AF782" i="1"/>
  <c r="AF593" i="1"/>
  <c r="AF331" i="1"/>
  <c r="AF436" i="1"/>
  <c r="AF224" i="1"/>
  <c r="AF992" i="1"/>
  <c r="AF298" i="1"/>
  <c r="AF699" i="1"/>
  <c r="AF737" i="1"/>
  <c r="AF779" i="1"/>
  <c r="AF789" i="1"/>
  <c r="AF1049" i="1"/>
  <c r="AF500" i="1"/>
  <c r="AF871" i="1"/>
  <c r="AF121" i="1"/>
  <c r="AF420" i="1"/>
  <c r="AF558" i="1"/>
  <c r="AF951" i="1"/>
  <c r="AF968" i="1"/>
  <c r="AF854" i="1"/>
  <c r="AF649" i="1"/>
  <c r="AF417" i="1"/>
  <c r="AF1058" i="1"/>
  <c r="AF1092" i="1"/>
  <c r="AF490" i="1"/>
  <c r="AF1118" i="1"/>
  <c r="AF1028" i="1"/>
  <c r="AF308" i="1"/>
  <c r="AF244" i="1"/>
  <c r="AF369" i="1"/>
  <c r="AF384" i="1"/>
  <c r="AF590" i="1"/>
  <c r="AF668" i="1"/>
  <c r="AF744" i="1"/>
  <c r="AF372" i="1"/>
  <c r="AF750" i="1"/>
  <c r="AF1072" i="1"/>
  <c r="AF187" i="1"/>
  <c r="AF40" i="1"/>
  <c r="AF832" i="1"/>
  <c r="AF978" i="1"/>
  <c r="AF319" i="1"/>
  <c r="AF162" i="1"/>
  <c r="AF50" i="1"/>
  <c r="AF203" i="1"/>
  <c r="AF234" i="1"/>
  <c r="AF243" i="1"/>
  <c r="AF660" i="1"/>
  <c r="AF780" i="1"/>
  <c r="AF873" i="1"/>
  <c r="AF1000" i="1"/>
  <c r="AF18" i="1"/>
  <c r="AF670" i="1"/>
  <c r="AF788" i="1"/>
  <c r="AF793" i="1"/>
  <c r="AF1110" i="1"/>
  <c r="AF521" i="1"/>
  <c r="AF72" i="1"/>
  <c r="AF477" i="1"/>
  <c r="AF519" i="1"/>
  <c r="AF641" i="1"/>
  <c r="AF673" i="1"/>
  <c r="AF707" i="1"/>
  <c r="AF729" i="1"/>
  <c r="AF365" i="1"/>
  <c r="AF392" i="1"/>
  <c r="AF459" i="1"/>
  <c r="AF102" i="1"/>
  <c r="AF155" i="1"/>
  <c r="AF393" i="1"/>
  <c r="AF542" i="1"/>
  <c r="AF572" i="1"/>
  <c r="AF580" i="1"/>
  <c r="AF767" i="1"/>
  <c r="AF887" i="1"/>
  <c r="AF947" i="1"/>
  <c r="AF455" i="1"/>
  <c r="AF31" i="1"/>
  <c r="AF371" i="1"/>
  <c r="AF603" i="1"/>
  <c r="AF189" i="1"/>
  <c r="AF556" i="1"/>
  <c r="AF49" i="1"/>
  <c r="AF52" i="1"/>
  <c r="AF957" i="1"/>
  <c r="AF209" i="1"/>
  <c r="AF280" i="1"/>
  <c r="AF1090" i="1"/>
  <c r="AF64" i="1"/>
  <c r="AF202" i="1"/>
  <c r="AF732" i="1"/>
  <c r="AF967" i="1"/>
  <c r="AF647" i="1"/>
  <c r="AF348" i="1"/>
  <c r="AF1071" i="1"/>
  <c r="AF560" i="1"/>
  <c r="AF515" i="1"/>
  <c r="AF1054" i="1"/>
  <c r="AF254" i="1"/>
  <c r="AF723" i="1"/>
  <c r="AG721" i="1"/>
  <c r="AH721" i="1"/>
  <c r="AH286" i="1"/>
  <c r="AH514" i="1"/>
  <c r="AH1032" i="1"/>
  <c r="AH903" i="1"/>
  <c r="AH697" i="1"/>
  <c r="AH1068" i="1"/>
  <c r="AH45" i="1"/>
  <c r="AH68" i="1"/>
  <c r="AH79" i="1"/>
  <c r="AH129" i="1"/>
  <c r="AH198" i="1"/>
  <c r="AH233" i="1"/>
  <c r="AH467" i="1"/>
  <c r="AH506" i="1"/>
  <c r="AH540" i="1"/>
  <c r="AH574" i="1"/>
  <c r="AH618" i="1"/>
  <c r="AH639" i="1"/>
  <c r="AH706" i="1"/>
  <c r="AH710" i="1"/>
  <c r="AH712" i="1"/>
  <c r="AH765" i="1"/>
  <c r="AH787" i="1"/>
  <c r="AH792" i="1"/>
  <c r="AH844" i="1"/>
  <c r="AH863" i="1"/>
  <c r="AH955" i="1"/>
  <c r="AH986" i="1"/>
  <c r="AH1002" i="1"/>
  <c r="AH1117" i="1"/>
  <c r="AH656" i="1"/>
  <c r="AH341" i="1"/>
  <c r="AH17" i="1"/>
  <c r="AH839" i="1"/>
  <c r="AH553" i="1"/>
  <c r="AH763" i="1"/>
  <c r="AH71" i="1"/>
  <c r="AH96" i="1"/>
  <c r="AH433" i="1"/>
  <c r="AH441" i="1"/>
  <c r="AH566" i="1"/>
  <c r="AH711" i="1"/>
  <c r="AH1019" i="1"/>
  <c r="AH30" i="1"/>
  <c r="AH838" i="1"/>
  <c r="AH960" i="1"/>
  <c r="AH14" i="1"/>
  <c r="AH846" i="1"/>
  <c r="AH120" i="1"/>
  <c r="AH461" i="1"/>
  <c r="AH588" i="1"/>
  <c r="AH989" i="1"/>
  <c r="AH11" i="1"/>
  <c r="AH1042" i="1"/>
  <c r="AH753" i="1"/>
  <c r="AH503" i="1"/>
  <c r="AH1114" i="1"/>
  <c r="AH680" i="1"/>
  <c r="AH241" i="1"/>
  <c r="AH1094" i="1"/>
  <c r="AH3" i="1"/>
  <c r="AH9" i="1"/>
  <c r="AH12" i="1"/>
  <c r="AH16" i="1"/>
  <c r="AH28" i="1"/>
  <c r="AH37" i="1"/>
  <c r="AH38" i="1"/>
  <c r="AH39" i="1"/>
  <c r="AH41" i="1"/>
  <c r="AH51" i="1"/>
  <c r="AH60" i="1"/>
  <c r="AH76" i="1"/>
  <c r="AH83" i="1"/>
  <c r="AH82" i="1"/>
  <c r="AH93" i="1"/>
  <c r="AH101" i="1"/>
  <c r="AH116" i="1"/>
  <c r="AH122" i="1"/>
  <c r="AH141" i="1"/>
  <c r="AH144" i="1"/>
  <c r="AH145" i="1"/>
  <c r="AH153" i="1"/>
  <c r="AH163" i="1"/>
  <c r="AH169" i="1"/>
  <c r="AH170" i="1"/>
  <c r="AH171" i="1"/>
  <c r="AH176" i="1"/>
  <c r="AH191" i="1"/>
  <c r="AH207" i="1"/>
  <c r="AH210" i="1"/>
  <c r="AH216" i="1"/>
  <c r="AH225" i="1"/>
  <c r="AH228" i="1"/>
  <c r="AH230" i="1"/>
  <c r="AH236" i="1"/>
  <c r="AH239" i="1"/>
  <c r="AH253" i="1"/>
  <c r="AH255" i="1"/>
  <c r="AH256" i="1"/>
  <c r="AH260" i="1"/>
  <c r="AH263" i="1"/>
  <c r="AH265" i="1"/>
  <c r="AH277" i="1"/>
  <c r="AH278" i="1"/>
  <c r="AH285" i="1"/>
  <c r="AH292" i="1"/>
  <c r="AH295" i="1"/>
  <c r="AH296" i="1"/>
  <c r="AH297" i="1"/>
  <c r="AH302" i="1"/>
  <c r="AH307" i="1"/>
  <c r="AH311" i="1"/>
  <c r="AH321" i="1"/>
  <c r="AH323" i="1"/>
  <c r="AH329" i="1"/>
  <c r="AH330" i="1"/>
  <c r="AH339" i="1"/>
  <c r="AH342" i="1"/>
  <c r="AH354" i="1"/>
  <c r="AH361" i="1"/>
  <c r="AH390" i="1"/>
  <c r="AH404" i="1"/>
  <c r="AH407" i="1"/>
  <c r="AH408" i="1"/>
  <c r="AH412" i="1"/>
  <c r="AH416" i="1"/>
  <c r="AH423" i="1"/>
  <c r="AH425" i="1"/>
  <c r="AH430" i="1"/>
  <c r="AH437" i="1"/>
  <c r="AH439" i="1"/>
  <c r="AH442" i="1"/>
  <c r="AH445" i="1"/>
  <c r="AH449" i="1"/>
  <c r="AH453" i="1"/>
  <c r="AH465" i="1"/>
  <c r="AH474" i="1"/>
  <c r="AH478" i="1"/>
  <c r="AH480" i="1"/>
  <c r="AH492" i="1"/>
  <c r="AH495" i="1"/>
  <c r="AH496" i="1"/>
  <c r="AH499" i="1"/>
  <c r="AH535" i="1"/>
  <c r="AH537" i="1"/>
  <c r="AH538" i="1"/>
  <c r="AH557" i="1"/>
  <c r="AH562" i="1"/>
  <c r="AH571" i="1"/>
  <c r="AH573" i="1"/>
  <c r="AH577" i="1"/>
  <c r="AH583" i="1"/>
  <c r="AH591" i="1"/>
  <c r="AH594" i="1"/>
  <c r="AH595" i="1"/>
  <c r="AH600" i="1"/>
  <c r="AH605" i="1"/>
  <c r="AH610" i="1"/>
  <c r="AH616" i="1"/>
  <c r="AH623" i="1"/>
  <c r="AH625" i="1"/>
  <c r="AH630" i="1"/>
  <c r="AH635" i="1"/>
  <c r="AH634" i="1"/>
  <c r="AH642" i="1"/>
  <c r="AH643" i="1"/>
  <c r="AH645" i="1"/>
  <c r="AH650" i="1"/>
  <c r="AH651" i="1"/>
  <c r="AH667" i="1"/>
  <c r="AH672" i="1"/>
  <c r="AH677" i="1"/>
  <c r="AH682" i="1"/>
  <c r="AH686" i="1"/>
  <c r="AH689" i="1"/>
  <c r="AH691" i="1"/>
  <c r="AH701" i="1"/>
  <c r="AH703" i="1"/>
  <c r="AH726" i="1"/>
  <c r="AH727" i="1"/>
  <c r="AH733" i="1"/>
  <c r="AH738" i="1"/>
  <c r="AH758" i="1"/>
  <c r="AH766" i="1"/>
  <c r="AH769" i="1"/>
  <c r="AH768" i="1"/>
  <c r="AH774" i="1"/>
  <c r="AH777" i="1"/>
  <c r="AH795" i="1"/>
  <c r="AH800" i="1"/>
  <c r="AH807" i="1"/>
  <c r="AH810" i="1"/>
  <c r="AH821" i="1"/>
  <c r="AH824" i="1"/>
  <c r="AH825" i="1"/>
  <c r="AH836" i="1"/>
  <c r="AH837" i="1"/>
  <c r="AH842" i="1"/>
  <c r="AH843" i="1"/>
  <c r="AH847" i="1"/>
  <c r="AH851" i="1"/>
  <c r="AH857" i="1"/>
  <c r="AH862" i="1"/>
  <c r="AH861" i="1"/>
  <c r="AH869" i="1"/>
  <c r="AH877" i="1"/>
  <c r="AH879" i="1"/>
  <c r="AH884" i="1"/>
  <c r="AH890" i="1"/>
  <c r="AH895" i="1"/>
  <c r="AH897" i="1"/>
  <c r="AH898" i="1"/>
  <c r="AH904" i="1"/>
  <c r="AH905" i="1"/>
  <c r="AH911" i="1"/>
  <c r="AH920" i="1"/>
  <c r="AH927" i="1"/>
  <c r="AH932" i="1"/>
  <c r="AH943" i="1"/>
  <c r="AH945" i="1"/>
  <c r="AH950" i="1"/>
  <c r="AH952" i="1"/>
  <c r="AH962" i="1"/>
  <c r="AH965" i="1"/>
  <c r="AH973" i="1"/>
  <c r="AH991" i="1"/>
  <c r="AH993" i="1"/>
  <c r="AH999" i="1"/>
  <c r="AH1004" i="1"/>
  <c r="AH1005" i="1"/>
  <c r="AH1026" i="1"/>
  <c r="AH1029" i="1"/>
  <c r="AH1034" i="1"/>
  <c r="AH1037" i="1"/>
  <c r="AH1039" i="1"/>
  <c r="AH1046" i="1"/>
  <c r="AH1047" i="1"/>
  <c r="AH1051" i="1"/>
  <c r="AH1060" i="1"/>
  <c r="AH1063" i="1"/>
  <c r="AH1065" i="1"/>
  <c r="AH1066" i="1"/>
  <c r="AH1075" i="1"/>
  <c r="AH1087" i="1"/>
  <c r="AH1091" i="1"/>
  <c r="AH1097" i="1"/>
  <c r="AH1107" i="1"/>
  <c r="AH1108" i="1"/>
  <c r="AH1112" i="1"/>
  <c r="AH1115" i="1"/>
  <c r="AH1121" i="1"/>
  <c r="AH704" i="1"/>
  <c r="AH85" i="1"/>
  <c r="AH1120" i="1"/>
  <c r="AH84" i="1"/>
  <c r="AH67" i="1"/>
  <c r="AH907" i="1"/>
  <c r="AH607" i="1"/>
  <c r="AH1099" i="1"/>
  <c r="AH628" i="1"/>
  <c r="AH326" i="1"/>
  <c r="AH659" i="1"/>
  <c r="AH756" i="1"/>
  <c r="AH576" i="1"/>
  <c r="AH355" i="1"/>
  <c r="AH617" i="1"/>
  <c r="AH42" i="1"/>
  <c r="AH137" i="1"/>
  <c r="AH621" i="1"/>
  <c r="AH778" i="1"/>
  <c r="AH1064" i="1"/>
  <c r="AH876" i="1"/>
  <c r="AH570" i="1"/>
  <c r="AH471" i="1"/>
  <c r="AH35" i="1"/>
  <c r="AH679" i="1"/>
  <c r="AH489" i="1"/>
  <c r="AH868" i="1"/>
  <c r="AH1035" i="1"/>
  <c r="AH1007" i="1"/>
  <c r="AH833" i="1"/>
  <c r="AH415" i="1"/>
  <c r="AH448" i="1"/>
  <c r="AH983" i="1"/>
  <c r="AH662" i="1"/>
  <c r="AH424" i="1"/>
  <c r="AH427" i="1"/>
  <c r="AH555" i="1"/>
  <c r="AH956" i="1"/>
  <c r="AH1100" i="1"/>
  <c r="AH127" i="1"/>
  <c r="AH922" i="1"/>
  <c r="AH874" i="1"/>
  <c r="AH294" i="1"/>
  <c r="AH344" i="1"/>
  <c r="AH356" i="1"/>
  <c r="AH414" i="1"/>
  <c r="AH517" i="1"/>
  <c r="AH15" i="1"/>
  <c r="AH840" i="1"/>
  <c r="AH421" i="1"/>
  <c r="AH422" i="1"/>
  <c r="AH533" i="1"/>
  <c r="AH601" i="1"/>
  <c r="AH403" i="1"/>
  <c r="AH6" i="1"/>
  <c r="AH632" i="1"/>
  <c r="AH5" i="1"/>
  <c r="AH107" i="1"/>
  <c r="AH188" i="1"/>
  <c r="AH762" i="1"/>
  <c r="AH954" i="1"/>
  <c r="AH375" i="1"/>
  <c r="AH1024" i="1"/>
  <c r="AH409" i="1"/>
  <c r="AH915" i="1"/>
  <c r="AH251" i="1"/>
  <c r="AH834" i="1"/>
  <c r="AH36" i="1"/>
  <c r="AH204" i="1"/>
  <c r="AH980" i="1"/>
  <c r="AH487" i="1"/>
  <c r="AH754" i="1"/>
  <c r="AH158" i="1"/>
  <c r="AH401" i="1"/>
  <c r="AH132" i="1"/>
  <c r="AH186" i="1"/>
  <c r="AH675" i="1"/>
  <c r="AH55" i="1"/>
  <c r="AH799" i="1"/>
  <c r="AH313" i="1"/>
  <c r="AH518" i="1"/>
  <c r="AH149" i="1"/>
  <c r="AH47" i="1"/>
  <c r="AH269" i="1"/>
  <c r="AH1050" i="1"/>
  <c r="AH921" i="1"/>
  <c r="AH849" i="1"/>
  <c r="AH790" i="1"/>
  <c r="AH801" i="1"/>
  <c r="AH282" i="1"/>
  <c r="AH333" i="1"/>
  <c r="AH273" i="1"/>
  <c r="AH382" i="1"/>
  <c r="AH395" i="1"/>
  <c r="AH823" i="1"/>
  <c r="AH970" i="1"/>
  <c r="AH97" i="1"/>
  <c r="AH745" i="1"/>
  <c r="AH351" i="1"/>
  <c r="AH53" i="1"/>
  <c r="AH870" i="1"/>
  <c r="AH27" i="1"/>
  <c r="AH545" i="1"/>
  <c r="AH1080" i="1"/>
  <c r="AH757" i="1"/>
  <c r="AH578" i="1"/>
  <c r="AH984" i="1"/>
  <c r="AH611" i="1"/>
  <c r="AH929" i="1"/>
  <c r="AH781" i="1"/>
  <c r="AH559" i="1"/>
  <c r="AH509" i="1"/>
  <c r="AH46" i="1"/>
  <c r="AH352" i="1"/>
  <c r="AH696" i="1"/>
  <c r="AH977" i="1"/>
  <c r="AH317" i="1"/>
  <c r="AH99" i="1"/>
  <c r="AH684" i="1"/>
  <c r="AH473" i="1"/>
  <c r="AH1015" i="1"/>
  <c r="AH316" i="1"/>
  <c r="AH65" i="1"/>
  <c r="AH410" i="1"/>
  <c r="AH676" i="1"/>
  <c r="AH720" i="1"/>
  <c r="AH1006" i="1"/>
  <c r="AH435" i="1"/>
  <c r="AH75" i="1"/>
  <c r="AH335" i="1"/>
  <c r="AH1062" i="1"/>
  <c r="AH1102" i="1"/>
  <c r="AH924" i="1"/>
  <c r="AH648" i="1"/>
  <c r="AH494" i="1"/>
  <c r="AH377" i="1"/>
  <c r="AH457" i="1"/>
  <c r="AH428" i="1"/>
  <c r="AH936" i="1"/>
  <c r="AH891" i="1"/>
  <c r="AH714" i="1"/>
  <c r="AH1116" i="1"/>
  <c r="AH1104" i="1"/>
  <c r="AH1045" i="1"/>
  <c r="AH988" i="1"/>
  <c r="AH1030" i="1"/>
  <c r="AH208" i="1"/>
  <c r="AH665" i="1"/>
  <c r="AH391" i="1"/>
  <c r="AH719" i="1"/>
  <c r="AH458" i="1"/>
  <c r="AH1069" i="1"/>
  <c r="AH387" i="1"/>
  <c r="AH990" i="1"/>
  <c r="AH183" i="1"/>
  <c r="AH620" i="1"/>
  <c r="AH59" i="1"/>
  <c r="AH301" i="1"/>
  <c r="AH1003" i="1"/>
  <c r="AH364" i="1"/>
  <c r="AH982" i="1"/>
  <c r="AH826" i="1"/>
  <c r="AH175" i="1"/>
  <c r="AH736" i="1"/>
  <c r="AH747" i="1"/>
  <c r="AH830" i="1"/>
  <c r="AH201" i="1"/>
  <c r="AH585" i="1"/>
  <c r="AH511" i="1"/>
  <c r="AH353" i="1"/>
  <c r="AH700" i="1"/>
  <c r="AH29" i="1"/>
  <c r="AH182" i="1"/>
  <c r="AH1017" i="1"/>
  <c r="AH389" i="1"/>
  <c r="AH1048" i="1"/>
  <c r="AH432" i="1"/>
  <c r="AH598" i="1"/>
  <c r="AH853" i="1"/>
  <c r="AH564" i="1"/>
  <c r="AH858" i="1"/>
  <c r="AH327" i="1"/>
  <c r="AH438" i="1"/>
  <c r="AH172" i="1"/>
  <c r="AH259" i="1"/>
  <c r="AH579" i="1"/>
  <c r="AH975" i="1"/>
  <c r="AH118" i="1"/>
  <c r="AH1083" i="1"/>
  <c r="AH740" i="1"/>
  <c r="AH1081" i="1"/>
  <c r="AH306" i="1"/>
  <c r="AH56" i="1"/>
  <c r="AH563" i="1"/>
  <c r="AH238" i="1"/>
  <c r="AH946" i="1"/>
  <c r="AH1074" i="1"/>
  <c r="AH119" i="1"/>
  <c r="AH134" i="1"/>
  <c r="AH860" i="1"/>
  <c r="AH1057" i="1"/>
  <c r="AH817" i="1"/>
  <c r="AH109" i="1"/>
  <c r="AH624" i="1"/>
  <c r="AH722" i="1"/>
  <c r="AH399" i="1"/>
  <c r="AH2" i="1"/>
  <c r="AH7" i="1"/>
  <c r="AH21" i="1"/>
  <c r="AH22" i="1"/>
  <c r="AH25" i="1"/>
  <c r="AH26" i="1"/>
  <c r="AH48" i="1"/>
  <c r="AH73" i="1"/>
  <c r="AH77" i="1"/>
  <c r="AH80" i="1"/>
  <c r="AH86" i="1"/>
  <c r="AH91" i="1"/>
  <c r="AH92" i="1"/>
  <c r="AH95" i="1"/>
  <c r="AH104" i="1"/>
  <c r="AH115" i="1"/>
  <c r="AH117" i="1"/>
  <c r="AH124" i="1"/>
  <c r="AH131" i="1"/>
  <c r="AH136" i="1"/>
  <c r="AH143" i="1"/>
  <c r="AH138" i="1"/>
  <c r="AH150" i="1"/>
  <c r="AH156" i="1"/>
  <c r="AH157" i="1"/>
  <c r="AH178" i="1"/>
  <c r="AH179" i="1"/>
  <c r="AH185" i="1"/>
  <c r="AH212" i="1"/>
  <c r="AH217" i="1"/>
  <c r="AH220" i="1"/>
  <c r="AH223" i="1"/>
  <c r="AH227" i="1"/>
  <c r="AH231" i="1"/>
  <c r="AH232" i="1"/>
  <c r="AH240" i="1"/>
  <c r="AH247" i="1"/>
  <c r="AH245" i="1"/>
  <c r="AH249" i="1"/>
  <c r="AH252" i="1"/>
  <c r="AH258" i="1"/>
  <c r="AH261" i="1"/>
  <c r="AH271" i="1"/>
  <c r="AH283" i="1"/>
  <c r="AH300" i="1"/>
  <c r="AH303" i="1"/>
  <c r="AH305" i="1"/>
  <c r="AH310" i="1"/>
  <c r="AH309" i="1"/>
  <c r="AH312" i="1"/>
  <c r="AH318" i="1"/>
  <c r="AH336" i="1"/>
  <c r="AH343" i="1"/>
  <c r="AH345" i="1"/>
  <c r="AH358" i="1"/>
  <c r="AH362" i="1"/>
  <c r="AH368" i="1"/>
  <c r="AH383" i="1"/>
  <c r="AH385" i="1"/>
  <c r="AH398" i="1"/>
  <c r="AH402" i="1"/>
  <c r="AH411" i="1"/>
  <c r="AH413" i="1"/>
  <c r="AH418" i="1"/>
  <c r="AH429" i="1"/>
  <c r="AH434" i="1"/>
  <c r="AH447" i="1"/>
  <c r="AH450" i="1"/>
  <c r="AH451" i="1"/>
  <c r="AH452" i="1"/>
  <c r="AH454" i="1"/>
  <c r="AH462" i="1"/>
  <c r="AH468" i="1"/>
  <c r="AH470" i="1"/>
  <c r="AH475" i="1"/>
  <c r="AH488" i="1"/>
  <c r="AH493" i="1"/>
  <c r="AH505" i="1"/>
  <c r="AH510" i="1"/>
  <c r="AH512" i="1"/>
  <c r="AH523" i="1"/>
  <c r="AH526" i="1"/>
  <c r="AH531" i="1"/>
  <c r="AH532" i="1"/>
  <c r="AH541" i="1"/>
  <c r="AH548" i="1"/>
  <c r="AH550" i="1"/>
  <c r="AH568" i="1"/>
  <c r="AH581" i="1"/>
  <c r="AH587" i="1"/>
  <c r="AH589" i="1"/>
  <c r="AH596" i="1"/>
  <c r="AH597" i="1"/>
  <c r="AH606" i="1"/>
  <c r="AH609" i="1"/>
  <c r="AH612" i="1"/>
  <c r="AH613" i="1"/>
  <c r="AH626" i="1"/>
  <c r="AH633" i="1"/>
  <c r="AH636" i="1"/>
  <c r="AH640" i="1"/>
  <c r="AH652" i="1"/>
  <c r="AH653" i="1"/>
  <c r="AH657" i="1"/>
  <c r="AH661" i="1"/>
  <c r="AH664" i="1"/>
  <c r="AH666" i="1"/>
  <c r="AH674" i="1"/>
  <c r="AH681" i="1"/>
  <c r="AH683" i="1"/>
  <c r="AH690" i="1"/>
  <c r="AH695" i="1"/>
  <c r="AH702" i="1"/>
  <c r="AH709" i="1"/>
  <c r="AH724" i="1"/>
  <c r="AH731" i="1"/>
  <c r="AH62" i="1"/>
  <c r="AH739" i="1"/>
  <c r="AH742" i="1"/>
  <c r="AH746" i="1"/>
  <c r="AH748" i="1"/>
  <c r="AH752" i="1"/>
  <c r="AH755" i="1"/>
  <c r="AH770" i="1"/>
  <c r="AH772" i="1"/>
  <c r="AH783" i="1"/>
  <c r="AH797" i="1"/>
  <c r="AH803" i="1"/>
  <c r="AH809" i="1"/>
  <c r="AH816" i="1"/>
  <c r="AH818" i="1"/>
  <c r="AH819" i="1"/>
  <c r="AH841" i="1"/>
  <c r="AH845" i="1"/>
  <c r="AH850" i="1"/>
  <c r="AH859" i="1"/>
  <c r="AH865" i="1"/>
  <c r="AH872" i="1"/>
  <c r="AH875" i="1"/>
  <c r="AH883" i="1"/>
  <c r="AH888" i="1"/>
  <c r="AH908" i="1"/>
  <c r="AH909" i="1"/>
  <c r="AH918" i="1"/>
  <c r="AH930" i="1"/>
  <c r="AH938" i="1"/>
  <c r="AH939" i="1"/>
  <c r="AH942" i="1"/>
  <c r="AH949" i="1"/>
  <c r="AH963" i="1"/>
  <c r="AH971" i="1"/>
  <c r="AH976" i="1"/>
  <c r="AH996" i="1"/>
  <c r="AH1001" i="1"/>
  <c r="AH1008" i="1"/>
  <c r="AH1014" i="1"/>
  <c r="AH1020" i="1"/>
  <c r="AH1021" i="1"/>
  <c r="AH1025" i="1"/>
  <c r="AH1033" i="1"/>
  <c r="AH1036" i="1"/>
  <c r="AH1043" i="1"/>
  <c r="AH1053" i="1"/>
  <c r="AH1055" i="1"/>
  <c r="AH1073" i="1"/>
  <c r="AH1076" i="1"/>
  <c r="AH1079" i="1"/>
  <c r="AH1084" i="1"/>
  <c r="AH1085" i="1"/>
  <c r="AH1093" i="1"/>
  <c r="AH1095" i="1"/>
  <c r="AH1119" i="1"/>
  <c r="AH529" i="1"/>
  <c r="AH584" i="1"/>
  <c r="AH655" i="1"/>
  <c r="AH685" i="1"/>
  <c r="AH806" i="1"/>
  <c r="AH899" i="1"/>
  <c r="AH931" i="1"/>
  <c r="AH940" i="1"/>
  <c r="AH20" i="1"/>
  <c r="AH87" i="1"/>
  <c r="AH483" i="1"/>
  <c r="AH501" i="1"/>
  <c r="AH602" i="1"/>
  <c r="AH13" i="1"/>
  <c r="AH211" i="1"/>
  <c r="AH718" i="1"/>
  <c r="AH866" i="1"/>
  <c r="AH1082" i="1"/>
  <c r="AH125" i="1"/>
  <c r="AH405" i="1"/>
  <c r="AH864" i="1"/>
  <c r="AH961" i="1"/>
  <c r="AH194" i="1"/>
  <c r="AH43" i="1"/>
  <c r="AH304" i="1"/>
  <c r="AH693" i="1"/>
  <c r="AH987" i="1"/>
  <c r="AH896" i="1"/>
  <c r="AH288" i="1"/>
  <c r="AH44" i="1"/>
  <c r="AH713" i="1"/>
  <c r="AH322" i="1"/>
  <c r="AH889" i="1"/>
  <c r="AH604" i="1"/>
  <c r="AH885" i="1"/>
  <c r="AH534" i="1"/>
  <c r="AH547" i="1"/>
  <c r="AH694" i="1"/>
  <c r="AH919" i="1"/>
  <c r="AH320" i="1"/>
  <c r="AH337" i="1"/>
  <c r="AH1016" i="1"/>
  <c r="AH388" i="1"/>
  <c r="AH70" i="1"/>
  <c r="AH822" i="1"/>
  <c r="AH165" i="1"/>
  <c r="AH397" i="1"/>
  <c r="AH1009" i="1"/>
  <c r="AH551" i="1"/>
  <c r="AH761" i="1"/>
  <c r="AH1113" i="1"/>
  <c r="AH502" i="1"/>
  <c r="AH184" i="1"/>
  <c r="AH199" i="1"/>
  <c r="AH484" i="1"/>
  <c r="AH730" i="1"/>
  <c r="AH1018" i="1"/>
  <c r="AH114" i="1"/>
  <c r="AH242" i="1"/>
  <c r="AH794" i="1"/>
  <c r="AH1061" i="1"/>
  <c r="AH190" i="1"/>
  <c r="AH192" i="1"/>
  <c r="AH262" i="1"/>
  <c r="AH444" i="1"/>
  <c r="AH867" i="1"/>
  <c r="AH705" i="1"/>
  <c r="AH293" i="1"/>
  <c r="AH892" i="1"/>
  <c r="AH168" i="1"/>
  <c r="AH941" i="1"/>
  <c r="AH751" i="1"/>
  <c r="AH906" i="1"/>
  <c r="AH1022" i="1"/>
  <c r="AH1059" i="1"/>
  <c r="AH357" i="1"/>
  <c r="AH315" i="1"/>
  <c r="AH276" i="1"/>
  <c r="AH279" i="1"/>
  <c r="AH160" i="1"/>
  <c r="AH346" i="1"/>
  <c r="AH360" i="1"/>
  <c r="AH717" i="1"/>
  <c r="AH893" i="1"/>
  <c r="AH981" i="1"/>
  <c r="AH8" i="1"/>
  <c r="AH615" i="1"/>
  <c r="AH544" i="1"/>
  <c r="AH944" i="1"/>
  <c r="AH658" i="1"/>
  <c r="AH725" i="1"/>
  <c r="AH813" i="1"/>
  <c r="AH852" i="1"/>
  <c r="AH1041" i="1"/>
  <c r="AH1096" i="1"/>
  <c r="AH539" i="1"/>
  <c r="AH698" i="1"/>
  <c r="AH760" i="1"/>
  <c r="AH113" i="1"/>
  <c r="AH347" i="1"/>
  <c r="AH367" i="1"/>
  <c r="AH629" i="1"/>
  <c r="AH111" i="1"/>
  <c r="AH482" i="1"/>
  <c r="AH835" i="1"/>
  <c r="AH1088" i="1"/>
  <c r="AH380" i="1"/>
  <c r="AH177" i="1"/>
  <c r="AH248" i="1"/>
  <c r="AH827" i="1"/>
  <c r="AH105" i="1"/>
  <c r="AH196" i="1"/>
  <c r="AH338" i="1"/>
  <c r="AH638" i="1"/>
  <c r="AH886" i="1"/>
  <c r="AH912" i="1"/>
  <c r="AH923" i="1"/>
  <c r="AH561" i="1"/>
  <c r="AH808" i="1"/>
  <c r="AH406" i="1"/>
  <c r="AH814" i="1"/>
  <c r="AH934" i="1"/>
  <c r="AH133" i="1"/>
  <c r="AH100" i="1"/>
  <c r="AH419" i="1"/>
  <c r="AH24" i="1"/>
  <c r="AH180" i="1"/>
  <c r="AH206" i="1"/>
  <c r="AH218" i="1"/>
  <c r="AH349" i="1"/>
  <c r="AH431" i="1"/>
  <c r="AH476" i="1"/>
  <c r="AH637" i="1"/>
  <c r="AH708" i="1"/>
  <c r="AH735" i="1"/>
  <c r="AH959" i="1"/>
  <c r="AH979" i="1"/>
  <c r="AH1027" i="1"/>
  <c r="AH324" i="1"/>
  <c r="AH1044" i="1"/>
  <c r="AH1012" i="1"/>
  <c r="AH917" i="1"/>
  <c r="AH58" i="1"/>
  <c r="AH775" i="1"/>
  <c r="AH359" i="1"/>
  <c r="AH520" i="1"/>
  <c r="AH332" i="1"/>
  <c r="AH848" i="1"/>
  <c r="AH855" i="1"/>
  <c r="AH644" i="1"/>
  <c r="AH497" i="1"/>
  <c r="AH284" i="1"/>
  <c r="AH396" i="1"/>
  <c r="AH592" i="1"/>
  <c r="AH914" i="1"/>
  <c r="AH340" i="1"/>
  <c r="AH882" i="1"/>
  <c r="AH715" i="1"/>
  <c r="AH1040" i="1"/>
  <c r="AH213" i="1"/>
  <c r="AH582" i="1"/>
  <c r="AH599" i="1"/>
  <c r="AH985" i="1"/>
  <c r="AH1038" i="1"/>
  <c r="AH66" i="1"/>
  <c r="AH479" i="1"/>
  <c r="AH1105" i="1"/>
  <c r="AH34" i="1"/>
  <c r="AH469" i="1"/>
  <c r="AH622" i="1"/>
  <c r="AH4" i="1"/>
  <c r="AH1011" i="1"/>
  <c r="AH148" i="1"/>
  <c r="AH443" i="1"/>
  <c r="AH460" i="1"/>
  <c r="AH569" i="1"/>
  <c r="AH32" i="1"/>
  <c r="AH466" i="1"/>
  <c r="AH741" i="1"/>
  <c r="AH1111" i="1"/>
  <c r="AH23" i="1"/>
  <c r="AH804" i="1"/>
  <c r="AH272" i="1"/>
  <c r="AH373" i="1"/>
  <c r="AH374" i="1"/>
  <c r="AH910" i="1"/>
  <c r="AH958" i="1"/>
  <c r="AH181" i="1"/>
  <c r="AH878" i="1"/>
  <c r="AH614" i="1"/>
  <c r="AH90" i="1"/>
  <c r="AH128" i="1"/>
  <c r="AH142" i="1"/>
  <c r="AH379" i="1"/>
  <c r="AH671" i="1"/>
  <c r="AH928" i="1"/>
  <c r="AH935" i="1"/>
  <c r="AH1031" i="1"/>
  <c r="AH1023" i="1"/>
  <c r="AH57" i="1"/>
  <c r="AH69" i="1"/>
  <c r="AH268" i="1"/>
  <c r="AH287" i="1"/>
  <c r="AH586" i="1"/>
  <c r="AH291" i="1"/>
  <c r="AH123" i="1"/>
  <c r="AH552" i="1"/>
  <c r="AH948" i="1"/>
  <c r="AH543" i="1"/>
  <c r="AH159" i="1"/>
  <c r="AH135" i="1"/>
  <c r="AH54" i="1"/>
  <c r="AH19" i="1"/>
  <c r="AH222" i="1"/>
  <c r="AH565" i="1"/>
  <c r="AH812" i="1"/>
  <c r="AH972" i="1"/>
  <c r="AH994" i="1"/>
  <c r="AH1086" i="1"/>
  <c r="AH270" i="1"/>
  <c r="AH400" i="1"/>
  <c r="AH498" i="1"/>
  <c r="AH692" i="1"/>
  <c r="AH764" i="1"/>
  <c r="AH933" i="1"/>
  <c r="AH1098" i="1"/>
  <c r="AH805" i="1"/>
  <c r="AH925" i="1"/>
  <c r="AH426" i="1"/>
  <c r="AH716" i="1"/>
  <c r="AH235" i="1"/>
  <c r="AH267" i="1"/>
  <c r="AH274" i="1"/>
  <c r="AH472" i="1"/>
  <c r="AH881" i="1"/>
  <c r="AH289" i="1"/>
  <c r="AH139" i="1"/>
  <c r="AH250" i="1"/>
  <c r="AH522" i="1"/>
  <c r="AH728" i="1"/>
  <c r="AH378" i="1"/>
  <c r="AH688" i="1"/>
  <c r="AH350" i="1"/>
  <c r="AH481" i="1"/>
  <c r="AH567" i="1"/>
  <c r="AH663" i="1"/>
  <c r="AH734" i="1"/>
  <c r="AH743" i="1"/>
  <c r="AH749" i="1"/>
  <c r="AH776" i="1"/>
  <c r="AH997" i="1"/>
  <c r="AH1078" i="1"/>
  <c r="AH1089" i="1"/>
  <c r="AH219" i="1"/>
  <c r="AH995" i="1"/>
  <c r="AH140" i="1"/>
  <c r="AH513" i="1"/>
  <c r="AH525" i="1"/>
  <c r="AH152" i="1"/>
  <c r="AH94" i="1"/>
  <c r="AH798" i="1"/>
  <c r="AH1056" i="1"/>
  <c r="AH314" i="1"/>
  <c r="AH386" i="1"/>
  <c r="AH964" i="1"/>
  <c r="AH1013" i="1"/>
  <c r="AH112" i="1"/>
  <c r="AH200" i="1"/>
  <c r="AH1106" i="1"/>
  <c r="AH831" i="1"/>
  <c r="AH394" i="1"/>
  <c r="AH1067" i="1"/>
  <c r="AH820" i="1"/>
  <c r="AH275" i="1"/>
  <c r="AH10" i="1"/>
  <c r="AH33" i="1"/>
  <c r="AH106" i="1"/>
  <c r="AH147" i="1"/>
  <c r="AH154" i="1"/>
  <c r="AH226" i="1"/>
  <c r="AH1070" i="1"/>
  <c r="AH464" i="1"/>
  <c r="AH485" i="1"/>
  <c r="AH516" i="1"/>
  <c r="AH773" i="1"/>
  <c r="AH791" i="1"/>
  <c r="AH796" i="1"/>
  <c r="AH828" i="1"/>
  <c r="AH966" i="1"/>
  <c r="AH1103" i="1"/>
  <c r="AH61" i="1"/>
  <c r="AH126" i="1"/>
  <c r="AH174" i="1"/>
  <c r="AH229" i="1"/>
  <c r="AH266" i="1"/>
  <c r="AH299" i="1"/>
  <c r="AH328" i="1"/>
  <c r="AH446" i="1"/>
  <c r="AH463" i="1"/>
  <c r="AH524" i="1"/>
  <c r="AH894" i="1"/>
  <c r="AH900" i="1"/>
  <c r="AH901" i="1"/>
  <c r="AH926" i="1"/>
  <c r="AH998" i="1"/>
  <c r="AH1010" i="1"/>
  <c r="AH1052" i="1"/>
  <c r="AH1109" i="1"/>
  <c r="AH166" i="1"/>
  <c r="AH802" i="1"/>
  <c r="AH530" i="1"/>
  <c r="AH281" i="1"/>
  <c r="AH504" i="1"/>
  <c r="AH554" i="1"/>
  <c r="AH167" i="1"/>
  <c r="AH856" i="1"/>
  <c r="AH486" i="1"/>
  <c r="AH880" i="1"/>
  <c r="AH759" i="1"/>
  <c r="AH89" i="1"/>
  <c r="AH173" i="1"/>
  <c r="AH205" i="1"/>
  <c r="AH257" i="1"/>
  <c r="AH290" i="1"/>
  <c r="AH370" i="1"/>
  <c r="AH507" i="1"/>
  <c r="AH575" i="1"/>
  <c r="AH627" i="1"/>
  <c r="AH669" i="1"/>
  <c r="AH687" i="1"/>
  <c r="AH785" i="1"/>
  <c r="AH536" i="1"/>
  <c r="AH108" i="1"/>
  <c r="AH608" i="1"/>
  <c r="AH221" i="1"/>
  <c r="AH325" i="1"/>
  <c r="AH63" i="1"/>
  <c r="AH969" i="1"/>
  <c r="AH366" i="1"/>
  <c r="AH88" i="1"/>
  <c r="AH161" i="1"/>
  <c r="AH508" i="1"/>
  <c r="AH678" i="1"/>
  <c r="AH902" i="1"/>
  <c r="AH237" i="1"/>
  <c r="AH81" i="1"/>
  <c r="AH528" i="1"/>
  <c r="AH527" i="1"/>
  <c r="AH829" i="1"/>
  <c r="AH916" i="1"/>
  <c r="AH103" i="1"/>
  <c r="AH151" i="1"/>
  <c r="AH937" i="1"/>
  <c r="AH78" i="1"/>
  <c r="AH110" i="1"/>
  <c r="AH130" i="1"/>
  <c r="AH195" i="1"/>
  <c r="AH381" i="1"/>
  <c r="AH440" i="1"/>
  <c r="AH491" i="1"/>
  <c r="AH784" i="1"/>
  <c r="AH1101" i="1"/>
  <c r="AH193" i="1"/>
  <c r="AH771" i="1"/>
  <c r="AH654" i="1"/>
  <c r="AH913" i="1"/>
  <c r="AH363" i="1"/>
  <c r="AH215" i="1"/>
  <c r="AH98" i="1"/>
  <c r="AH619" i="1"/>
  <c r="AH214" i="1"/>
  <c r="AH164" i="1"/>
  <c r="AH146" i="1"/>
  <c r="AH546" i="1"/>
  <c r="AH815" i="1"/>
  <c r="AH334" i="1"/>
  <c r="AH786" i="1"/>
  <c r="AH811" i="1"/>
  <c r="AH197" i="1"/>
  <c r="AH953" i="1"/>
  <c r="AH1077" i="1"/>
  <c r="AH264" i="1"/>
  <c r="AH974" i="1"/>
  <c r="AH646" i="1"/>
  <c r="AH74" i="1"/>
  <c r="AH376" i="1"/>
  <c r="AH246" i="1"/>
  <c r="AH456" i="1"/>
  <c r="AH549" i="1"/>
  <c r="AH631" i="1"/>
  <c r="AH782" i="1"/>
  <c r="AH593" i="1"/>
  <c r="AH331" i="1"/>
  <c r="AH436" i="1"/>
  <c r="AH224" i="1"/>
  <c r="AH992" i="1"/>
  <c r="AH298" i="1"/>
  <c r="AH699" i="1"/>
  <c r="AH737" i="1"/>
  <c r="AH779" i="1"/>
  <c r="AH789" i="1"/>
  <c r="AH1049" i="1"/>
  <c r="AH500" i="1"/>
  <c r="AH871" i="1"/>
  <c r="AH121" i="1"/>
  <c r="AH420" i="1"/>
  <c r="AH558" i="1"/>
  <c r="AH951" i="1"/>
  <c r="AH968" i="1"/>
  <c r="AH854" i="1"/>
  <c r="AH649" i="1"/>
  <c r="AH417" i="1"/>
  <c r="AH1058" i="1"/>
  <c r="AH1092" i="1"/>
  <c r="AH490" i="1"/>
  <c r="AH1118" i="1"/>
  <c r="AH1028" i="1"/>
  <c r="AH308" i="1"/>
  <c r="AH244" i="1"/>
  <c r="AH369" i="1"/>
  <c r="AH384" i="1"/>
  <c r="AH590" i="1"/>
  <c r="AH668" i="1"/>
  <c r="AH744" i="1"/>
  <c r="AH372" i="1"/>
  <c r="AH750" i="1"/>
  <c r="AH1072" i="1"/>
  <c r="AH187" i="1"/>
  <c r="AH40" i="1"/>
  <c r="AH832" i="1"/>
  <c r="AH978" i="1"/>
  <c r="AH319" i="1"/>
  <c r="AH162" i="1"/>
  <c r="AH50" i="1"/>
  <c r="AH203" i="1"/>
  <c r="AH234" i="1"/>
  <c r="AH243" i="1"/>
  <c r="AH660" i="1"/>
  <c r="AH780" i="1"/>
  <c r="AH873" i="1"/>
  <c r="AH1000" i="1"/>
  <c r="AH18" i="1"/>
  <c r="AH670" i="1"/>
  <c r="AH788" i="1"/>
  <c r="AH793" i="1"/>
  <c r="AH1110" i="1"/>
  <c r="AH521" i="1"/>
  <c r="AH72" i="1"/>
  <c r="AH477" i="1"/>
  <c r="AH519" i="1"/>
  <c r="AH641" i="1"/>
  <c r="AH673" i="1"/>
  <c r="AH707" i="1"/>
  <c r="AH729" i="1"/>
  <c r="AH365" i="1"/>
  <c r="AH392" i="1"/>
  <c r="AH459" i="1"/>
  <c r="AH102" i="1"/>
  <c r="AH155" i="1"/>
  <c r="AH393" i="1"/>
  <c r="AH542" i="1"/>
  <c r="AH572" i="1"/>
  <c r="AH580" i="1"/>
  <c r="AH767" i="1"/>
  <c r="AH887" i="1"/>
  <c r="AH947" i="1"/>
  <c r="AH455" i="1"/>
  <c r="AH31" i="1"/>
  <c r="AH371" i="1"/>
  <c r="AH603" i="1"/>
  <c r="AH189" i="1"/>
  <c r="AH556" i="1"/>
  <c r="AH49" i="1"/>
  <c r="AH52" i="1"/>
  <c r="AH957" i="1"/>
  <c r="AH209" i="1"/>
  <c r="AH280" i="1"/>
  <c r="AH1090" i="1"/>
  <c r="AH64" i="1"/>
  <c r="AH202" i="1"/>
  <c r="AH732" i="1"/>
  <c r="AH967" i="1"/>
  <c r="AH647" i="1"/>
  <c r="AH348" i="1"/>
  <c r="AH1071" i="1"/>
  <c r="AH560" i="1"/>
  <c r="AH515" i="1"/>
  <c r="AH1054" i="1"/>
  <c r="AH254" i="1"/>
  <c r="AH723" i="1"/>
  <c r="AK721" i="1"/>
  <c r="AK286" i="1"/>
  <c r="AK514" i="1"/>
  <c r="AK1032" i="1"/>
  <c r="AK903" i="1"/>
  <c r="AK697" i="1"/>
  <c r="AK1068" i="1"/>
  <c r="AK45" i="1"/>
  <c r="AK68" i="1"/>
  <c r="AK79" i="1"/>
  <c r="AK129" i="1"/>
  <c r="AK198" i="1"/>
  <c r="AK233" i="1"/>
  <c r="AK467" i="1"/>
  <c r="AK506" i="1"/>
  <c r="AK540" i="1"/>
  <c r="AK574" i="1"/>
  <c r="AK618" i="1"/>
  <c r="AK639" i="1"/>
  <c r="AK706" i="1"/>
  <c r="AK710" i="1"/>
  <c r="AK712" i="1"/>
  <c r="AK765" i="1"/>
  <c r="AK787" i="1"/>
  <c r="AK792" i="1"/>
  <c r="AK844" i="1"/>
  <c r="AK863" i="1"/>
  <c r="AK955" i="1"/>
  <c r="AK986" i="1"/>
  <c r="AK1002" i="1"/>
  <c r="AK1117" i="1"/>
  <c r="AK656" i="1"/>
  <c r="AK341" i="1"/>
  <c r="AK17" i="1"/>
  <c r="AK839" i="1"/>
  <c r="AK553" i="1"/>
  <c r="AK763" i="1"/>
  <c r="AK71" i="1"/>
  <c r="AK96" i="1"/>
  <c r="AK433" i="1"/>
  <c r="AK441" i="1"/>
  <c r="AK566" i="1"/>
  <c r="AK711" i="1"/>
  <c r="AK1019" i="1"/>
  <c r="AK30" i="1"/>
  <c r="AK838" i="1"/>
  <c r="AK960" i="1"/>
  <c r="AK14" i="1"/>
  <c r="AK846" i="1"/>
  <c r="AK120" i="1"/>
  <c r="AK461" i="1"/>
  <c r="AK588" i="1"/>
  <c r="AK989" i="1"/>
  <c r="AK11" i="1"/>
  <c r="AK1042" i="1"/>
  <c r="AK753" i="1"/>
  <c r="AK503" i="1"/>
  <c r="AK1114" i="1"/>
  <c r="AK680" i="1"/>
  <c r="AK241" i="1"/>
  <c r="AK1094" i="1"/>
  <c r="AK3" i="1"/>
  <c r="AK9" i="1"/>
  <c r="AK12" i="1"/>
  <c r="AK16" i="1"/>
  <c r="AK28" i="1"/>
  <c r="AK37" i="1"/>
  <c r="AK38" i="1"/>
  <c r="AK39" i="1"/>
  <c r="AK41" i="1"/>
  <c r="AK51" i="1"/>
  <c r="AK60" i="1"/>
  <c r="AK76" i="1"/>
  <c r="AK83" i="1"/>
  <c r="AK82" i="1"/>
  <c r="AK93" i="1"/>
  <c r="AK101" i="1"/>
  <c r="AK116" i="1"/>
  <c r="AK122" i="1"/>
  <c r="AK141" i="1"/>
  <c r="AK144" i="1"/>
  <c r="AK145" i="1"/>
  <c r="AK153" i="1"/>
  <c r="AK163" i="1"/>
  <c r="AK169" i="1"/>
  <c r="AK170" i="1"/>
  <c r="AK171" i="1"/>
  <c r="AK176" i="1"/>
  <c r="AK191" i="1"/>
  <c r="AK207" i="1"/>
  <c r="AK210" i="1"/>
  <c r="AK216" i="1"/>
  <c r="AK225" i="1"/>
  <c r="AK228" i="1"/>
  <c r="AK230" i="1"/>
  <c r="AK236" i="1"/>
  <c r="AK239" i="1"/>
  <c r="AK253" i="1"/>
  <c r="AK255" i="1"/>
  <c r="AK256" i="1"/>
  <c r="AK260" i="1"/>
  <c r="AK263" i="1"/>
  <c r="AK265" i="1"/>
  <c r="AK277" i="1"/>
  <c r="AK278" i="1"/>
  <c r="AK285" i="1"/>
  <c r="AK292" i="1"/>
  <c r="AK295" i="1"/>
  <c r="AK296" i="1"/>
  <c r="AK297" i="1"/>
  <c r="AK302" i="1"/>
  <c r="AK307" i="1"/>
  <c r="AK311" i="1"/>
  <c r="AK321" i="1"/>
  <c r="AK323" i="1"/>
  <c r="AK329" i="1"/>
  <c r="AK330" i="1"/>
  <c r="AK339" i="1"/>
  <c r="AK342" i="1"/>
  <c r="AK354" i="1"/>
  <c r="AK361" i="1"/>
  <c r="AK390" i="1"/>
  <c r="AK404" i="1"/>
  <c r="AK407" i="1"/>
  <c r="AK408" i="1"/>
  <c r="AK412" i="1"/>
  <c r="AK416" i="1"/>
  <c r="AK423" i="1"/>
  <c r="AK425" i="1"/>
  <c r="AK430" i="1"/>
  <c r="AK437" i="1"/>
  <c r="AK439" i="1"/>
  <c r="AK442" i="1"/>
  <c r="AK445" i="1"/>
  <c r="AK449" i="1"/>
  <c r="AK453" i="1"/>
  <c r="AK465" i="1"/>
  <c r="AK474" i="1"/>
  <c r="AK478" i="1"/>
  <c r="AK480" i="1"/>
  <c r="AK492" i="1"/>
  <c r="AK495" i="1"/>
  <c r="AK496" i="1"/>
  <c r="AK499" i="1"/>
  <c r="AK535" i="1"/>
  <c r="AK537" i="1"/>
  <c r="AK538" i="1"/>
  <c r="AK557" i="1"/>
  <c r="AK562" i="1"/>
  <c r="AK571" i="1"/>
  <c r="AK573" i="1"/>
  <c r="AK577" i="1"/>
  <c r="AK583" i="1"/>
  <c r="AK591" i="1"/>
  <c r="AK594" i="1"/>
  <c r="AK595" i="1"/>
  <c r="AK600" i="1"/>
  <c r="AK605" i="1"/>
  <c r="AK610" i="1"/>
  <c r="AK616" i="1"/>
  <c r="AK623" i="1"/>
  <c r="AK625" i="1"/>
  <c r="AK630" i="1"/>
  <c r="AK635" i="1"/>
  <c r="AK634" i="1"/>
  <c r="AK642" i="1"/>
  <c r="AK643" i="1"/>
  <c r="AK645" i="1"/>
  <c r="AK650" i="1"/>
  <c r="AK651" i="1"/>
  <c r="AK667" i="1"/>
  <c r="AK672" i="1"/>
  <c r="AK677" i="1"/>
  <c r="AK682" i="1"/>
  <c r="AK686" i="1"/>
  <c r="AK689" i="1"/>
  <c r="AK691" i="1"/>
  <c r="AK701" i="1"/>
  <c r="AK703" i="1"/>
  <c r="AK726" i="1"/>
  <c r="AK727" i="1"/>
  <c r="AK733" i="1"/>
  <c r="AK738" i="1"/>
  <c r="AK758" i="1"/>
  <c r="AK766" i="1"/>
  <c r="AK769" i="1"/>
  <c r="AK768" i="1"/>
  <c r="AK774" i="1"/>
  <c r="AK777" i="1"/>
  <c r="AK795" i="1"/>
  <c r="AK800" i="1"/>
  <c r="AK807" i="1"/>
  <c r="AK810" i="1"/>
  <c r="AK821" i="1"/>
  <c r="AK824" i="1"/>
  <c r="AK825" i="1"/>
  <c r="AK836" i="1"/>
  <c r="AK837" i="1"/>
  <c r="AK842" i="1"/>
  <c r="AK843" i="1"/>
  <c r="AK847" i="1"/>
  <c r="AK851" i="1"/>
  <c r="AK857" i="1"/>
  <c r="AK862" i="1"/>
  <c r="AK861" i="1"/>
  <c r="AK869" i="1"/>
  <c r="AK877" i="1"/>
  <c r="AK879" i="1"/>
  <c r="AK884" i="1"/>
  <c r="AK890" i="1"/>
  <c r="AK895" i="1"/>
  <c r="AK897" i="1"/>
  <c r="AK898" i="1"/>
  <c r="AK904" i="1"/>
  <c r="AK905" i="1"/>
  <c r="AK911" i="1"/>
  <c r="AK920" i="1"/>
  <c r="AK927" i="1"/>
  <c r="AK932" i="1"/>
  <c r="AK943" i="1"/>
  <c r="AK945" i="1"/>
  <c r="AK950" i="1"/>
  <c r="AK952" i="1"/>
  <c r="AK962" i="1"/>
  <c r="AK965" i="1"/>
  <c r="AK973" i="1"/>
  <c r="AK991" i="1"/>
  <c r="AK993" i="1"/>
  <c r="AK999" i="1"/>
  <c r="AK1004" i="1"/>
  <c r="AK1005" i="1"/>
  <c r="AK1026" i="1"/>
  <c r="AK1029" i="1"/>
  <c r="AK1034" i="1"/>
  <c r="AK1037" i="1"/>
  <c r="AK1039" i="1"/>
  <c r="AK1046" i="1"/>
  <c r="AK1047" i="1"/>
  <c r="AK1051" i="1"/>
  <c r="AK1060" i="1"/>
  <c r="AK1063" i="1"/>
  <c r="AK1065" i="1"/>
  <c r="AK1066" i="1"/>
  <c r="AK1075" i="1"/>
  <c r="AK1087" i="1"/>
  <c r="AK1091" i="1"/>
  <c r="AK1097" i="1"/>
  <c r="AK1107" i="1"/>
  <c r="AK1108" i="1"/>
  <c r="AK1112" i="1"/>
  <c r="AK1115" i="1"/>
  <c r="AK1121" i="1"/>
  <c r="AK704" i="1"/>
  <c r="AK85" i="1"/>
  <c r="AK1120" i="1"/>
  <c r="AK84" i="1"/>
  <c r="AK67" i="1"/>
  <c r="AK907" i="1"/>
  <c r="AK607" i="1"/>
  <c r="AK1099" i="1"/>
  <c r="AK628" i="1"/>
  <c r="AK326" i="1"/>
  <c r="AK659" i="1"/>
  <c r="AK756" i="1"/>
  <c r="AK576" i="1"/>
  <c r="AK355" i="1"/>
  <c r="AK617" i="1"/>
  <c r="AK42" i="1"/>
  <c r="AK137" i="1"/>
  <c r="AK621" i="1"/>
  <c r="AK778" i="1"/>
  <c r="AK1064" i="1"/>
  <c r="AK876" i="1"/>
  <c r="AK570" i="1"/>
  <c r="AK471" i="1"/>
  <c r="AK35" i="1"/>
  <c r="AK679" i="1"/>
  <c r="AK489" i="1"/>
  <c r="AK868" i="1"/>
  <c r="AK1035" i="1"/>
  <c r="AK1007" i="1"/>
  <c r="AK833" i="1"/>
  <c r="AK415" i="1"/>
  <c r="AK448" i="1"/>
  <c r="AK983" i="1"/>
  <c r="AK662" i="1"/>
  <c r="AK424" i="1"/>
  <c r="AK427" i="1"/>
  <c r="AK555" i="1"/>
  <c r="AK956" i="1"/>
  <c r="AK1100" i="1"/>
  <c r="AK127" i="1"/>
  <c r="AK922" i="1"/>
  <c r="AK874" i="1"/>
  <c r="AK294" i="1"/>
  <c r="AK344" i="1"/>
  <c r="AK356" i="1"/>
  <c r="AK414" i="1"/>
  <c r="AK517" i="1"/>
  <c r="AK15" i="1"/>
  <c r="AK840" i="1"/>
  <c r="AK421" i="1"/>
  <c r="AK422" i="1"/>
  <c r="AK533" i="1"/>
  <c r="AK601" i="1"/>
  <c r="AK403" i="1"/>
  <c r="AK6" i="1"/>
  <c r="AK632" i="1"/>
  <c r="AK5" i="1"/>
  <c r="AK107" i="1"/>
  <c r="AK188" i="1"/>
  <c r="AK762" i="1"/>
  <c r="AK954" i="1"/>
  <c r="AK375" i="1"/>
  <c r="AK1024" i="1"/>
  <c r="AK409" i="1"/>
  <c r="AK915" i="1"/>
  <c r="AK251" i="1"/>
  <c r="AK834" i="1"/>
  <c r="AK36" i="1"/>
  <c r="AK204" i="1"/>
  <c r="AK980" i="1"/>
  <c r="AK487" i="1"/>
  <c r="AK754" i="1"/>
  <c r="AK158" i="1"/>
  <c r="AK401" i="1"/>
  <c r="AK132" i="1"/>
  <c r="AK186" i="1"/>
  <c r="AK675" i="1"/>
  <c r="AK55" i="1"/>
  <c r="AK799" i="1"/>
  <c r="AK313" i="1"/>
  <c r="AK518" i="1"/>
  <c r="AK149" i="1"/>
  <c r="AK47" i="1"/>
  <c r="AK269" i="1"/>
  <c r="AK1050" i="1"/>
  <c r="AK921" i="1"/>
  <c r="AK849" i="1"/>
  <c r="AK790" i="1"/>
  <c r="AK801" i="1"/>
  <c r="AK282" i="1"/>
  <c r="AK333" i="1"/>
  <c r="AK273" i="1"/>
  <c r="AK382" i="1"/>
  <c r="AK395" i="1"/>
  <c r="AK823" i="1"/>
  <c r="AK970" i="1"/>
  <c r="AK97" i="1"/>
  <c r="AK745" i="1"/>
  <c r="AK351" i="1"/>
  <c r="AK53" i="1"/>
  <c r="AK870" i="1"/>
  <c r="AK27" i="1"/>
  <c r="AK545" i="1"/>
  <c r="AK1080" i="1"/>
  <c r="AK757" i="1"/>
  <c r="AK578" i="1"/>
  <c r="AK984" i="1"/>
  <c r="AK611" i="1"/>
  <c r="AK929" i="1"/>
  <c r="AK781" i="1"/>
  <c r="AK559" i="1"/>
  <c r="AK509" i="1"/>
  <c r="AK46" i="1"/>
  <c r="AK352" i="1"/>
  <c r="AK696" i="1"/>
  <c r="AK977" i="1"/>
  <c r="AK317" i="1"/>
  <c r="AK99" i="1"/>
  <c r="AK684" i="1"/>
  <c r="AK473" i="1"/>
  <c r="AK1015" i="1"/>
  <c r="AK316" i="1"/>
  <c r="AK65" i="1"/>
  <c r="AK410" i="1"/>
  <c r="AK676" i="1"/>
  <c r="AK720" i="1"/>
  <c r="AK1006" i="1"/>
  <c r="AK435" i="1"/>
  <c r="AK75" i="1"/>
  <c r="AK335" i="1"/>
  <c r="AK1062" i="1"/>
  <c r="AK1102" i="1"/>
  <c r="AK924" i="1"/>
  <c r="AK648" i="1"/>
  <c r="AK494" i="1"/>
  <c r="AK377" i="1"/>
  <c r="AK457" i="1"/>
  <c r="AK428" i="1"/>
  <c r="AK936" i="1"/>
  <c r="AK891" i="1"/>
  <c r="AK714" i="1"/>
  <c r="AK1116" i="1"/>
  <c r="AK1104" i="1"/>
  <c r="AK1045" i="1"/>
  <c r="AK988" i="1"/>
  <c r="AK1030" i="1"/>
  <c r="AK208" i="1"/>
  <c r="AK665" i="1"/>
  <c r="AK391" i="1"/>
  <c r="AK719" i="1"/>
  <c r="AK458" i="1"/>
  <c r="AK1069" i="1"/>
  <c r="AK387" i="1"/>
  <c r="AK990" i="1"/>
  <c r="AK183" i="1"/>
  <c r="AK620" i="1"/>
  <c r="AK59" i="1"/>
  <c r="AK301" i="1"/>
  <c r="AK1003" i="1"/>
  <c r="AK364" i="1"/>
  <c r="AK982" i="1"/>
  <c r="AK826" i="1"/>
  <c r="AK175" i="1"/>
  <c r="AK736" i="1"/>
  <c r="AK747" i="1"/>
  <c r="AK830" i="1"/>
  <c r="AK201" i="1"/>
  <c r="AK585" i="1"/>
  <c r="AK511" i="1"/>
  <c r="AK353" i="1"/>
  <c r="AK700" i="1"/>
  <c r="AK29" i="1"/>
  <c r="AK182" i="1"/>
  <c r="AK1017" i="1"/>
  <c r="AK389" i="1"/>
  <c r="AK1048" i="1"/>
  <c r="AK432" i="1"/>
  <c r="AK598" i="1"/>
  <c r="AK853" i="1"/>
  <c r="AK564" i="1"/>
  <c r="AK858" i="1"/>
  <c r="AK327" i="1"/>
  <c r="AK438" i="1"/>
  <c r="AK172" i="1"/>
  <c r="AK259" i="1"/>
  <c r="AK579" i="1"/>
  <c r="AK975" i="1"/>
  <c r="AK118" i="1"/>
  <c r="AK1083" i="1"/>
  <c r="AK740" i="1"/>
  <c r="AK1081" i="1"/>
  <c r="AK306" i="1"/>
  <c r="AK56" i="1"/>
  <c r="AK563" i="1"/>
  <c r="AK238" i="1"/>
  <c r="AK946" i="1"/>
  <c r="AK1074" i="1"/>
  <c r="AK119" i="1"/>
  <c r="AK134" i="1"/>
  <c r="AK860" i="1"/>
  <c r="AK1057" i="1"/>
  <c r="AK817" i="1"/>
  <c r="AK109" i="1"/>
  <c r="AK624" i="1"/>
  <c r="AK722" i="1"/>
  <c r="AK399" i="1"/>
  <c r="AK2" i="1"/>
  <c r="AK7" i="1"/>
  <c r="AK21" i="1"/>
  <c r="AK22" i="1"/>
  <c r="AK25" i="1"/>
  <c r="AK26" i="1"/>
  <c r="AK48" i="1"/>
  <c r="AK73" i="1"/>
  <c r="AK77" i="1"/>
  <c r="AK80" i="1"/>
  <c r="AK86" i="1"/>
  <c r="AK91" i="1"/>
  <c r="AK92" i="1"/>
  <c r="AK95" i="1"/>
  <c r="AK104" i="1"/>
  <c r="AK115" i="1"/>
  <c r="AK117" i="1"/>
  <c r="AK124" i="1"/>
  <c r="AK131" i="1"/>
  <c r="AK136" i="1"/>
  <c r="AK143" i="1"/>
  <c r="AK138" i="1"/>
  <c r="AK150" i="1"/>
  <c r="AK156" i="1"/>
  <c r="AK157" i="1"/>
  <c r="AK178" i="1"/>
  <c r="AK179" i="1"/>
  <c r="AK185" i="1"/>
  <c r="AK212" i="1"/>
  <c r="AK217" i="1"/>
  <c r="AK220" i="1"/>
  <c r="AK223" i="1"/>
  <c r="AK227" i="1"/>
  <c r="AK231" i="1"/>
  <c r="AK232" i="1"/>
  <c r="AK240" i="1"/>
  <c r="AK247" i="1"/>
  <c r="AK245" i="1"/>
  <c r="AK249" i="1"/>
  <c r="AK252" i="1"/>
  <c r="AK258" i="1"/>
  <c r="AK261" i="1"/>
  <c r="AK271" i="1"/>
  <c r="AK283" i="1"/>
  <c r="AK300" i="1"/>
  <c r="AK303" i="1"/>
  <c r="AK305" i="1"/>
  <c r="AK310" i="1"/>
  <c r="AK309" i="1"/>
  <c r="AK312" i="1"/>
  <c r="AK318" i="1"/>
  <c r="AK336" i="1"/>
  <c r="AK343" i="1"/>
  <c r="AK345" i="1"/>
  <c r="AK358" i="1"/>
  <c r="AK362" i="1"/>
  <c r="AK368" i="1"/>
  <c r="AK383" i="1"/>
  <c r="AK385" i="1"/>
  <c r="AK398" i="1"/>
  <c r="AK402" i="1"/>
  <c r="AK411" i="1"/>
  <c r="AK413" i="1"/>
  <c r="AK418" i="1"/>
  <c r="AK429" i="1"/>
  <c r="AK434" i="1"/>
  <c r="AK447" i="1"/>
  <c r="AK450" i="1"/>
  <c r="AK451" i="1"/>
  <c r="AK452" i="1"/>
  <c r="AK454" i="1"/>
  <c r="AK462" i="1"/>
  <c r="AK468" i="1"/>
  <c r="AK470" i="1"/>
  <c r="AK475" i="1"/>
  <c r="AK488" i="1"/>
  <c r="AK493" i="1"/>
  <c r="AK505" i="1"/>
  <c r="AK510" i="1"/>
  <c r="AK512" i="1"/>
  <c r="AK523" i="1"/>
  <c r="AK526" i="1"/>
  <c r="AK531" i="1"/>
  <c r="AK532" i="1"/>
  <c r="AK541" i="1"/>
  <c r="AK548" i="1"/>
  <c r="AK550" i="1"/>
  <c r="AK568" i="1"/>
  <c r="AK581" i="1"/>
  <c r="AK587" i="1"/>
  <c r="AK589" i="1"/>
  <c r="AK596" i="1"/>
  <c r="AK597" i="1"/>
  <c r="AK606" i="1"/>
  <c r="AK609" i="1"/>
  <c r="AK612" i="1"/>
  <c r="AK613" i="1"/>
  <c r="AK626" i="1"/>
  <c r="AK633" i="1"/>
  <c r="AK636" i="1"/>
  <c r="AK640" i="1"/>
  <c r="AK652" i="1"/>
  <c r="AK653" i="1"/>
  <c r="AK657" i="1"/>
  <c r="AK661" i="1"/>
  <c r="AK664" i="1"/>
  <c r="AK666" i="1"/>
  <c r="AK674" i="1"/>
  <c r="AK681" i="1"/>
  <c r="AK683" i="1"/>
  <c r="AK690" i="1"/>
  <c r="AK695" i="1"/>
  <c r="AK702" i="1"/>
  <c r="AK709" i="1"/>
  <c r="AK724" i="1"/>
  <c r="AK731" i="1"/>
  <c r="AK62" i="1"/>
  <c r="AK739" i="1"/>
  <c r="AK742" i="1"/>
  <c r="AK746" i="1"/>
  <c r="AK748" i="1"/>
  <c r="AK752" i="1"/>
  <c r="AK755" i="1"/>
  <c r="AK770" i="1"/>
  <c r="AK772" i="1"/>
  <c r="AK783" i="1"/>
  <c r="AK797" i="1"/>
  <c r="AK803" i="1"/>
  <c r="AK809" i="1"/>
  <c r="AK816" i="1"/>
  <c r="AK818" i="1"/>
  <c r="AK819" i="1"/>
  <c r="AK841" i="1"/>
  <c r="AK845" i="1"/>
  <c r="AK850" i="1"/>
  <c r="AK859" i="1"/>
  <c r="AK865" i="1"/>
  <c r="AK872" i="1"/>
  <c r="AK875" i="1"/>
  <c r="AK883" i="1"/>
  <c r="AK888" i="1"/>
  <c r="AK908" i="1"/>
  <c r="AK909" i="1"/>
  <c r="AK918" i="1"/>
  <c r="AK930" i="1"/>
  <c r="AK938" i="1"/>
  <c r="AK939" i="1"/>
  <c r="AK942" i="1"/>
  <c r="AK949" i="1"/>
  <c r="AK963" i="1"/>
  <c r="AK971" i="1"/>
  <c r="AK976" i="1"/>
  <c r="AK996" i="1"/>
  <c r="AK1001" i="1"/>
  <c r="AK1008" i="1"/>
  <c r="AK1014" i="1"/>
  <c r="AK1020" i="1"/>
  <c r="AK1021" i="1"/>
  <c r="AK1025" i="1"/>
  <c r="AK1033" i="1"/>
  <c r="AK1036" i="1"/>
  <c r="AK1043" i="1"/>
  <c r="AK1053" i="1"/>
  <c r="AK1055" i="1"/>
  <c r="AK1073" i="1"/>
  <c r="AK1076" i="1"/>
  <c r="AK1079" i="1"/>
  <c r="AK1084" i="1"/>
  <c r="AK1085" i="1"/>
  <c r="AK1093" i="1"/>
  <c r="AK1095" i="1"/>
  <c r="AK1119" i="1"/>
  <c r="AK529" i="1"/>
  <c r="AK584" i="1"/>
  <c r="AK655" i="1"/>
  <c r="AK685" i="1"/>
  <c r="AK806" i="1"/>
  <c r="AK899" i="1"/>
  <c r="AK931" i="1"/>
  <c r="AK940" i="1"/>
  <c r="AK20" i="1"/>
  <c r="AK87" i="1"/>
  <c r="AK483" i="1"/>
  <c r="AK501" i="1"/>
  <c r="AK602" i="1"/>
  <c r="AK13" i="1"/>
  <c r="AK211" i="1"/>
  <c r="AK718" i="1"/>
  <c r="AK866" i="1"/>
  <c r="AK1082" i="1"/>
  <c r="AK125" i="1"/>
  <c r="AK405" i="1"/>
  <c r="AK864" i="1"/>
  <c r="AK961" i="1"/>
  <c r="AK194" i="1"/>
  <c r="AK43" i="1"/>
  <c r="AK304" i="1"/>
  <c r="AK693" i="1"/>
  <c r="AK987" i="1"/>
  <c r="AK896" i="1"/>
  <c r="AK288" i="1"/>
  <c r="AK44" i="1"/>
  <c r="AK713" i="1"/>
  <c r="AK322" i="1"/>
  <c r="AK889" i="1"/>
  <c r="AK604" i="1"/>
  <c r="AK885" i="1"/>
  <c r="AK534" i="1"/>
  <c r="AK547" i="1"/>
  <c r="AK694" i="1"/>
  <c r="AK919" i="1"/>
  <c r="AK320" i="1"/>
  <c r="AK337" i="1"/>
  <c r="AK1016" i="1"/>
  <c r="AK388" i="1"/>
  <c r="AK70" i="1"/>
  <c r="AK822" i="1"/>
  <c r="AK165" i="1"/>
  <c r="AK397" i="1"/>
  <c r="AK1009" i="1"/>
  <c r="AK551" i="1"/>
  <c r="AK761" i="1"/>
  <c r="AK1113" i="1"/>
  <c r="AK502" i="1"/>
  <c r="AK184" i="1"/>
  <c r="AK199" i="1"/>
  <c r="AK484" i="1"/>
  <c r="AK730" i="1"/>
  <c r="AK1018" i="1"/>
  <c r="AK114" i="1"/>
  <c r="AK242" i="1"/>
  <c r="AK794" i="1"/>
  <c r="AK1061" i="1"/>
  <c r="AK190" i="1"/>
  <c r="AK192" i="1"/>
  <c r="AK262" i="1"/>
  <c r="AK444" i="1"/>
  <c r="AK867" i="1"/>
  <c r="AK705" i="1"/>
  <c r="AK293" i="1"/>
  <c r="AK892" i="1"/>
  <c r="AK168" i="1"/>
  <c r="AK941" i="1"/>
  <c r="AK751" i="1"/>
  <c r="AK906" i="1"/>
  <c r="AK1022" i="1"/>
  <c r="AK1059" i="1"/>
  <c r="AK357" i="1"/>
  <c r="AK315" i="1"/>
  <c r="AK276" i="1"/>
  <c r="AK279" i="1"/>
  <c r="AK160" i="1"/>
  <c r="AK346" i="1"/>
  <c r="AK360" i="1"/>
  <c r="AK717" i="1"/>
  <c r="AK893" i="1"/>
  <c r="AK981" i="1"/>
  <c r="AK8" i="1"/>
  <c r="AK615" i="1"/>
  <c r="AK544" i="1"/>
  <c r="AK944" i="1"/>
  <c r="AK658" i="1"/>
  <c r="AK725" i="1"/>
  <c r="AK813" i="1"/>
  <c r="AK852" i="1"/>
  <c r="AK1041" i="1"/>
  <c r="AK1096" i="1"/>
  <c r="AK539" i="1"/>
  <c r="AK698" i="1"/>
  <c r="AK760" i="1"/>
  <c r="AK113" i="1"/>
  <c r="AK347" i="1"/>
  <c r="AK367" i="1"/>
  <c r="AK629" i="1"/>
  <c r="AK111" i="1"/>
  <c r="AK482" i="1"/>
  <c r="AK835" i="1"/>
  <c r="AK1088" i="1"/>
  <c r="AK380" i="1"/>
  <c r="AK177" i="1"/>
  <c r="AK248" i="1"/>
  <c r="AK827" i="1"/>
  <c r="AK105" i="1"/>
  <c r="AK196" i="1"/>
  <c r="AK338" i="1"/>
  <c r="AK638" i="1"/>
  <c r="AK886" i="1"/>
  <c r="AK912" i="1"/>
  <c r="AK923" i="1"/>
  <c r="AK561" i="1"/>
  <c r="AK808" i="1"/>
  <c r="AK406" i="1"/>
  <c r="AK814" i="1"/>
  <c r="AK934" i="1"/>
  <c r="AK133" i="1"/>
  <c r="AK100" i="1"/>
  <c r="AK419" i="1"/>
  <c r="AK24" i="1"/>
  <c r="AK180" i="1"/>
  <c r="AK206" i="1"/>
  <c r="AK218" i="1"/>
  <c r="AK349" i="1"/>
  <c r="AK431" i="1"/>
  <c r="AK476" i="1"/>
  <c r="AK637" i="1"/>
  <c r="AK708" i="1"/>
  <c r="AK735" i="1"/>
  <c r="AK959" i="1"/>
  <c r="AK979" i="1"/>
  <c r="AK1027" i="1"/>
  <c r="AK324" i="1"/>
  <c r="AK1044" i="1"/>
  <c r="AK1012" i="1"/>
  <c r="AK917" i="1"/>
  <c r="AK58" i="1"/>
  <c r="AK775" i="1"/>
  <c r="AK359" i="1"/>
  <c r="AK520" i="1"/>
  <c r="AK332" i="1"/>
  <c r="AK848" i="1"/>
  <c r="AK855" i="1"/>
  <c r="AK644" i="1"/>
  <c r="AK497" i="1"/>
  <c r="AK284" i="1"/>
  <c r="AK396" i="1"/>
  <c r="AK592" i="1"/>
  <c r="AK914" i="1"/>
  <c r="AK340" i="1"/>
  <c r="AK882" i="1"/>
  <c r="AK715" i="1"/>
  <c r="AK1040" i="1"/>
  <c r="AK213" i="1"/>
  <c r="AK582" i="1"/>
  <c r="AK599" i="1"/>
  <c r="AK985" i="1"/>
  <c r="AK1038" i="1"/>
  <c r="AK66" i="1"/>
  <c r="AK479" i="1"/>
  <c r="AK1105" i="1"/>
  <c r="AK34" i="1"/>
  <c r="AK469" i="1"/>
  <c r="AK622" i="1"/>
  <c r="AK4" i="1"/>
  <c r="AK1011" i="1"/>
  <c r="AK148" i="1"/>
  <c r="AK443" i="1"/>
  <c r="AK460" i="1"/>
  <c r="AK569" i="1"/>
  <c r="AK32" i="1"/>
  <c r="AK466" i="1"/>
  <c r="AK741" i="1"/>
  <c r="AK1111" i="1"/>
  <c r="AK23" i="1"/>
  <c r="AK804" i="1"/>
  <c r="AK272" i="1"/>
  <c r="AK373" i="1"/>
  <c r="AK374" i="1"/>
  <c r="AK910" i="1"/>
  <c r="AK958" i="1"/>
  <c r="AK181" i="1"/>
  <c r="AK878" i="1"/>
  <c r="AK614" i="1"/>
  <c r="AK90" i="1"/>
  <c r="AK128" i="1"/>
  <c r="AK142" i="1"/>
  <c r="AK379" i="1"/>
  <c r="AK671" i="1"/>
  <c r="AK928" i="1"/>
  <c r="AK935" i="1"/>
  <c r="AK1031" i="1"/>
  <c r="AK1023" i="1"/>
  <c r="AK57" i="1"/>
  <c r="AK69" i="1"/>
  <c r="AK268" i="1"/>
  <c r="AK287" i="1"/>
  <c r="AK586" i="1"/>
  <c r="AK291" i="1"/>
  <c r="AK123" i="1"/>
  <c r="AK552" i="1"/>
  <c r="AK948" i="1"/>
  <c r="AK543" i="1"/>
  <c r="AK159" i="1"/>
  <c r="AK135" i="1"/>
  <c r="AK54" i="1"/>
  <c r="AK19" i="1"/>
  <c r="AK222" i="1"/>
  <c r="AK565" i="1"/>
  <c r="AK812" i="1"/>
  <c r="AK972" i="1"/>
  <c r="AK994" i="1"/>
  <c r="AK1086" i="1"/>
  <c r="AK270" i="1"/>
  <c r="AK400" i="1"/>
  <c r="AK498" i="1"/>
  <c r="AK692" i="1"/>
  <c r="AK764" i="1"/>
  <c r="AK933" i="1"/>
  <c r="AK1098" i="1"/>
  <c r="AK805" i="1"/>
  <c r="AK925" i="1"/>
  <c r="AK426" i="1"/>
  <c r="AK716" i="1"/>
  <c r="AK235" i="1"/>
  <c r="AK267" i="1"/>
  <c r="AK274" i="1"/>
  <c r="AK472" i="1"/>
  <c r="AK881" i="1"/>
  <c r="AK289" i="1"/>
  <c r="AK139" i="1"/>
  <c r="AK250" i="1"/>
  <c r="AK522" i="1"/>
  <c r="AK728" i="1"/>
  <c r="AK378" i="1"/>
  <c r="AK688" i="1"/>
  <c r="AK350" i="1"/>
  <c r="AK481" i="1"/>
  <c r="AK567" i="1"/>
  <c r="AK663" i="1"/>
  <c r="AK734" i="1"/>
  <c r="AK743" i="1"/>
  <c r="AK749" i="1"/>
  <c r="AK776" i="1"/>
  <c r="AK997" i="1"/>
  <c r="AK1078" i="1"/>
  <c r="AK1089" i="1"/>
  <c r="AK219" i="1"/>
  <c r="AK995" i="1"/>
  <c r="AK140" i="1"/>
  <c r="AK513" i="1"/>
  <c r="AK525" i="1"/>
  <c r="AK152" i="1"/>
  <c r="AK94" i="1"/>
  <c r="AK798" i="1"/>
  <c r="AK1056" i="1"/>
  <c r="AK314" i="1"/>
  <c r="AK386" i="1"/>
  <c r="AK964" i="1"/>
  <c r="AK1013" i="1"/>
  <c r="AK112" i="1"/>
  <c r="AK200" i="1"/>
  <c r="AK1106" i="1"/>
  <c r="AK831" i="1"/>
  <c r="AK394" i="1"/>
  <c r="AK1067" i="1"/>
  <c r="AK820" i="1"/>
  <c r="AK275" i="1"/>
  <c r="AK10" i="1"/>
  <c r="AK33" i="1"/>
  <c r="AK106" i="1"/>
  <c r="AK147" i="1"/>
  <c r="AK154" i="1"/>
  <c r="AK226" i="1"/>
  <c r="AK1070" i="1"/>
  <c r="AK464" i="1"/>
  <c r="AK485" i="1"/>
  <c r="AK516" i="1"/>
  <c r="AK773" i="1"/>
  <c r="AK791" i="1"/>
  <c r="AK796" i="1"/>
  <c r="AK828" i="1"/>
  <c r="AK966" i="1"/>
  <c r="AK1103" i="1"/>
  <c r="AK61" i="1"/>
  <c r="AK126" i="1"/>
  <c r="AK174" i="1"/>
  <c r="AK229" i="1"/>
  <c r="AK266" i="1"/>
  <c r="AK299" i="1"/>
  <c r="AK328" i="1"/>
  <c r="AK446" i="1"/>
  <c r="AK463" i="1"/>
  <c r="AK524" i="1"/>
  <c r="AK894" i="1"/>
  <c r="AK900" i="1"/>
  <c r="AK901" i="1"/>
  <c r="AK926" i="1"/>
  <c r="AK998" i="1"/>
  <c r="AK1010" i="1"/>
  <c r="AK1052" i="1"/>
  <c r="AK1109" i="1"/>
  <c r="AK166" i="1"/>
  <c r="AK802" i="1"/>
  <c r="AK530" i="1"/>
  <c r="AK281" i="1"/>
  <c r="AK504" i="1"/>
  <c r="AK554" i="1"/>
  <c r="AK167" i="1"/>
  <c r="AK856" i="1"/>
  <c r="AK486" i="1"/>
  <c r="AK880" i="1"/>
  <c r="AK759" i="1"/>
  <c r="AK89" i="1"/>
  <c r="AK173" i="1"/>
  <c r="AK205" i="1"/>
  <c r="AK257" i="1"/>
  <c r="AK290" i="1"/>
  <c r="AK370" i="1"/>
  <c r="AK507" i="1"/>
  <c r="AK575" i="1"/>
  <c r="AK627" i="1"/>
  <c r="AK669" i="1"/>
  <c r="AK687" i="1"/>
  <c r="AK785" i="1"/>
  <c r="AK536" i="1"/>
  <c r="AK108" i="1"/>
  <c r="AK608" i="1"/>
  <c r="AK221" i="1"/>
  <c r="AK325" i="1"/>
  <c r="AK63" i="1"/>
  <c r="AK969" i="1"/>
  <c r="AK366" i="1"/>
  <c r="AK88" i="1"/>
  <c r="AK161" i="1"/>
  <c r="AK508" i="1"/>
  <c r="AK678" i="1"/>
  <c r="AK902" i="1"/>
  <c r="AK237" i="1"/>
  <c r="AK81" i="1"/>
  <c r="AK528" i="1"/>
  <c r="AK527" i="1"/>
  <c r="AK829" i="1"/>
  <c r="AK916" i="1"/>
  <c r="AK103" i="1"/>
  <c r="AK151" i="1"/>
  <c r="AK937" i="1"/>
  <c r="AK78" i="1"/>
  <c r="AK110" i="1"/>
  <c r="AK130" i="1"/>
  <c r="AK195" i="1"/>
  <c r="AK381" i="1"/>
  <c r="AK440" i="1"/>
  <c r="AK491" i="1"/>
  <c r="AK784" i="1"/>
  <c r="AK1101" i="1"/>
  <c r="AK193" i="1"/>
  <c r="AK771" i="1"/>
  <c r="AK654" i="1"/>
  <c r="AK913" i="1"/>
  <c r="AK363" i="1"/>
  <c r="AK215" i="1"/>
  <c r="AK98" i="1"/>
  <c r="AK619" i="1"/>
  <c r="AK214" i="1"/>
  <c r="AK164" i="1"/>
  <c r="AK146" i="1"/>
  <c r="AK546" i="1"/>
  <c r="AK815" i="1"/>
  <c r="AK334" i="1"/>
  <c r="AK786" i="1"/>
  <c r="AK811" i="1"/>
  <c r="AK197" i="1"/>
  <c r="AK953" i="1"/>
  <c r="AK1077" i="1"/>
  <c r="AK264" i="1"/>
  <c r="AK974" i="1"/>
  <c r="AK646" i="1"/>
  <c r="AK74" i="1"/>
  <c r="AK376" i="1"/>
  <c r="AK246" i="1"/>
  <c r="AK456" i="1"/>
  <c r="AK549" i="1"/>
  <c r="AK631" i="1"/>
  <c r="AK782" i="1"/>
  <c r="AK593" i="1"/>
  <c r="AK331" i="1"/>
  <c r="AK436" i="1"/>
  <c r="AK224" i="1"/>
  <c r="AK992" i="1"/>
  <c r="AK298" i="1"/>
  <c r="AK699" i="1"/>
  <c r="AK737" i="1"/>
  <c r="AK779" i="1"/>
  <c r="AK789" i="1"/>
  <c r="AK1049" i="1"/>
  <c r="AK500" i="1"/>
  <c r="AK871" i="1"/>
  <c r="AK121" i="1"/>
  <c r="AK420" i="1"/>
  <c r="AK558" i="1"/>
  <c r="AK951" i="1"/>
  <c r="AK968" i="1"/>
  <c r="AK854" i="1"/>
  <c r="AK649" i="1"/>
  <c r="AK417" i="1"/>
  <c r="AK1058" i="1"/>
  <c r="AK1092" i="1"/>
  <c r="AK490" i="1"/>
  <c r="AK1118" i="1"/>
  <c r="AK1028" i="1"/>
  <c r="AK308" i="1"/>
  <c r="AK244" i="1"/>
  <c r="AK369" i="1"/>
  <c r="AK384" i="1"/>
  <c r="AK590" i="1"/>
  <c r="AK668" i="1"/>
  <c r="AK744" i="1"/>
  <c r="AK372" i="1"/>
  <c r="AK750" i="1"/>
  <c r="AK1072" i="1"/>
  <c r="AK187" i="1"/>
  <c r="AK40" i="1"/>
  <c r="AK832" i="1"/>
  <c r="AK978" i="1"/>
  <c r="AK319" i="1"/>
  <c r="AK162" i="1"/>
  <c r="AK50" i="1"/>
  <c r="AK203" i="1"/>
  <c r="AK234" i="1"/>
  <c r="AK243" i="1"/>
  <c r="AK660" i="1"/>
  <c r="AK780" i="1"/>
  <c r="AK873" i="1"/>
  <c r="AK1000" i="1"/>
  <c r="AK18" i="1"/>
  <c r="AK670" i="1"/>
  <c r="AK788" i="1"/>
  <c r="AK793" i="1"/>
  <c r="AK1110" i="1"/>
  <c r="AK521" i="1"/>
  <c r="AK72" i="1"/>
  <c r="AK477" i="1"/>
  <c r="AK519" i="1"/>
  <c r="AK641" i="1"/>
  <c r="AK673" i="1"/>
  <c r="AK707" i="1"/>
  <c r="AK729" i="1"/>
  <c r="AK365" i="1"/>
  <c r="AK392" i="1"/>
  <c r="AK459" i="1"/>
  <c r="AK102" i="1"/>
  <c r="AK155" i="1"/>
  <c r="AK393" i="1"/>
  <c r="AK542" i="1"/>
  <c r="AK572" i="1"/>
  <c r="AK580" i="1"/>
  <c r="AK767" i="1"/>
  <c r="AK887" i="1"/>
  <c r="AK947" i="1"/>
  <c r="AK455" i="1"/>
  <c r="AK31" i="1"/>
  <c r="AK371" i="1"/>
  <c r="AK603" i="1"/>
  <c r="AK189" i="1"/>
  <c r="AK556" i="1"/>
  <c r="AK49" i="1"/>
  <c r="AK52" i="1"/>
  <c r="AK957" i="1"/>
  <c r="AK209" i="1"/>
  <c r="AK280" i="1"/>
  <c r="AK1090" i="1"/>
  <c r="AK64" i="1"/>
  <c r="AK202" i="1"/>
  <c r="AK732" i="1"/>
  <c r="AK967" i="1"/>
  <c r="AK647" i="1"/>
  <c r="AK348" i="1"/>
  <c r="AK1071" i="1"/>
  <c r="AK560" i="1"/>
  <c r="AK515" i="1"/>
  <c r="AK1054" i="1"/>
  <c r="AK254" i="1"/>
  <c r="AK723" i="1"/>
  <c r="AJ721" i="1"/>
  <c r="AJ286" i="1"/>
  <c r="AJ514" i="1"/>
  <c r="AJ1032" i="1"/>
  <c r="AJ903" i="1"/>
  <c r="AJ697" i="1"/>
  <c r="AJ1068" i="1"/>
  <c r="AJ45" i="1"/>
  <c r="AJ68" i="1"/>
  <c r="AJ79" i="1"/>
  <c r="AJ129" i="1"/>
  <c r="AJ198" i="1"/>
  <c r="AJ233" i="1"/>
  <c r="AJ467" i="1"/>
  <c r="AJ506" i="1"/>
  <c r="AJ540" i="1"/>
  <c r="AJ574" i="1"/>
  <c r="AJ618" i="1"/>
  <c r="AJ639" i="1"/>
  <c r="AJ706" i="1"/>
  <c r="AJ710" i="1"/>
  <c r="AJ712" i="1"/>
  <c r="AJ765" i="1"/>
  <c r="AJ787" i="1"/>
  <c r="AJ792" i="1"/>
  <c r="AJ844" i="1"/>
  <c r="AJ863" i="1"/>
  <c r="AJ955" i="1"/>
  <c r="AJ986" i="1"/>
  <c r="AJ1002" i="1"/>
  <c r="AJ1117" i="1"/>
  <c r="AJ656" i="1"/>
  <c r="AJ341" i="1"/>
  <c r="AJ17" i="1"/>
  <c r="AJ839" i="1"/>
  <c r="AJ553" i="1"/>
  <c r="AJ763" i="1"/>
  <c r="AJ71" i="1"/>
  <c r="AJ96" i="1"/>
  <c r="AJ433" i="1"/>
  <c r="AJ441" i="1"/>
  <c r="AJ566" i="1"/>
  <c r="AJ711" i="1"/>
  <c r="AJ1019" i="1"/>
  <c r="AJ30" i="1"/>
  <c r="AJ838" i="1"/>
  <c r="AJ960" i="1"/>
  <c r="AJ14" i="1"/>
  <c r="AJ846" i="1"/>
  <c r="AJ120" i="1"/>
  <c r="AJ461" i="1"/>
  <c r="AJ588" i="1"/>
  <c r="AJ989" i="1"/>
  <c r="AJ11" i="1"/>
  <c r="AJ1042" i="1"/>
  <c r="AJ753" i="1"/>
  <c r="AJ503" i="1"/>
  <c r="AJ1114" i="1"/>
  <c r="AJ680" i="1"/>
  <c r="AJ241" i="1"/>
  <c r="AJ1094" i="1"/>
  <c r="AJ3" i="1"/>
  <c r="AJ9" i="1"/>
  <c r="AJ12" i="1"/>
  <c r="AJ16" i="1"/>
  <c r="AJ28" i="1"/>
  <c r="AJ37" i="1"/>
  <c r="AJ38" i="1"/>
  <c r="AJ39" i="1"/>
  <c r="AJ41" i="1"/>
  <c r="AJ51" i="1"/>
  <c r="AJ60" i="1"/>
  <c r="AJ76" i="1"/>
  <c r="AJ83" i="1"/>
  <c r="AJ82" i="1"/>
  <c r="AJ93" i="1"/>
  <c r="AJ101" i="1"/>
  <c r="AJ116" i="1"/>
  <c r="AJ122" i="1"/>
  <c r="AJ141" i="1"/>
  <c r="AJ144" i="1"/>
  <c r="AJ145" i="1"/>
  <c r="AJ153" i="1"/>
  <c r="AJ163" i="1"/>
  <c r="AJ169" i="1"/>
  <c r="AJ170" i="1"/>
  <c r="AJ171" i="1"/>
  <c r="AJ176" i="1"/>
  <c r="AJ191" i="1"/>
  <c r="AJ207" i="1"/>
  <c r="AJ210" i="1"/>
  <c r="AJ216" i="1"/>
  <c r="AJ225" i="1"/>
  <c r="AJ228" i="1"/>
  <c r="AJ230" i="1"/>
  <c r="AJ236" i="1"/>
  <c r="AJ239" i="1"/>
  <c r="AJ253" i="1"/>
  <c r="AJ255" i="1"/>
  <c r="AJ256" i="1"/>
  <c r="AJ260" i="1"/>
  <c r="AJ263" i="1"/>
  <c r="AJ265" i="1"/>
  <c r="AJ277" i="1"/>
  <c r="AJ278" i="1"/>
  <c r="AJ285" i="1"/>
  <c r="AJ292" i="1"/>
  <c r="AJ295" i="1"/>
  <c r="AJ296" i="1"/>
  <c r="AJ297" i="1"/>
  <c r="AJ302" i="1"/>
  <c r="AJ307" i="1"/>
  <c r="AJ311" i="1"/>
  <c r="AJ321" i="1"/>
  <c r="AJ323" i="1"/>
  <c r="AJ329" i="1"/>
  <c r="AJ330" i="1"/>
  <c r="AJ339" i="1"/>
  <c r="AJ342" i="1"/>
  <c r="AJ354" i="1"/>
  <c r="AJ361" i="1"/>
  <c r="AJ390" i="1"/>
  <c r="AJ404" i="1"/>
  <c r="AJ407" i="1"/>
  <c r="AJ408" i="1"/>
  <c r="AJ412" i="1"/>
  <c r="AJ416" i="1"/>
  <c r="AJ423" i="1"/>
  <c r="AJ425" i="1"/>
  <c r="AJ430" i="1"/>
  <c r="AJ437" i="1"/>
  <c r="AJ439" i="1"/>
  <c r="AJ442" i="1"/>
  <c r="AJ445" i="1"/>
  <c r="AJ449" i="1"/>
  <c r="AJ453" i="1"/>
  <c r="AJ465" i="1"/>
  <c r="AJ474" i="1"/>
  <c r="AJ478" i="1"/>
  <c r="AJ480" i="1"/>
  <c r="AJ492" i="1"/>
  <c r="AJ495" i="1"/>
  <c r="AJ496" i="1"/>
  <c r="AJ499" i="1"/>
  <c r="AJ535" i="1"/>
  <c r="AJ537" i="1"/>
  <c r="AJ538" i="1"/>
  <c r="AJ557" i="1"/>
  <c r="AJ562" i="1"/>
  <c r="AJ571" i="1"/>
  <c r="AJ573" i="1"/>
  <c r="AJ577" i="1"/>
  <c r="AJ583" i="1"/>
  <c r="AJ591" i="1"/>
  <c r="AJ594" i="1"/>
  <c r="AJ595" i="1"/>
  <c r="AJ600" i="1"/>
  <c r="AJ605" i="1"/>
  <c r="AJ610" i="1"/>
  <c r="AJ616" i="1"/>
  <c r="AJ623" i="1"/>
  <c r="AJ625" i="1"/>
  <c r="AJ630" i="1"/>
  <c r="AJ635" i="1"/>
  <c r="AJ634" i="1"/>
  <c r="AJ642" i="1"/>
  <c r="AJ643" i="1"/>
  <c r="AJ645" i="1"/>
  <c r="AJ650" i="1"/>
  <c r="AJ651" i="1"/>
  <c r="AJ667" i="1"/>
  <c r="AJ672" i="1"/>
  <c r="AJ677" i="1"/>
  <c r="AJ682" i="1"/>
  <c r="AJ686" i="1"/>
  <c r="AJ689" i="1"/>
  <c r="AJ691" i="1"/>
  <c r="AJ701" i="1"/>
  <c r="AJ703" i="1"/>
  <c r="AJ726" i="1"/>
  <c r="AJ727" i="1"/>
  <c r="AJ733" i="1"/>
  <c r="AJ738" i="1"/>
  <c r="AJ758" i="1"/>
  <c r="AJ766" i="1"/>
  <c r="AJ769" i="1"/>
  <c r="AJ768" i="1"/>
  <c r="AJ774" i="1"/>
  <c r="AJ777" i="1"/>
  <c r="AJ795" i="1"/>
  <c r="AJ800" i="1"/>
  <c r="AJ807" i="1"/>
  <c r="AJ810" i="1"/>
  <c r="AJ821" i="1"/>
  <c r="AJ824" i="1"/>
  <c r="AJ825" i="1"/>
  <c r="AJ836" i="1"/>
  <c r="AJ837" i="1"/>
  <c r="AJ842" i="1"/>
  <c r="AJ843" i="1"/>
  <c r="AJ847" i="1"/>
  <c r="AJ851" i="1"/>
  <c r="AJ857" i="1"/>
  <c r="AJ862" i="1"/>
  <c r="AJ861" i="1"/>
  <c r="AJ869" i="1"/>
  <c r="AJ877" i="1"/>
  <c r="AJ879" i="1"/>
  <c r="AJ884" i="1"/>
  <c r="AJ890" i="1"/>
  <c r="AJ895" i="1"/>
  <c r="AJ897" i="1"/>
  <c r="AJ898" i="1"/>
  <c r="AJ904" i="1"/>
  <c r="AJ905" i="1"/>
  <c r="AJ911" i="1"/>
  <c r="AJ920" i="1"/>
  <c r="AJ927" i="1"/>
  <c r="AJ932" i="1"/>
  <c r="AJ943" i="1"/>
  <c r="AJ945" i="1"/>
  <c r="AJ950" i="1"/>
  <c r="AJ952" i="1"/>
  <c r="AJ962" i="1"/>
  <c r="AJ965" i="1"/>
  <c r="AJ973" i="1"/>
  <c r="AJ991" i="1"/>
  <c r="AJ993" i="1"/>
  <c r="AJ999" i="1"/>
  <c r="AJ1004" i="1"/>
  <c r="AJ1005" i="1"/>
  <c r="AJ1026" i="1"/>
  <c r="AJ1029" i="1"/>
  <c r="AJ1034" i="1"/>
  <c r="AJ1037" i="1"/>
  <c r="AJ1039" i="1"/>
  <c r="AJ1046" i="1"/>
  <c r="AJ1047" i="1"/>
  <c r="AJ1051" i="1"/>
  <c r="AJ1060" i="1"/>
  <c r="AJ1063" i="1"/>
  <c r="AJ1065" i="1"/>
  <c r="AJ1066" i="1"/>
  <c r="AJ1075" i="1"/>
  <c r="AJ1087" i="1"/>
  <c r="AJ1091" i="1"/>
  <c r="AJ1097" i="1"/>
  <c r="AJ1107" i="1"/>
  <c r="AJ1108" i="1"/>
  <c r="AJ1112" i="1"/>
  <c r="AJ1115" i="1"/>
  <c r="AJ1121" i="1"/>
  <c r="AJ704" i="1"/>
  <c r="AJ85" i="1"/>
  <c r="AJ1120" i="1"/>
  <c r="AJ84" i="1"/>
  <c r="AJ67" i="1"/>
  <c r="AJ907" i="1"/>
  <c r="AJ607" i="1"/>
  <c r="AJ1099" i="1"/>
  <c r="AJ628" i="1"/>
  <c r="AJ326" i="1"/>
  <c r="AJ659" i="1"/>
  <c r="AJ756" i="1"/>
  <c r="AJ576" i="1"/>
  <c r="AJ355" i="1"/>
  <c r="AJ617" i="1"/>
  <c r="AJ42" i="1"/>
  <c r="AJ137" i="1"/>
  <c r="AJ621" i="1"/>
  <c r="AJ778" i="1"/>
  <c r="AJ1064" i="1"/>
  <c r="AJ876" i="1"/>
  <c r="AJ570" i="1"/>
  <c r="AJ471" i="1"/>
  <c r="AJ35" i="1"/>
  <c r="AJ679" i="1"/>
  <c r="AJ489" i="1"/>
  <c r="AJ868" i="1"/>
  <c r="AJ1035" i="1"/>
  <c r="AJ1007" i="1"/>
  <c r="AJ833" i="1"/>
  <c r="AJ415" i="1"/>
  <c r="AJ448" i="1"/>
  <c r="AJ983" i="1"/>
  <c r="AJ662" i="1"/>
  <c r="AJ424" i="1"/>
  <c r="AJ427" i="1"/>
  <c r="AJ555" i="1"/>
  <c r="AJ956" i="1"/>
  <c r="AJ1100" i="1"/>
  <c r="AJ127" i="1"/>
  <c r="AJ922" i="1"/>
  <c r="AJ874" i="1"/>
  <c r="AJ294" i="1"/>
  <c r="AJ344" i="1"/>
  <c r="AJ356" i="1"/>
  <c r="AJ414" i="1"/>
  <c r="AJ517" i="1"/>
  <c r="AJ15" i="1"/>
  <c r="AJ840" i="1"/>
  <c r="AJ421" i="1"/>
  <c r="AJ422" i="1"/>
  <c r="AJ533" i="1"/>
  <c r="AJ601" i="1"/>
  <c r="AJ403" i="1"/>
  <c r="AJ6" i="1"/>
  <c r="AJ632" i="1"/>
  <c r="AJ5" i="1"/>
  <c r="AJ107" i="1"/>
  <c r="AJ188" i="1"/>
  <c r="AJ762" i="1"/>
  <c r="AJ954" i="1"/>
  <c r="AJ375" i="1"/>
  <c r="AJ1024" i="1"/>
  <c r="AJ409" i="1"/>
  <c r="AJ915" i="1"/>
  <c r="AJ251" i="1"/>
  <c r="AJ834" i="1"/>
  <c r="AJ36" i="1"/>
  <c r="AJ204" i="1"/>
  <c r="AJ980" i="1"/>
  <c r="AJ487" i="1"/>
  <c r="AJ754" i="1"/>
  <c r="AJ158" i="1"/>
  <c r="AJ401" i="1"/>
  <c r="AJ132" i="1"/>
  <c r="AJ186" i="1"/>
  <c r="AJ675" i="1"/>
  <c r="AJ55" i="1"/>
  <c r="AJ799" i="1"/>
  <c r="AJ313" i="1"/>
  <c r="AJ518" i="1"/>
  <c r="AJ149" i="1"/>
  <c r="AJ47" i="1"/>
  <c r="AJ269" i="1"/>
  <c r="AJ1050" i="1"/>
  <c r="AJ921" i="1"/>
  <c r="AJ849" i="1"/>
  <c r="AJ790" i="1"/>
  <c r="AJ801" i="1"/>
  <c r="AJ282" i="1"/>
  <c r="AJ333" i="1"/>
  <c r="AJ273" i="1"/>
  <c r="AJ382" i="1"/>
  <c r="AJ395" i="1"/>
  <c r="AJ823" i="1"/>
  <c r="AJ970" i="1"/>
  <c r="AJ97" i="1"/>
  <c r="AJ745" i="1"/>
  <c r="AJ351" i="1"/>
  <c r="AJ53" i="1"/>
  <c r="AJ870" i="1"/>
  <c r="AJ27" i="1"/>
  <c r="AJ545" i="1"/>
  <c r="AJ1080" i="1"/>
  <c r="AJ757" i="1"/>
  <c r="AJ578" i="1"/>
  <c r="AJ984" i="1"/>
  <c r="AJ611" i="1"/>
  <c r="AJ929" i="1"/>
  <c r="AJ781" i="1"/>
  <c r="AJ559" i="1"/>
  <c r="AJ509" i="1"/>
  <c r="AJ46" i="1"/>
  <c r="AJ352" i="1"/>
  <c r="AJ696" i="1"/>
  <c r="AJ977" i="1"/>
  <c r="AJ317" i="1"/>
  <c r="AJ99" i="1"/>
  <c r="AJ684" i="1"/>
  <c r="AJ473" i="1"/>
  <c r="AJ1015" i="1"/>
  <c r="AJ316" i="1"/>
  <c r="AJ65" i="1"/>
  <c r="AJ410" i="1"/>
  <c r="AJ676" i="1"/>
  <c r="AJ720" i="1"/>
  <c r="AJ1006" i="1"/>
  <c r="AJ435" i="1"/>
  <c r="AJ75" i="1"/>
  <c r="AJ335" i="1"/>
  <c r="AJ1062" i="1"/>
  <c r="AJ1102" i="1"/>
  <c r="AJ924" i="1"/>
  <c r="AJ648" i="1"/>
  <c r="AJ494" i="1"/>
  <c r="AJ377" i="1"/>
  <c r="AJ457" i="1"/>
  <c r="AJ428" i="1"/>
  <c r="AJ936" i="1"/>
  <c r="AJ891" i="1"/>
  <c r="AJ714" i="1"/>
  <c r="AJ1116" i="1"/>
  <c r="AJ1104" i="1"/>
  <c r="AJ1045" i="1"/>
  <c r="AJ988" i="1"/>
  <c r="AJ1030" i="1"/>
  <c r="AJ208" i="1"/>
  <c r="AJ665" i="1"/>
  <c r="AJ391" i="1"/>
  <c r="AJ719" i="1"/>
  <c r="AJ458" i="1"/>
  <c r="AJ1069" i="1"/>
  <c r="AJ387" i="1"/>
  <c r="AJ990" i="1"/>
  <c r="AJ183" i="1"/>
  <c r="AJ620" i="1"/>
  <c r="AJ59" i="1"/>
  <c r="AJ301" i="1"/>
  <c r="AJ1003" i="1"/>
  <c r="AJ364" i="1"/>
  <c r="AJ982" i="1"/>
  <c r="AJ826" i="1"/>
  <c r="AJ175" i="1"/>
  <c r="AJ736" i="1"/>
  <c r="AJ747" i="1"/>
  <c r="AJ830" i="1"/>
  <c r="AJ201" i="1"/>
  <c r="AJ585" i="1"/>
  <c r="AJ511" i="1"/>
  <c r="AJ353" i="1"/>
  <c r="AJ700" i="1"/>
  <c r="AJ29" i="1"/>
  <c r="AJ182" i="1"/>
  <c r="AJ1017" i="1"/>
  <c r="AJ389" i="1"/>
  <c r="AJ1048" i="1"/>
  <c r="AJ432" i="1"/>
  <c r="AJ598" i="1"/>
  <c r="AJ853" i="1"/>
  <c r="AJ564" i="1"/>
  <c r="AJ858" i="1"/>
  <c r="AJ327" i="1"/>
  <c r="AJ438" i="1"/>
  <c r="AJ172" i="1"/>
  <c r="AJ259" i="1"/>
  <c r="AJ579" i="1"/>
  <c r="AJ975" i="1"/>
  <c r="AJ118" i="1"/>
  <c r="AJ1083" i="1"/>
  <c r="AJ740" i="1"/>
  <c r="AJ1081" i="1"/>
  <c r="AJ306" i="1"/>
  <c r="AJ56" i="1"/>
  <c r="AJ563" i="1"/>
  <c r="AJ238" i="1"/>
  <c r="AJ946" i="1"/>
  <c r="AJ1074" i="1"/>
  <c r="AJ119" i="1"/>
  <c r="AJ134" i="1"/>
  <c r="AJ860" i="1"/>
  <c r="AJ1057" i="1"/>
  <c r="AJ817" i="1"/>
  <c r="AJ109" i="1"/>
  <c r="AJ624" i="1"/>
  <c r="AJ722" i="1"/>
  <c r="AJ399" i="1"/>
  <c r="AJ2" i="1"/>
  <c r="AJ7" i="1"/>
  <c r="AJ21" i="1"/>
  <c r="AJ22" i="1"/>
  <c r="AJ25" i="1"/>
  <c r="AJ26" i="1"/>
  <c r="AJ48" i="1"/>
  <c r="AJ73" i="1"/>
  <c r="AJ77" i="1"/>
  <c r="AJ80" i="1"/>
  <c r="AJ86" i="1"/>
  <c r="AJ91" i="1"/>
  <c r="AJ92" i="1"/>
  <c r="AJ95" i="1"/>
  <c r="AJ104" i="1"/>
  <c r="AJ115" i="1"/>
  <c r="AJ117" i="1"/>
  <c r="AJ124" i="1"/>
  <c r="AJ131" i="1"/>
  <c r="AJ136" i="1"/>
  <c r="AJ143" i="1"/>
  <c r="AJ138" i="1"/>
  <c r="AJ150" i="1"/>
  <c r="AJ156" i="1"/>
  <c r="AJ157" i="1"/>
  <c r="AJ178" i="1"/>
  <c r="AJ179" i="1"/>
  <c r="AJ185" i="1"/>
  <c r="AJ212" i="1"/>
  <c r="AJ217" i="1"/>
  <c r="AJ220" i="1"/>
  <c r="AJ223" i="1"/>
  <c r="AJ227" i="1"/>
  <c r="AJ231" i="1"/>
  <c r="AJ232" i="1"/>
  <c r="AJ240" i="1"/>
  <c r="AJ247" i="1"/>
  <c r="AJ245" i="1"/>
  <c r="AJ249" i="1"/>
  <c r="AJ252" i="1"/>
  <c r="AJ258" i="1"/>
  <c r="AJ261" i="1"/>
  <c r="AJ271" i="1"/>
  <c r="AJ283" i="1"/>
  <c r="AJ300" i="1"/>
  <c r="AJ303" i="1"/>
  <c r="AJ305" i="1"/>
  <c r="AJ310" i="1"/>
  <c r="AJ309" i="1"/>
  <c r="AJ312" i="1"/>
  <c r="AJ318" i="1"/>
  <c r="AJ336" i="1"/>
  <c r="AJ343" i="1"/>
  <c r="AJ345" i="1"/>
  <c r="AJ358" i="1"/>
  <c r="AJ362" i="1"/>
  <c r="AJ368" i="1"/>
  <c r="AJ383" i="1"/>
  <c r="AJ385" i="1"/>
  <c r="AJ398" i="1"/>
  <c r="AJ402" i="1"/>
  <c r="AJ411" i="1"/>
  <c r="AJ413" i="1"/>
  <c r="AJ418" i="1"/>
  <c r="AJ429" i="1"/>
  <c r="AJ434" i="1"/>
  <c r="AJ447" i="1"/>
  <c r="AJ450" i="1"/>
  <c r="AJ451" i="1"/>
  <c r="AJ452" i="1"/>
  <c r="AJ454" i="1"/>
  <c r="AJ462" i="1"/>
  <c r="AJ468" i="1"/>
  <c r="AJ470" i="1"/>
  <c r="AJ475" i="1"/>
  <c r="AJ488" i="1"/>
  <c r="AJ493" i="1"/>
  <c r="AJ505" i="1"/>
  <c r="AJ510" i="1"/>
  <c r="AJ512" i="1"/>
  <c r="AJ523" i="1"/>
  <c r="AJ526" i="1"/>
  <c r="AJ531" i="1"/>
  <c r="AJ532" i="1"/>
  <c r="AJ541" i="1"/>
  <c r="AJ548" i="1"/>
  <c r="AJ550" i="1"/>
  <c r="AJ568" i="1"/>
  <c r="AJ581" i="1"/>
  <c r="AJ587" i="1"/>
  <c r="AJ589" i="1"/>
  <c r="AJ596" i="1"/>
  <c r="AJ597" i="1"/>
  <c r="AJ606" i="1"/>
  <c r="AJ609" i="1"/>
  <c r="AJ612" i="1"/>
  <c r="AJ613" i="1"/>
  <c r="AJ626" i="1"/>
  <c r="AJ633" i="1"/>
  <c r="AJ636" i="1"/>
  <c r="AJ640" i="1"/>
  <c r="AJ652" i="1"/>
  <c r="AJ653" i="1"/>
  <c r="AJ657" i="1"/>
  <c r="AJ661" i="1"/>
  <c r="AJ664" i="1"/>
  <c r="AJ666" i="1"/>
  <c r="AJ674" i="1"/>
  <c r="AJ681" i="1"/>
  <c r="AJ683" i="1"/>
  <c r="AJ690" i="1"/>
  <c r="AJ695" i="1"/>
  <c r="AJ702" i="1"/>
  <c r="AJ709" i="1"/>
  <c r="AJ724" i="1"/>
  <c r="AJ731" i="1"/>
  <c r="AJ62" i="1"/>
  <c r="AJ739" i="1"/>
  <c r="AJ742" i="1"/>
  <c r="AJ746" i="1"/>
  <c r="AJ748" i="1"/>
  <c r="AJ752" i="1"/>
  <c r="AJ755" i="1"/>
  <c r="AJ770" i="1"/>
  <c r="AJ772" i="1"/>
  <c r="AJ783" i="1"/>
  <c r="AJ797" i="1"/>
  <c r="AJ803" i="1"/>
  <c r="AJ809" i="1"/>
  <c r="AJ816" i="1"/>
  <c r="AJ818" i="1"/>
  <c r="AJ819" i="1"/>
  <c r="AJ841" i="1"/>
  <c r="AJ845" i="1"/>
  <c r="AJ850" i="1"/>
  <c r="AJ859" i="1"/>
  <c r="AJ865" i="1"/>
  <c r="AJ872" i="1"/>
  <c r="AJ875" i="1"/>
  <c r="AJ883" i="1"/>
  <c r="AJ888" i="1"/>
  <c r="AJ908" i="1"/>
  <c r="AJ909" i="1"/>
  <c r="AJ918" i="1"/>
  <c r="AJ930" i="1"/>
  <c r="AJ938" i="1"/>
  <c r="AJ939" i="1"/>
  <c r="AJ942" i="1"/>
  <c r="AJ949" i="1"/>
  <c r="AJ963" i="1"/>
  <c r="AJ971" i="1"/>
  <c r="AJ976" i="1"/>
  <c r="AJ996" i="1"/>
  <c r="AJ1001" i="1"/>
  <c r="AJ1008" i="1"/>
  <c r="AJ1014" i="1"/>
  <c r="AJ1020" i="1"/>
  <c r="AJ1021" i="1"/>
  <c r="AJ1025" i="1"/>
  <c r="AJ1033" i="1"/>
  <c r="AJ1036" i="1"/>
  <c r="AJ1043" i="1"/>
  <c r="AJ1053" i="1"/>
  <c r="AJ1055" i="1"/>
  <c r="AJ1073" i="1"/>
  <c r="AJ1076" i="1"/>
  <c r="AJ1079" i="1"/>
  <c r="AJ1084" i="1"/>
  <c r="AJ1085" i="1"/>
  <c r="AJ1093" i="1"/>
  <c r="AJ1095" i="1"/>
  <c r="AJ1119" i="1"/>
  <c r="AJ529" i="1"/>
  <c r="AJ584" i="1"/>
  <c r="AJ655" i="1"/>
  <c r="AJ685" i="1"/>
  <c r="AJ806" i="1"/>
  <c r="AJ899" i="1"/>
  <c r="AJ931" i="1"/>
  <c r="AJ940" i="1"/>
  <c r="AJ20" i="1"/>
  <c r="AJ87" i="1"/>
  <c r="AJ483" i="1"/>
  <c r="AJ501" i="1"/>
  <c r="AJ602" i="1"/>
  <c r="AJ13" i="1"/>
  <c r="AJ211" i="1"/>
  <c r="AJ718" i="1"/>
  <c r="AJ866" i="1"/>
  <c r="AJ1082" i="1"/>
  <c r="AJ125" i="1"/>
  <c r="AJ405" i="1"/>
  <c r="AJ864" i="1"/>
  <c r="AJ961" i="1"/>
  <c r="AJ194" i="1"/>
  <c r="AJ43" i="1"/>
  <c r="AJ304" i="1"/>
  <c r="AJ693" i="1"/>
  <c r="AJ987" i="1"/>
  <c r="AJ896" i="1"/>
  <c r="AJ288" i="1"/>
  <c r="AJ44" i="1"/>
  <c r="AJ713" i="1"/>
  <c r="AJ322" i="1"/>
  <c r="AJ889" i="1"/>
  <c r="AJ604" i="1"/>
  <c r="AJ885" i="1"/>
  <c r="AJ534" i="1"/>
  <c r="AJ547" i="1"/>
  <c r="AJ694" i="1"/>
  <c r="AJ919" i="1"/>
  <c r="AJ320" i="1"/>
  <c r="AJ337" i="1"/>
  <c r="AJ1016" i="1"/>
  <c r="AJ388" i="1"/>
  <c r="AJ70" i="1"/>
  <c r="AJ822" i="1"/>
  <c r="AJ165" i="1"/>
  <c r="AJ397" i="1"/>
  <c r="AJ1009" i="1"/>
  <c r="AJ551" i="1"/>
  <c r="AJ761" i="1"/>
  <c r="AJ1113" i="1"/>
  <c r="AJ502" i="1"/>
  <c r="AJ184" i="1"/>
  <c r="AJ199" i="1"/>
  <c r="AJ484" i="1"/>
  <c r="AJ730" i="1"/>
  <c r="AJ1018" i="1"/>
  <c r="AJ114" i="1"/>
  <c r="AJ242" i="1"/>
  <c r="AJ794" i="1"/>
  <c r="AJ1061" i="1"/>
  <c r="AJ190" i="1"/>
  <c r="AJ192" i="1"/>
  <c r="AJ262" i="1"/>
  <c r="AJ444" i="1"/>
  <c r="AJ867" i="1"/>
  <c r="AJ705" i="1"/>
  <c r="AJ293" i="1"/>
  <c r="AJ892" i="1"/>
  <c r="AJ168" i="1"/>
  <c r="AJ941" i="1"/>
  <c r="AJ751" i="1"/>
  <c r="AJ906" i="1"/>
  <c r="AJ1022" i="1"/>
  <c r="AJ1059" i="1"/>
  <c r="AJ357" i="1"/>
  <c r="AJ315" i="1"/>
  <c r="AJ276" i="1"/>
  <c r="AJ279" i="1"/>
  <c r="AJ160" i="1"/>
  <c r="AJ346" i="1"/>
  <c r="AJ360" i="1"/>
  <c r="AJ717" i="1"/>
  <c r="AJ893" i="1"/>
  <c r="AJ981" i="1"/>
  <c r="AJ8" i="1"/>
  <c r="AJ615" i="1"/>
  <c r="AJ544" i="1"/>
  <c r="AJ944" i="1"/>
  <c r="AJ658" i="1"/>
  <c r="AJ725" i="1"/>
  <c r="AJ813" i="1"/>
  <c r="AJ852" i="1"/>
  <c r="AJ1041" i="1"/>
  <c r="AJ1096" i="1"/>
  <c r="AJ539" i="1"/>
  <c r="AJ698" i="1"/>
  <c r="AJ760" i="1"/>
  <c r="AJ113" i="1"/>
  <c r="AJ347" i="1"/>
  <c r="AJ367" i="1"/>
  <c r="AJ629" i="1"/>
  <c r="AJ111" i="1"/>
  <c r="AJ482" i="1"/>
  <c r="AJ835" i="1"/>
  <c r="AJ1088" i="1"/>
  <c r="AJ380" i="1"/>
  <c r="AJ177" i="1"/>
  <c r="AJ248" i="1"/>
  <c r="AJ827" i="1"/>
  <c r="AJ105" i="1"/>
  <c r="AJ196" i="1"/>
  <c r="AJ338" i="1"/>
  <c r="AJ638" i="1"/>
  <c r="AJ886" i="1"/>
  <c r="AJ912" i="1"/>
  <c r="AJ923" i="1"/>
  <c r="AJ561" i="1"/>
  <c r="AJ808" i="1"/>
  <c r="AJ406" i="1"/>
  <c r="AJ814" i="1"/>
  <c r="AJ934" i="1"/>
  <c r="AJ133" i="1"/>
  <c r="AJ100" i="1"/>
  <c r="AJ419" i="1"/>
  <c r="AJ24" i="1"/>
  <c r="AJ180" i="1"/>
  <c r="AJ206" i="1"/>
  <c r="AJ218" i="1"/>
  <c r="AJ349" i="1"/>
  <c r="AJ431" i="1"/>
  <c r="AJ476" i="1"/>
  <c r="AJ637" i="1"/>
  <c r="AJ708" i="1"/>
  <c r="AJ735" i="1"/>
  <c r="AJ959" i="1"/>
  <c r="AJ979" i="1"/>
  <c r="AJ1027" i="1"/>
  <c r="AJ324" i="1"/>
  <c r="AJ1044" i="1"/>
  <c r="AJ1012" i="1"/>
  <c r="AJ917" i="1"/>
  <c r="AJ58" i="1"/>
  <c r="AJ775" i="1"/>
  <c r="AJ359" i="1"/>
  <c r="AJ520" i="1"/>
  <c r="AJ332" i="1"/>
  <c r="AJ848" i="1"/>
  <c r="AJ855" i="1"/>
  <c r="AJ644" i="1"/>
  <c r="AJ497" i="1"/>
  <c r="AJ284" i="1"/>
  <c r="AJ396" i="1"/>
  <c r="AJ592" i="1"/>
  <c r="AJ914" i="1"/>
  <c r="AJ340" i="1"/>
  <c r="AJ882" i="1"/>
  <c r="AJ715" i="1"/>
  <c r="AJ1040" i="1"/>
  <c r="AJ213" i="1"/>
  <c r="AJ582" i="1"/>
  <c r="AJ599" i="1"/>
  <c r="AJ985" i="1"/>
  <c r="AJ1038" i="1"/>
  <c r="AJ66" i="1"/>
  <c r="AJ479" i="1"/>
  <c r="AJ1105" i="1"/>
  <c r="AJ34" i="1"/>
  <c r="AJ469" i="1"/>
  <c r="AJ622" i="1"/>
  <c r="AJ4" i="1"/>
  <c r="AJ1011" i="1"/>
  <c r="AJ148" i="1"/>
  <c r="AJ443" i="1"/>
  <c r="AJ460" i="1"/>
  <c r="AJ569" i="1"/>
  <c r="AJ32" i="1"/>
  <c r="AJ466" i="1"/>
  <c r="AJ741" i="1"/>
  <c r="AJ1111" i="1"/>
  <c r="AJ23" i="1"/>
  <c r="AJ804" i="1"/>
  <c r="AJ272" i="1"/>
  <c r="AJ373" i="1"/>
  <c r="AJ374" i="1"/>
  <c r="AJ910" i="1"/>
  <c r="AJ958" i="1"/>
  <c r="AJ181" i="1"/>
  <c r="AJ878" i="1"/>
  <c r="AJ614" i="1"/>
  <c r="AJ90" i="1"/>
  <c r="AJ128" i="1"/>
  <c r="AJ142" i="1"/>
  <c r="AJ379" i="1"/>
  <c r="AJ671" i="1"/>
  <c r="AJ928" i="1"/>
  <c r="AJ935" i="1"/>
  <c r="AJ1031" i="1"/>
  <c r="AJ1023" i="1"/>
  <c r="AJ57" i="1"/>
  <c r="AJ69" i="1"/>
  <c r="AJ268" i="1"/>
  <c r="AJ287" i="1"/>
  <c r="AJ586" i="1"/>
  <c r="AJ291" i="1"/>
  <c r="AJ123" i="1"/>
  <c r="AJ552" i="1"/>
  <c r="AJ948" i="1"/>
  <c r="AJ543" i="1"/>
  <c r="AJ159" i="1"/>
  <c r="AJ135" i="1"/>
  <c r="AJ54" i="1"/>
  <c r="AJ19" i="1"/>
  <c r="AJ222" i="1"/>
  <c r="AJ565" i="1"/>
  <c r="AJ812" i="1"/>
  <c r="AJ972" i="1"/>
  <c r="AJ994" i="1"/>
  <c r="AJ1086" i="1"/>
  <c r="AJ270" i="1"/>
  <c r="AJ400" i="1"/>
  <c r="AJ498" i="1"/>
  <c r="AJ692" i="1"/>
  <c r="AJ764" i="1"/>
  <c r="AJ933" i="1"/>
  <c r="AJ1098" i="1"/>
  <c r="AJ805" i="1"/>
  <c r="AJ925" i="1"/>
  <c r="AJ426" i="1"/>
  <c r="AJ716" i="1"/>
  <c r="AJ235" i="1"/>
  <c r="AJ267" i="1"/>
  <c r="AJ274" i="1"/>
  <c r="AJ472" i="1"/>
  <c r="AJ881" i="1"/>
  <c r="AJ289" i="1"/>
  <c r="AJ139" i="1"/>
  <c r="AJ250" i="1"/>
  <c r="AJ522" i="1"/>
  <c r="AJ728" i="1"/>
  <c r="AJ378" i="1"/>
  <c r="AJ688" i="1"/>
  <c r="AJ350" i="1"/>
  <c r="AJ481" i="1"/>
  <c r="AJ567" i="1"/>
  <c r="AJ663" i="1"/>
  <c r="AJ734" i="1"/>
  <c r="AJ743" i="1"/>
  <c r="AJ749" i="1"/>
  <c r="AJ776" i="1"/>
  <c r="AJ997" i="1"/>
  <c r="AJ1078" i="1"/>
  <c r="AJ1089" i="1"/>
  <c r="AJ219" i="1"/>
  <c r="AJ995" i="1"/>
  <c r="AJ140" i="1"/>
  <c r="AJ513" i="1"/>
  <c r="AJ525" i="1"/>
  <c r="AJ152" i="1"/>
  <c r="AJ94" i="1"/>
  <c r="AJ798" i="1"/>
  <c r="AJ1056" i="1"/>
  <c r="AJ314" i="1"/>
  <c r="AJ386" i="1"/>
  <c r="AJ964" i="1"/>
  <c r="AJ1013" i="1"/>
  <c r="AJ112" i="1"/>
  <c r="AJ200" i="1"/>
  <c r="AJ1106" i="1"/>
  <c r="AJ831" i="1"/>
  <c r="AJ394" i="1"/>
  <c r="AJ1067" i="1"/>
  <c r="AJ820" i="1"/>
  <c r="AJ275" i="1"/>
  <c r="AJ10" i="1"/>
  <c r="AJ33" i="1"/>
  <c r="AJ106" i="1"/>
  <c r="AJ147" i="1"/>
  <c r="AJ154" i="1"/>
  <c r="AJ226" i="1"/>
  <c r="AJ1070" i="1"/>
  <c r="AJ464" i="1"/>
  <c r="AJ485" i="1"/>
  <c r="AJ516" i="1"/>
  <c r="AJ773" i="1"/>
  <c r="AJ791" i="1"/>
  <c r="AJ796" i="1"/>
  <c r="AJ828" i="1"/>
  <c r="AJ966" i="1"/>
  <c r="AJ1103" i="1"/>
  <c r="AJ61" i="1"/>
  <c r="AJ126" i="1"/>
  <c r="AJ174" i="1"/>
  <c r="AJ229" i="1"/>
  <c r="AJ266" i="1"/>
  <c r="AJ299" i="1"/>
  <c r="AJ328" i="1"/>
  <c r="AJ446" i="1"/>
  <c r="AJ463" i="1"/>
  <c r="AJ524" i="1"/>
  <c r="AJ894" i="1"/>
  <c r="AJ900" i="1"/>
  <c r="AJ901" i="1"/>
  <c r="AJ926" i="1"/>
  <c r="AJ998" i="1"/>
  <c r="AJ1010" i="1"/>
  <c r="AJ1052" i="1"/>
  <c r="AJ1109" i="1"/>
  <c r="AJ166" i="1"/>
  <c r="AJ802" i="1"/>
  <c r="AJ530" i="1"/>
  <c r="AJ281" i="1"/>
  <c r="AJ504" i="1"/>
  <c r="AJ554" i="1"/>
  <c r="AJ167" i="1"/>
  <c r="AJ856" i="1"/>
  <c r="AJ486" i="1"/>
  <c r="AJ880" i="1"/>
  <c r="AJ759" i="1"/>
  <c r="AJ89" i="1"/>
  <c r="AJ173" i="1"/>
  <c r="AJ205" i="1"/>
  <c r="AJ257" i="1"/>
  <c r="AJ290" i="1"/>
  <c r="AJ370" i="1"/>
  <c r="AJ507" i="1"/>
  <c r="AJ575" i="1"/>
  <c r="AJ627" i="1"/>
  <c r="AJ669" i="1"/>
  <c r="AJ687" i="1"/>
  <c r="AJ785" i="1"/>
  <c r="AJ536" i="1"/>
  <c r="AJ108" i="1"/>
  <c r="AJ608" i="1"/>
  <c r="AJ221" i="1"/>
  <c r="AJ325" i="1"/>
  <c r="AJ63" i="1"/>
  <c r="AJ969" i="1"/>
  <c r="AJ366" i="1"/>
  <c r="AJ88" i="1"/>
  <c r="AJ161" i="1"/>
  <c r="AJ508" i="1"/>
  <c r="AJ678" i="1"/>
  <c r="AJ902" i="1"/>
  <c r="AJ237" i="1"/>
  <c r="AJ81" i="1"/>
  <c r="AJ528" i="1"/>
  <c r="AJ527" i="1"/>
  <c r="AJ829" i="1"/>
  <c r="AJ916" i="1"/>
  <c r="AJ103" i="1"/>
  <c r="AJ151" i="1"/>
  <c r="AJ937" i="1"/>
  <c r="AJ78" i="1"/>
  <c r="AJ110" i="1"/>
  <c r="AJ130" i="1"/>
  <c r="AJ195" i="1"/>
  <c r="AJ381" i="1"/>
  <c r="AJ440" i="1"/>
  <c r="AJ491" i="1"/>
  <c r="AJ784" i="1"/>
  <c r="AJ1101" i="1"/>
  <c r="AJ193" i="1"/>
  <c r="AJ771" i="1"/>
  <c r="AJ654" i="1"/>
  <c r="AJ913" i="1"/>
  <c r="AJ363" i="1"/>
  <c r="AJ215" i="1"/>
  <c r="AJ98" i="1"/>
  <c r="AJ619" i="1"/>
  <c r="AJ214" i="1"/>
  <c r="AJ164" i="1"/>
  <c r="AJ146" i="1"/>
  <c r="AJ546" i="1"/>
  <c r="AJ815" i="1"/>
  <c r="AJ334" i="1"/>
  <c r="AJ786" i="1"/>
  <c r="AJ811" i="1"/>
  <c r="AJ197" i="1"/>
  <c r="AJ953" i="1"/>
  <c r="AJ1077" i="1"/>
  <c r="AJ264" i="1"/>
  <c r="AJ974" i="1"/>
  <c r="AJ646" i="1"/>
  <c r="AJ74" i="1"/>
  <c r="AJ376" i="1"/>
  <c r="AJ246" i="1"/>
  <c r="AJ456" i="1"/>
  <c r="AJ549" i="1"/>
  <c r="AJ631" i="1"/>
  <c r="AJ782" i="1"/>
  <c r="AJ593" i="1"/>
  <c r="AJ331" i="1"/>
  <c r="AJ436" i="1"/>
  <c r="AJ224" i="1"/>
  <c r="AJ992" i="1"/>
  <c r="AJ298" i="1"/>
  <c r="AJ699" i="1"/>
  <c r="AJ737" i="1"/>
  <c r="AJ779" i="1"/>
  <c r="AJ789" i="1"/>
  <c r="AJ1049" i="1"/>
  <c r="AJ500" i="1"/>
  <c r="AJ871" i="1"/>
  <c r="AJ121" i="1"/>
  <c r="AJ420" i="1"/>
  <c r="AJ558" i="1"/>
  <c r="AJ951" i="1"/>
  <c r="AJ968" i="1"/>
  <c r="AJ854" i="1"/>
  <c r="AJ649" i="1"/>
  <c r="AJ417" i="1"/>
  <c r="AJ1058" i="1"/>
  <c r="AJ1092" i="1"/>
  <c r="AJ490" i="1"/>
  <c r="AJ1118" i="1"/>
  <c r="AJ1028" i="1"/>
  <c r="AJ308" i="1"/>
  <c r="AJ244" i="1"/>
  <c r="AJ369" i="1"/>
  <c r="AJ384" i="1"/>
  <c r="AJ590" i="1"/>
  <c r="AJ668" i="1"/>
  <c r="AJ744" i="1"/>
  <c r="AJ372" i="1"/>
  <c r="AJ750" i="1"/>
  <c r="AJ1072" i="1"/>
  <c r="AJ187" i="1"/>
  <c r="AJ40" i="1"/>
  <c r="AJ832" i="1"/>
  <c r="AJ978" i="1"/>
  <c r="AJ319" i="1"/>
  <c r="AJ162" i="1"/>
  <c r="AJ50" i="1"/>
  <c r="AJ203" i="1"/>
  <c r="AJ234" i="1"/>
  <c r="AJ243" i="1"/>
  <c r="AJ660" i="1"/>
  <c r="AJ780" i="1"/>
  <c r="AJ873" i="1"/>
  <c r="AJ1000" i="1"/>
  <c r="AJ18" i="1"/>
  <c r="AJ670" i="1"/>
  <c r="AJ788" i="1"/>
  <c r="AJ793" i="1"/>
  <c r="AJ1110" i="1"/>
  <c r="AJ521" i="1"/>
  <c r="AJ72" i="1"/>
  <c r="AJ477" i="1"/>
  <c r="AJ519" i="1"/>
  <c r="AJ641" i="1"/>
  <c r="AJ673" i="1"/>
  <c r="AJ707" i="1"/>
  <c r="AJ729" i="1"/>
  <c r="AJ365" i="1"/>
  <c r="AJ392" i="1"/>
  <c r="AJ459" i="1"/>
  <c r="AJ102" i="1"/>
  <c r="AJ155" i="1"/>
  <c r="AJ393" i="1"/>
  <c r="AJ542" i="1"/>
  <c r="AJ572" i="1"/>
  <c r="AJ580" i="1"/>
  <c r="AJ767" i="1"/>
  <c r="AJ887" i="1"/>
  <c r="AJ947" i="1"/>
  <c r="AJ455" i="1"/>
  <c r="AJ31" i="1"/>
  <c r="AJ371" i="1"/>
  <c r="AJ603" i="1"/>
  <c r="AJ189" i="1"/>
  <c r="AJ556" i="1"/>
  <c r="AJ49" i="1"/>
  <c r="AJ52" i="1"/>
  <c r="AJ957" i="1"/>
  <c r="AJ209" i="1"/>
  <c r="AJ280" i="1"/>
  <c r="AJ1090" i="1"/>
  <c r="AJ64" i="1"/>
  <c r="AJ202" i="1"/>
  <c r="AJ732" i="1"/>
  <c r="AJ967" i="1"/>
  <c r="AJ647" i="1"/>
  <c r="AJ348" i="1"/>
  <c r="AJ1071" i="1"/>
  <c r="AJ560" i="1"/>
  <c r="AJ515" i="1"/>
  <c r="AJ1054" i="1"/>
  <c r="AJ254" i="1"/>
  <c r="AJ723" i="1"/>
  <c r="AI721" i="1"/>
  <c r="AI286" i="1"/>
  <c r="AI514" i="1"/>
  <c r="AI1032" i="1"/>
  <c r="AI903" i="1"/>
  <c r="AI697" i="1"/>
  <c r="AI1068" i="1"/>
  <c r="AI45" i="1"/>
  <c r="AI68" i="1"/>
  <c r="AI79" i="1"/>
  <c r="AI129" i="1"/>
  <c r="AI198" i="1"/>
  <c r="AI233" i="1"/>
  <c r="AI467" i="1"/>
  <c r="AI506" i="1"/>
  <c r="AI540" i="1"/>
  <c r="AI574" i="1"/>
  <c r="AI618" i="1"/>
  <c r="AI639" i="1"/>
  <c r="AI706" i="1"/>
  <c r="AI710" i="1"/>
  <c r="AI712" i="1"/>
  <c r="AI765" i="1"/>
  <c r="AI787" i="1"/>
  <c r="AI792" i="1"/>
  <c r="AI844" i="1"/>
  <c r="AI863" i="1"/>
  <c r="AI955" i="1"/>
  <c r="AI986" i="1"/>
  <c r="AI1002" i="1"/>
  <c r="AI1117" i="1"/>
  <c r="AI656" i="1"/>
  <c r="AI341" i="1"/>
  <c r="AI17" i="1"/>
  <c r="AI839" i="1"/>
  <c r="AI553" i="1"/>
  <c r="AI763" i="1"/>
  <c r="AI71" i="1"/>
  <c r="AI96" i="1"/>
  <c r="AI433" i="1"/>
  <c r="AI441" i="1"/>
  <c r="AI566" i="1"/>
  <c r="AI711" i="1"/>
  <c r="AI1019" i="1"/>
  <c r="AI30" i="1"/>
  <c r="AI838" i="1"/>
  <c r="AI960" i="1"/>
  <c r="AI14" i="1"/>
  <c r="AI846" i="1"/>
  <c r="AI120" i="1"/>
  <c r="AI461" i="1"/>
  <c r="AI588" i="1"/>
  <c r="AI989" i="1"/>
  <c r="AI11" i="1"/>
  <c r="AI1042" i="1"/>
  <c r="AI753" i="1"/>
  <c r="AI503" i="1"/>
  <c r="AI1114" i="1"/>
  <c r="AI680" i="1"/>
  <c r="AI241" i="1"/>
  <c r="AI1094" i="1"/>
  <c r="AI3" i="1"/>
  <c r="AI9" i="1"/>
  <c r="AI12" i="1"/>
  <c r="AI16" i="1"/>
  <c r="AI28" i="1"/>
  <c r="AI37" i="1"/>
  <c r="AI38" i="1"/>
  <c r="AI39" i="1"/>
  <c r="AI41" i="1"/>
  <c r="AI51" i="1"/>
  <c r="AI60" i="1"/>
  <c r="AI76" i="1"/>
  <c r="AI83" i="1"/>
  <c r="AI82" i="1"/>
  <c r="AI93" i="1"/>
  <c r="AI101" i="1"/>
  <c r="AI116" i="1"/>
  <c r="AI122" i="1"/>
  <c r="AI141" i="1"/>
  <c r="AI144" i="1"/>
  <c r="AI145" i="1"/>
  <c r="AI153" i="1"/>
  <c r="AI163" i="1"/>
  <c r="AI169" i="1"/>
  <c r="AI170" i="1"/>
  <c r="AI171" i="1"/>
  <c r="AI176" i="1"/>
  <c r="AI191" i="1"/>
  <c r="AI207" i="1"/>
  <c r="AI210" i="1"/>
  <c r="AI216" i="1"/>
  <c r="AI225" i="1"/>
  <c r="AI228" i="1"/>
  <c r="AI230" i="1"/>
  <c r="AI236" i="1"/>
  <c r="AI239" i="1"/>
  <c r="AI253" i="1"/>
  <c r="AI255" i="1"/>
  <c r="AI256" i="1"/>
  <c r="AI260" i="1"/>
  <c r="AI263" i="1"/>
  <c r="AI265" i="1"/>
  <c r="AI277" i="1"/>
  <c r="AI278" i="1"/>
  <c r="AI285" i="1"/>
  <c r="AI292" i="1"/>
  <c r="AI295" i="1"/>
  <c r="AI296" i="1"/>
  <c r="AI297" i="1"/>
  <c r="AI302" i="1"/>
  <c r="AI307" i="1"/>
  <c r="AI311" i="1"/>
  <c r="AI321" i="1"/>
  <c r="AI323" i="1"/>
  <c r="AI329" i="1"/>
  <c r="AI330" i="1"/>
  <c r="AI339" i="1"/>
  <c r="AI342" i="1"/>
  <c r="AI354" i="1"/>
  <c r="AI361" i="1"/>
  <c r="AI390" i="1"/>
  <c r="AI404" i="1"/>
  <c r="AI407" i="1"/>
  <c r="AI408" i="1"/>
  <c r="AI412" i="1"/>
  <c r="AI416" i="1"/>
  <c r="AI423" i="1"/>
  <c r="AI425" i="1"/>
  <c r="AI430" i="1"/>
  <c r="AI437" i="1"/>
  <c r="AI439" i="1"/>
  <c r="AI442" i="1"/>
  <c r="AI445" i="1"/>
  <c r="AI449" i="1"/>
  <c r="AI453" i="1"/>
  <c r="AI465" i="1"/>
  <c r="AI474" i="1"/>
  <c r="AI478" i="1"/>
  <c r="AI480" i="1"/>
  <c r="AI492" i="1"/>
  <c r="AI495" i="1"/>
  <c r="AI496" i="1"/>
  <c r="AI499" i="1"/>
  <c r="AI535" i="1"/>
  <c r="AI537" i="1"/>
  <c r="AI538" i="1"/>
  <c r="AI557" i="1"/>
  <c r="AI562" i="1"/>
  <c r="AI571" i="1"/>
  <c r="AI573" i="1"/>
  <c r="AI577" i="1"/>
  <c r="AI583" i="1"/>
  <c r="AI591" i="1"/>
  <c r="AI594" i="1"/>
  <c r="AI595" i="1"/>
  <c r="AI600" i="1"/>
  <c r="AI605" i="1"/>
  <c r="AI610" i="1"/>
  <c r="AI616" i="1"/>
  <c r="AI623" i="1"/>
  <c r="AI625" i="1"/>
  <c r="AI630" i="1"/>
  <c r="AI635" i="1"/>
  <c r="AI634" i="1"/>
  <c r="AI642" i="1"/>
  <c r="AI643" i="1"/>
  <c r="AI645" i="1"/>
  <c r="AI650" i="1"/>
  <c r="AI651" i="1"/>
  <c r="AI667" i="1"/>
  <c r="AI672" i="1"/>
  <c r="AI677" i="1"/>
  <c r="AI682" i="1"/>
  <c r="AI686" i="1"/>
  <c r="AI689" i="1"/>
  <c r="AI691" i="1"/>
  <c r="AI701" i="1"/>
  <c r="AI703" i="1"/>
  <c r="AI726" i="1"/>
  <c r="AI727" i="1"/>
  <c r="AI733" i="1"/>
  <c r="AI738" i="1"/>
  <c r="AI758" i="1"/>
  <c r="AI766" i="1"/>
  <c r="AI769" i="1"/>
  <c r="AI768" i="1"/>
  <c r="AI774" i="1"/>
  <c r="AI777" i="1"/>
  <c r="AI795" i="1"/>
  <c r="AI800" i="1"/>
  <c r="AI807" i="1"/>
  <c r="AI810" i="1"/>
  <c r="AI821" i="1"/>
  <c r="AI824" i="1"/>
  <c r="AI825" i="1"/>
  <c r="AI836" i="1"/>
  <c r="AI837" i="1"/>
  <c r="AI842" i="1"/>
  <c r="AI843" i="1"/>
  <c r="AI847" i="1"/>
  <c r="AI851" i="1"/>
  <c r="AI857" i="1"/>
  <c r="AI862" i="1"/>
  <c r="AI861" i="1"/>
  <c r="AI869" i="1"/>
  <c r="AI877" i="1"/>
  <c r="AI879" i="1"/>
  <c r="AI884" i="1"/>
  <c r="AI890" i="1"/>
  <c r="AI895" i="1"/>
  <c r="AI897" i="1"/>
  <c r="AI898" i="1"/>
  <c r="AI904" i="1"/>
  <c r="AI905" i="1"/>
  <c r="AI911" i="1"/>
  <c r="AI920" i="1"/>
  <c r="AI927" i="1"/>
  <c r="AI932" i="1"/>
  <c r="AI943" i="1"/>
  <c r="AI945" i="1"/>
  <c r="AI950" i="1"/>
  <c r="AI952" i="1"/>
  <c r="AI962" i="1"/>
  <c r="AI965" i="1"/>
  <c r="AI973" i="1"/>
  <c r="AI991" i="1"/>
  <c r="AI993" i="1"/>
  <c r="AI999" i="1"/>
  <c r="AI1004" i="1"/>
  <c r="AI1005" i="1"/>
  <c r="AI1026" i="1"/>
  <c r="AI1029" i="1"/>
  <c r="AI1034" i="1"/>
  <c r="AI1037" i="1"/>
  <c r="AI1039" i="1"/>
  <c r="AI1046" i="1"/>
  <c r="AI1047" i="1"/>
  <c r="AI1051" i="1"/>
  <c r="AI1060" i="1"/>
  <c r="AI1063" i="1"/>
  <c r="AI1065" i="1"/>
  <c r="AI1066" i="1"/>
  <c r="AI1075" i="1"/>
  <c r="AI1087" i="1"/>
  <c r="AI1091" i="1"/>
  <c r="AI1097" i="1"/>
  <c r="AI1107" i="1"/>
  <c r="AI1108" i="1"/>
  <c r="AI1112" i="1"/>
  <c r="AI1115" i="1"/>
  <c r="AI1121" i="1"/>
  <c r="AI704" i="1"/>
  <c r="AI85" i="1"/>
  <c r="AI1120" i="1"/>
  <c r="AI84" i="1"/>
  <c r="AI67" i="1"/>
  <c r="AI907" i="1"/>
  <c r="AI607" i="1"/>
  <c r="AI1099" i="1"/>
  <c r="AI628" i="1"/>
  <c r="AI326" i="1"/>
  <c r="AI659" i="1"/>
  <c r="AI756" i="1"/>
  <c r="AI576" i="1"/>
  <c r="AI355" i="1"/>
  <c r="AI617" i="1"/>
  <c r="AI42" i="1"/>
  <c r="AI137" i="1"/>
  <c r="AI621" i="1"/>
  <c r="AI778" i="1"/>
  <c r="AI1064" i="1"/>
  <c r="AI876" i="1"/>
  <c r="AI570" i="1"/>
  <c r="AI471" i="1"/>
  <c r="AI35" i="1"/>
  <c r="AI679" i="1"/>
  <c r="AI489" i="1"/>
  <c r="AI868" i="1"/>
  <c r="AI1035" i="1"/>
  <c r="AI1007" i="1"/>
  <c r="AI833" i="1"/>
  <c r="AI415" i="1"/>
  <c r="AI448" i="1"/>
  <c r="AI983" i="1"/>
  <c r="AI662" i="1"/>
  <c r="AI424" i="1"/>
  <c r="AI427" i="1"/>
  <c r="AI555" i="1"/>
  <c r="AI956" i="1"/>
  <c r="AI1100" i="1"/>
  <c r="AI127" i="1"/>
  <c r="AI922" i="1"/>
  <c r="AI874" i="1"/>
  <c r="AI294" i="1"/>
  <c r="AI344" i="1"/>
  <c r="AI356" i="1"/>
  <c r="AI414" i="1"/>
  <c r="AI517" i="1"/>
  <c r="AI15" i="1"/>
  <c r="AI840" i="1"/>
  <c r="AI421" i="1"/>
  <c r="AI422" i="1"/>
  <c r="AI533" i="1"/>
  <c r="AI601" i="1"/>
  <c r="AI403" i="1"/>
  <c r="AI6" i="1"/>
  <c r="AI632" i="1"/>
  <c r="AI5" i="1"/>
  <c r="AI107" i="1"/>
  <c r="AI188" i="1"/>
  <c r="AI762" i="1"/>
  <c r="AI954" i="1"/>
  <c r="AI375" i="1"/>
  <c r="AI1024" i="1"/>
  <c r="AI409" i="1"/>
  <c r="AI915" i="1"/>
  <c r="AI251" i="1"/>
  <c r="AI834" i="1"/>
  <c r="AI36" i="1"/>
  <c r="AI204" i="1"/>
  <c r="AI980" i="1"/>
  <c r="AI487" i="1"/>
  <c r="AI754" i="1"/>
  <c r="AI158" i="1"/>
  <c r="AI401" i="1"/>
  <c r="AI132" i="1"/>
  <c r="AI186" i="1"/>
  <c r="AI675" i="1"/>
  <c r="AI55" i="1"/>
  <c r="AI799" i="1"/>
  <c r="AI313" i="1"/>
  <c r="AI518" i="1"/>
  <c r="AI149" i="1"/>
  <c r="AI47" i="1"/>
  <c r="AI269" i="1"/>
  <c r="AI1050" i="1"/>
  <c r="AI921" i="1"/>
  <c r="AI849" i="1"/>
  <c r="AI790" i="1"/>
  <c r="AI801" i="1"/>
  <c r="AI282" i="1"/>
  <c r="AI333" i="1"/>
  <c r="AI273" i="1"/>
  <c r="AI382" i="1"/>
  <c r="AI395" i="1"/>
  <c r="AI823" i="1"/>
  <c r="AI970" i="1"/>
  <c r="AI97" i="1"/>
  <c r="AI745" i="1"/>
  <c r="AI351" i="1"/>
  <c r="AI53" i="1"/>
  <c r="AI870" i="1"/>
  <c r="AI27" i="1"/>
  <c r="AI545" i="1"/>
  <c r="AI1080" i="1"/>
  <c r="AI757" i="1"/>
  <c r="AI578" i="1"/>
  <c r="AI984" i="1"/>
  <c r="AI611" i="1"/>
  <c r="AI929" i="1"/>
  <c r="AI781" i="1"/>
  <c r="AI559" i="1"/>
  <c r="AI509" i="1"/>
  <c r="AI46" i="1"/>
  <c r="AI352" i="1"/>
  <c r="AI696" i="1"/>
  <c r="AI977" i="1"/>
  <c r="AI317" i="1"/>
  <c r="AI99" i="1"/>
  <c r="AI684" i="1"/>
  <c r="AI473" i="1"/>
  <c r="AI1015" i="1"/>
  <c r="AI316" i="1"/>
  <c r="AI65" i="1"/>
  <c r="AI410" i="1"/>
  <c r="AI676" i="1"/>
  <c r="AI720" i="1"/>
  <c r="AI1006" i="1"/>
  <c r="AI435" i="1"/>
  <c r="AI75" i="1"/>
  <c r="AI335" i="1"/>
  <c r="AI1062" i="1"/>
  <c r="AI1102" i="1"/>
  <c r="AI924" i="1"/>
  <c r="AI648" i="1"/>
  <c r="AI494" i="1"/>
  <c r="AI377" i="1"/>
  <c r="AI457" i="1"/>
  <c r="AI428" i="1"/>
  <c r="AI936" i="1"/>
  <c r="AI891" i="1"/>
  <c r="AI714" i="1"/>
  <c r="AI1116" i="1"/>
  <c r="AI1104" i="1"/>
  <c r="AI1045" i="1"/>
  <c r="AI988" i="1"/>
  <c r="AI1030" i="1"/>
  <c r="AI208" i="1"/>
  <c r="AI665" i="1"/>
  <c r="AI391" i="1"/>
  <c r="AI719" i="1"/>
  <c r="AI458" i="1"/>
  <c r="AI1069" i="1"/>
  <c r="AI387" i="1"/>
  <c r="AI990" i="1"/>
  <c r="AI183" i="1"/>
  <c r="AI620" i="1"/>
  <c r="AI59" i="1"/>
  <c r="AI301" i="1"/>
  <c r="AI1003" i="1"/>
  <c r="AI364" i="1"/>
  <c r="AI982" i="1"/>
  <c r="AI826" i="1"/>
  <c r="AI175" i="1"/>
  <c r="AI736" i="1"/>
  <c r="AI747" i="1"/>
  <c r="AI830" i="1"/>
  <c r="AI201" i="1"/>
  <c r="AI585" i="1"/>
  <c r="AI511" i="1"/>
  <c r="AI353" i="1"/>
  <c r="AI700" i="1"/>
  <c r="AI29" i="1"/>
  <c r="AI182" i="1"/>
  <c r="AI1017" i="1"/>
  <c r="AI389" i="1"/>
  <c r="AI1048" i="1"/>
  <c r="AI432" i="1"/>
  <c r="AI598" i="1"/>
  <c r="AI853" i="1"/>
  <c r="AI564" i="1"/>
  <c r="AI858" i="1"/>
  <c r="AI327" i="1"/>
  <c r="AI438" i="1"/>
  <c r="AI172" i="1"/>
  <c r="AI259" i="1"/>
  <c r="AI579" i="1"/>
  <c r="AI975" i="1"/>
  <c r="AI118" i="1"/>
  <c r="AI1083" i="1"/>
  <c r="AI740" i="1"/>
  <c r="AI1081" i="1"/>
  <c r="AI306" i="1"/>
  <c r="AI56" i="1"/>
  <c r="AI563" i="1"/>
  <c r="AI238" i="1"/>
  <c r="AI946" i="1"/>
  <c r="AI1074" i="1"/>
  <c r="AI119" i="1"/>
  <c r="AI134" i="1"/>
  <c r="AI860" i="1"/>
  <c r="AI1057" i="1"/>
  <c r="AI817" i="1"/>
  <c r="AI109" i="1"/>
  <c r="AI624" i="1"/>
  <c r="AI722" i="1"/>
  <c r="AI399" i="1"/>
  <c r="AI2" i="1"/>
  <c r="AI7" i="1"/>
  <c r="AI21" i="1"/>
  <c r="AI22" i="1"/>
  <c r="AI25" i="1"/>
  <c r="AI26" i="1"/>
  <c r="AI48" i="1"/>
  <c r="AI73" i="1"/>
  <c r="AI77" i="1"/>
  <c r="AI80" i="1"/>
  <c r="AI86" i="1"/>
  <c r="AI91" i="1"/>
  <c r="AI92" i="1"/>
  <c r="AI95" i="1"/>
  <c r="AI104" i="1"/>
  <c r="AI115" i="1"/>
  <c r="AI117" i="1"/>
  <c r="AI124" i="1"/>
  <c r="AI131" i="1"/>
  <c r="AI136" i="1"/>
  <c r="AI143" i="1"/>
  <c r="AI138" i="1"/>
  <c r="AI150" i="1"/>
  <c r="AI156" i="1"/>
  <c r="AI157" i="1"/>
  <c r="AI178" i="1"/>
  <c r="AI179" i="1"/>
  <c r="AI185" i="1"/>
  <c r="AI212" i="1"/>
  <c r="AI217" i="1"/>
  <c r="AI220" i="1"/>
  <c r="AI223" i="1"/>
  <c r="AI227" i="1"/>
  <c r="AI231" i="1"/>
  <c r="AI232" i="1"/>
  <c r="AI240" i="1"/>
  <c r="AI247" i="1"/>
  <c r="AI245" i="1"/>
  <c r="AI249" i="1"/>
  <c r="AI252" i="1"/>
  <c r="AI258" i="1"/>
  <c r="AI261" i="1"/>
  <c r="AI271" i="1"/>
  <c r="AI283" i="1"/>
  <c r="AI300" i="1"/>
  <c r="AI303" i="1"/>
  <c r="AI305" i="1"/>
  <c r="AI310" i="1"/>
  <c r="AI309" i="1"/>
  <c r="AI312" i="1"/>
  <c r="AI318" i="1"/>
  <c r="AI336" i="1"/>
  <c r="AI343" i="1"/>
  <c r="AI345" i="1"/>
  <c r="AI358" i="1"/>
  <c r="AI362" i="1"/>
  <c r="AI368" i="1"/>
  <c r="AI383" i="1"/>
  <c r="AI385" i="1"/>
  <c r="AI398" i="1"/>
  <c r="AI402" i="1"/>
  <c r="AI411" i="1"/>
  <c r="AI413" i="1"/>
  <c r="AI418" i="1"/>
  <c r="AI429" i="1"/>
  <c r="AI434" i="1"/>
  <c r="AI447" i="1"/>
  <c r="AI450" i="1"/>
  <c r="AI451" i="1"/>
  <c r="AI452" i="1"/>
  <c r="AI454" i="1"/>
  <c r="AI462" i="1"/>
  <c r="AI468" i="1"/>
  <c r="AI470" i="1"/>
  <c r="AI475" i="1"/>
  <c r="AI488" i="1"/>
  <c r="AI493" i="1"/>
  <c r="AI505" i="1"/>
  <c r="AI510" i="1"/>
  <c r="AI512" i="1"/>
  <c r="AI523" i="1"/>
  <c r="AI526" i="1"/>
  <c r="AI531" i="1"/>
  <c r="AI532" i="1"/>
  <c r="AI541" i="1"/>
  <c r="AI548" i="1"/>
  <c r="AI550" i="1"/>
  <c r="AI568" i="1"/>
  <c r="AI581" i="1"/>
  <c r="AI587" i="1"/>
  <c r="AI589" i="1"/>
  <c r="AI596" i="1"/>
  <c r="AI597" i="1"/>
  <c r="AI606" i="1"/>
  <c r="AI609" i="1"/>
  <c r="AI612" i="1"/>
  <c r="AI613" i="1"/>
  <c r="AI626" i="1"/>
  <c r="AI633" i="1"/>
  <c r="AI636" i="1"/>
  <c r="AI640" i="1"/>
  <c r="AI652" i="1"/>
  <c r="AI653" i="1"/>
  <c r="AI657" i="1"/>
  <c r="AI661" i="1"/>
  <c r="AI664" i="1"/>
  <c r="AI666" i="1"/>
  <c r="AI674" i="1"/>
  <c r="AI681" i="1"/>
  <c r="AI683" i="1"/>
  <c r="AI690" i="1"/>
  <c r="AI695" i="1"/>
  <c r="AI702" i="1"/>
  <c r="AI709" i="1"/>
  <c r="AI724" i="1"/>
  <c r="AI731" i="1"/>
  <c r="AI62" i="1"/>
  <c r="AI739" i="1"/>
  <c r="AI742" i="1"/>
  <c r="AI746" i="1"/>
  <c r="AI748" i="1"/>
  <c r="AI752" i="1"/>
  <c r="AI755" i="1"/>
  <c r="AI770" i="1"/>
  <c r="AI772" i="1"/>
  <c r="AI783" i="1"/>
  <c r="AI797" i="1"/>
  <c r="AI803" i="1"/>
  <c r="AI809" i="1"/>
  <c r="AI816" i="1"/>
  <c r="AI818" i="1"/>
  <c r="AI819" i="1"/>
  <c r="AI841" i="1"/>
  <c r="AI845" i="1"/>
  <c r="AI850" i="1"/>
  <c r="AI859" i="1"/>
  <c r="AI865" i="1"/>
  <c r="AI872" i="1"/>
  <c r="AI875" i="1"/>
  <c r="AI883" i="1"/>
  <c r="AI888" i="1"/>
  <c r="AI908" i="1"/>
  <c r="AI909" i="1"/>
  <c r="AI918" i="1"/>
  <c r="AI930" i="1"/>
  <c r="AI938" i="1"/>
  <c r="AI939" i="1"/>
  <c r="AI942" i="1"/>
  <c r="AI949" i="1"/>
  <c r="AI963" i="1"/>
  <c r="AI971" i="1"/>
  <c r="AI976" i="1"/>
  <c r="AI996" i="1"/>
  <c r="AI1001" i="1"/>
  <c r="AI1008" i="1"/>
  <c r="AI1014" i="1"/>
  <c r="AI1020" i="1"/>
  <c r="AI1021" i="1"/>
  <c r="AI1025" i="1"/>
  <c r="AI1033" i="1"/>
  <c r="AI1036" i="1"/>
  <c r="AI1043" i="1"/>
  <c r="AI1053" i="1"/>
  <c r="AI1055" i="1"/>
  <c r="AI1073" i="1"/>
  <c r="AI1076" i="1"/>
  <c r="AI1079" i="1"/>
  <c r="AI1084" i="1"/>
  <c r="AI1085" i="1"/>
  <c r="AI1093" i="1"/>
  <c r="AI1095" i="1"/>
  <c r="AI1119" i="1"/>
  <c r="AI529" i="1"/>
  <c r="AI584" i="1"/>
  <c r="AI655" i="1"/>
  <c r="AI685" i="1"/>
  <c r="AI806" i="1"/>
  <c r="AI899" i="1"/>
  <c r="AI931" i="1"/>
  <c r="AI940" i="1"/>
  <c r="AI20" i="1"/>
  <c r="AI87" i="1"/>
  <c r="AI483" i="1"/>
  <c r="AI501" i="1"/>
  <c r="AI602" i="1"/>
  <c r="AI13" i="1"/>
  <c r="AI211" i="1"/>
  <c r="AI718" i="1"/>
  <c r="AI866" i="1"/>
  <c r="AI1082" i="1"/>
  <c r="AI125" i="1"/>
  <c r="AI405" i="1"/>
  <c r="AI864" i="1"/>
  <c r="AI961" i="1"/>
  <c r="AI194" i="1"/>
  <c r="AI43" i="1"/>
  <c r="AI304" i="1"/>
  <c r="AI693" i="1"/>
  <c r="AI987" i="1"/>
  <c r="AI896" i="1"/>
  <c r="AI288" i="1"/>
  <c r="AI44" i="1"/>
  <c r="AI713" i="1"/>
  <c r="AI322" i="1"/>
  <c r="AI889" i="1"/>
  <c r="AI604" i="1"/>
  <c r="AI885" i="1"/>
  <c r="AI534" i="1"/>
  <c r="AI547" i="1"/>
  <c r="AI694" i="1"/>
  <c r="AI919" i="1"/>
  <c r="AI320" i="1"/>
  <c r="AI337" i="1"/>
  <c r="AI1016" i="1"/>
  <c r="AI388" i="1"/>
  <c r="AI70" i="1"/>
  <c r="AI822" i="1"/>
  <c r="AI165" i="1"/>
  <c r="AI397" i="1"/>
  <c r="AI1009" i="1"/>
  <c r="AI551" i="1"/>
  <c r="AI761" i="1"/>
  <c r="AI1113" i="1"/>
  <c r="AI502" i="1"/>
  <c r="AI184" i="1"/>
  <c r="AI199" i="1"/>
  <c r="AI484" i="1"/>
  <c r="AI730" i="1"/>
  <c r="AI1018" i="1"/>
  <c r="AI114" i="1"/>
  <c r="AI242" i="1"/>
  <c r="AI794" i="1"/>
  <c r="AI1061" i="1"/>
  <c r="AI190" i="1"/>
  <c r="AI192" i="1"/>
  <c r="AI262" i="1"/>
  <c r="AI444" i="1"/>
  <c r="AI867" i="1"/>
  <c r="AI705" i="1"/>
  <c r="AI293" i="1"/>
  <c r="AI892" i="1"/>
  <c r="AI168" i="1"/>
  <c r="AI941" i="1"/>
  <c r="AI751" i="1"/>
  <c r="AI906" i="1"/>
  <c r="AI1022" i="1"/>
  <c r="AI1059" i="1"/>
  <c r="AI357" i="1"/>
  <c r="AI315" i="1"/>
  <c r="AI276" i="1"/>
  <c r="AI279" i="1"/>
  <c r="AI160" i="1"/>
  <c r="AI346" i="1"/>
  <c r="AI360" i="1"/>
  <c r="AI717" i="1"/>
  <c r="AI893" i="1"/>
  <c r="AI981" i="1"/>
  <c r="AI8" i="1"/>
  <c r="AI615" i="1"/>
  <c r="AI544" i="1"/>
  <c r="AI944" i="1"/>
  <c r="AI658" i="1"/>
  <c r="AI725" i="1"/>
  <c r="AI813" i="1"/>
  <c r="AI852" i="1"/>
  <c r="AI1041" i="1"/>
  <c r="AI1096" i="1"/>
  <c r="AI539" i="1"/>
  <c r="AI698" i="1"/>
  <c r="AI760" i="1"/>
  <c r="AI113" i="1"/>
  <c r="AI347" i="1"/>
  <c r="AI367" i="1"/>
  <c r="AI629" i="1"/>
  <c r="AI111" i="1"/>
  <c r="AI482" i="1"/>
  <c r="AI835" i="1"/>
  <c r="AI1088" i="1"/>
  <c r="AI380" i="1"/>
  <c r="AI177" i="1"/>
  <c r="AI248" i="1"/>
  <c r="AI827" i="1"/>
  <c r="AI105" i="1"/>
  <c r="AI196" i="1"/>
  <c r="AI338" i="1"/>
  <c r="AI638" i="1"/>
  <c r="AI886" i="1"/>
  <c r="AI912" i="1"/>
  <c r="AI923" i="1"/>
  <c r="AI561" i="1"/>
  <c r="AI808" i="1"/>
  <c r="AI406" i="1"/>
  <c r="AI814" i="1"/>
  <c r="AI934" i="1"/>
  <c r="AI133" i="1"/>
  <c r="AI100" i="1"/>
  <c r="AI419" i="1"/>
  <c r="AI24" i="1"/>
  <c r="AI180" i="1"/>
  <c r="AI206" i="1"/>
  <c r="AI218" i="1"/>
  <c r="AI349" i="1"/>
  <c r="AI431" i="1"/>
  <c r="AI476" i="1"/>
  <c r="AI637" i="1"/>
  <c r="AI708" i="1"/>
  <c r="AI735" i="1"/>
  <c r="AI959" i="1"/>
  <c r="AI979" i="1"/>
  <c r="AI1027" i="1"/>
  <c r="AI324" i="1"/>
  <c r="AI1044" i="1"/>
  <c r="AI1012" i="1"/>
  <c r="AI917" i="1"/>
  <c r="AI58" i="1"/>
  <c r="AI775" i="1"/>
  <c r="AI359" i="1"/>
  <c r="AI520" i="1"/>
  <c r="AI332" i="1"/>
  <c r="AI848" i="1"/>
  <c r="AI855" i="1"/>
  <c r="AI644" i="1"/>
  <c r="AI497" i="1"/>
  <c r="AI284" i="1"/>
  <c r="AI396" i="1"/>
  <c r="AI592" i="1"/>
  <c r="AI914" i="1"/>
  <c r="AI340" i="1"/>
  <c r="AI882" i="1"/>
  <c r="AI715" i="1"/>
  <c r="AI1040" i="1"/>
  <c r="AI213" i="1"/>
  <c r="AI582" i="1"/>
  <c r="AI599" i="1"/>
  <c r="AI985" i="1"/>
  <c r="AI1038" i="1"/>
  <c r="AI66" i="1"/>
  <c r="AI479" i="1"/>
  <c r="AI1105" i="1"/>
  <c r="AI34" i="1"/>
  <c r="AI469" i="1"/>
  <c r="AI622" i="1"/>
  <c r="AI4" i="1"/>
  <c r="AI1011" i="1"/>
  <c r="AI148" i="1"/>
  <c r="AI443" i="1"/>
  <c r="AI460" i="1"/>
  <c r="AI569" i="1"/>
  <c r="AI32" i="1"/>
  <c r="AI466" i="1"/>
  <c r="AI741" i="1"/>
  <c r="AI1111" i="1"/>
  <c r="AI23" i="1"/>
  <c r="AI804" i="1"/>
  <c r="AI272" i="1"/>
  <c r="AI373" i="1"/>
  <c r="AI374" i="1"/>
  <c r="AI910" i="1"/>
  <c r="AI958" i="1"/>
  <c r="AI181" i="1"/>
  <c r="AI878" i="1"/>
  <c r="AI614" i="1"/>
  <c r="AI90" i="1"/>
  <c r="AI128" i="1"/>
  <c r="AI142" i="1"/>
  <c r="AI379" i="1"/>
  <c r="AI671" i="1"/>
  <c r="AI928" i="1"/>
  <c r="AI935" i="1"/>
  <c r="AI1031" i="1"/>
  <c r="AI1023" i="1"/>
  <c r="AI57" i="1"/>
  <c r="AI69" i="1"/>
  <c r="AI268" i="1"/>
  <c r="AI287" i="1"/>
  <c r="AI586" i="1"/>
  <c r="AI291" i="1"/>
  <c r="AI123" i="1"/>
  <c r="AI552" i="1"/>
  <c r="AI948" i="1"/>
  <c r="AI543" i="1"/>
  <c r="AI159" i="1"/>
  <c r="AI135" i="1"/>
  <c r="AI54" i="1"/>
  <c r="AI19" i="1"/>
  <c r="AI222" i="1"/>
  <c r="AI565" i="1"/>
  <c r="AI812" i="1"/>
  <c r="AI972" i="1"/>
  <c r="AI994" i="1"/>
  <c r="AI1086" i="1"/>
  <c r="AI270" i="1"/>
  <c r="AI400" i="1"/>
  <c r="AI498" i="1"/>
  <c r="AI692" i="1"/>
  <c r="AI764" i="1"/>
  <c r="AI933" i="1"/>
  <c r="AI1098" i="1"/>
  <c r="AI805" i="1"/>
  <c r="AI925" i="1"/>
  <c r="AI426" i="1"/>
  <c r="AI716" i="1"/>
  <c r="AI235" i="1"/>
  <c r="AI267" i="1"/>
  <c r="AI274" i="1"/>
  <c r="AI472" i="1"/>
  <c r="AI881" i="1"/>
  <c r="AI289" i="1"/>
  <c r="AI139" i="1"/>
  <c r="AI250" i="1"/>
  <c r="AI522" i="1"/>
  <c r="AI728" i="1"/>
  <c r="AI378" i="1"/>
  <c r="AI688" i="1"/>
  <c r="AI350" i="1"/>
  <c r="AI481" i="1"/>
  <c r="AI567" i="1"/>
  <c r="AI663" i="1"/>
  <c r="AI734" i="1"/>
  <c r="AI743" i="1"/>
  <c r="AI749" i="1"/>
  <c r="AI776" i="1"/>
  <c r="AI997" i="1"/>
  <c r="AI1078" i="1"/>
  <c r="AI1089" i="1"/>
  <c r="AI219" i="1"/>
  <c r="AI995" i="1"/>
  <c r="AI140" i="1"/>
  <c r="AI513" i="1"/>
  <c r="AI525" i="1"/>
  <c r="AI152" i="1"/>
  <c r="AI94" i="1"/>
  <c r="AI798" i="1"/>
  <c r="AI1056" i="1"/>
  <c r="AI314" i="1"/>
  <c r="AI386" i="1"/>
  <c r="AI964" i="1"/>
  <c r="AI1013" i="1"/>
  <c r="AI112" i="1"/>
  <c r="AI200" i="1"/>
  <c r="AI1106" i="1"/>
  <c r="AI831" i="1"/>
  <c r="AI394" i="1"/>
  <c r="AI1067" i="1"/>
  <c r="AI820" i="1"/>
  <c r="AI275" i="1"/>
  <c r="AI10" i="1"/>
  <c r="AI33" i="1"/>
  <c r="AI106" i="1"/>
  <c r="AI147" i="1"/>
  <c r="AI154" i="1"/>
  <c r="AI226" i="1"/>
  <c r="AI1070" i="1"/>
  <c r="AI464" i="1"/>
  <c r="AI485" i="1"/>
  <c r="AI516" i="1"/>
  <c r="AI773" i="1"/>
  <c r="AI791" i="1"/>
  <c r="AI796" i="1"/>
  <c r="AI828" i="1"/>
  <c r="AI966" i="1"/>
  <c r="AI1103" i="1"/>
  <c r="AI61" i="1"/>
  <c r="AI126" i="1"/>
  <c r="AI174" i="1"/>
  <c r="AI229" i="1"/>
  <c r="AI266" i="1"/>
  <c r="AI299" i="1"/>
  <c r="AI328" i="1"/>
  <c r="AI446" i="1"/>
  <c r="AI463" i="1"/>
  <c r="AI524" i="1"/>
  <c r="AI894" i="1"/>
  <c r="AI900" i="1"/>
  <c r="AI901" i="1"/>
  <c r="AI926" i="1"/>
  <c r="AI998" i="1"/>
  <c r="AI1010" i="1"/>
  <c r="AI1052" i="1"/>
  <c r="AI1109" i="1"/>
  <c r="AI166" i="1"/>
  <c r="AI802" i="1"/>
  <c r="AI530" i="1"/>
  <c r="AI281" i="1"/>
  <c r="AI504" i="1"/>
  <c r="AI554" i="1"/>
  <c r="AI167" i="1"/>
  <c r="AI856" i="1"/>
  <c r="AI486" i="1"/>
  <c r="AI880" i="1"/>
  <c r="AI759" i="1"/>
  <c r="AI89" i="1"/>
  <c r="AI173" i="1"/>
  <c r="AI205" i="1"/>
  <c r="AI257" i="1"/>
  <c r="AI290" i="1"/>
  <c r="AI370" i="1"/>
  <c r="AI507" i="1"/>
  <c r="AI575" i="1"/>
  <c r="AI627" i="1"/>
  <c r="AI669" i="1"/>
  <c r="AI687" i="1"/>
  <c r="AI785" i="1"/>
  <c r="AI536" i="1"/>
  <c r="AI108" i="1"/>
  <c r="AI608" i="1"/>
  <c r="AI221" i="1"/>
  <c r="AI325" i="1"/>
  <c r="AI63" i="1"/>
  <c r="AI969" i="1"/>
  <c r="AI366" i="1"/>
  <c r="AI88" i="1"/>
  <c r="AI161" i="1"/>
  <c r="AI508" i="1"/>
  <c r="AI678" i="1"/>
  <c r="AI902" i="1"/>
  <c r="AI237" i="1"/>
  <c r="AI81" i="1"/>
  <c r="AI528" i="1"/>
  <c r="AI527" i="1"/>
  <c r="AI829" i="1"/>
  <c r="AI916" i="1"/>
  <c r="AI103" i="1"/>
  <c r="AI151" i="1"/>
  <c r="AI937" i="1"/>
  <c r="AI78" i="1"/>
  <c r="AI110" i="1"/>
  <c r="AI130" i="1"/>
  <c r="AI195" i="1"/>
  <c r="AI381" i="1"/>
  <c r="AI440" i="1"/>
  <c r="AI491" i="1"/>
  <c r="AI784" i="1"/>
  <c r="AI1101" i="1"/>
  <c r="AI193" i="1"/>
  <c r="AI771" i="1"/>
  <c r="AI654" i="1"/>
  <c r="AI913" i="1"/>
  <c r="AI363" i="1"/>
  <c r="AI215" i="1"/>
  <c r="AI98" i="1"/>
  <c r="AI619" i="1"/>
  <c r="AI214" i="1"/>
  <c r="AI164" i="1"/>
  <c r="AI146" i="1"/>
  <c r="AI546" i="1"/>
  <c r="AI815" i="1"/>
  <c r="AI334" i="1"/>
  <c r="AI786" i="1"/>
  <c r="AI811" i="1"/>
  <c r="AI197" i="1"/>
  <c r="AI953" i="1"/>
  <c r="AI1077" i="1"/>
  <c r="AI264" i="1"/>
  <c r="AI974" i="1"/>
  <c r="AI646" i="1"/>
  <c r="AI74" i="1"/>
  <c r="AI376" i="1"/>
  <c r="AI246" i="1"/>
  <c r="AI456" i="1"/>
  <c r="AI549" i="1"/>
  <c r="AI631" i="1"/>
  <c r="AI782" i="1"/>
  <c r="AI593" i="1"/>
  <c r="AI331" i="1"/>
  <c r="AI436" i="1"/>
  <c r="AI224" i="1"/>
  <c r="AI992" i="1"/>
  <c r="AI298" i="1"/>
  <c r="AI699" i="1"/>
  <c r="AI737" i="1"/>
  <c r="AI779" i="1"/>
  <c r="AI789" i="1"/>
  <c r="AI1049" i="1"/>
  <c r="AI500" i="1"/>
  <c r="AI871" i="1"/>
  <c r="AI121" i="1"/>
  <c r="AI420" i="1"/>
  <c r="AI558" i="1"/>
  <c r="AI951" i="1"/>
  <c r="AI968" i="1"/>
  <c r="AI854" i="1"/>
  <c r="AI649" i="1"/>
  <c r="AI417" i="1"/>
  <c r="AI1058" i="1"/>
  <c r="AI1092" i="1"/>
  <c r="AI490" i="1"/>
  <c r="AI1118" i="1"/>
  <c r="AI1028" i="1"/>
  <c r="AI308" i="1"/>
  <c r="AI244" i="1"/>
  <c r="AI369" i="1"/>
  <c r="AI384" i="1"/>
  <c r="AI590" i="1"/>
  <c r="AI668" i="1"/>
  <c r="AI744" i="1"/>
  <c r="AI372" i="1"/>
  <c r="AI750" i="1"/>
  <c r="AI1072" i="1"/>
  <c r="AI187" i="1"/>
  <c r="AI40" i="1"/>
  <c r="AI832" i="1"/>
  <c r="AI978" i="1"/>
  <c r="AI319" i="1"/>
  <c r="AI162" i="1"/>
  <c r="AI50" i="1"/>
  <c r="AI203" i="1"/>
  <c r="AI234" i="1"/>
  <c r="AI243" i="1"/>
  <c r="AI660" i="1"/>
  <c r="AI780" i="1"/>
  <c r="AI873" i="1"/>
  <c r="AI1000" i="1"/>
  <c r="AI18" i="1"/>
  <c r="AI670" i="1"/>
  <c r="AI788" i="1"/>
  <c r="AI793" i="1"/>
  <c r="AI1110" i="1"/>
  <c r="AI521" i="1"/>
  <c r="AI72" i="1"/>
  <c r="AI477" i="1"/>
  <c r="AI519" i="1"/>
  <c r="AI641" i="1"/>
  <c r="AI673" i="1"/>
  <c r="AI707" i="1"/>
  <c r="AI729" i="1"/>
  <c r="AI365" i="1"/>
  <c r="AI392" i="1"/>
  <c r="AI459" i="1"/>
  <c r="AI102" i="1"/>
  <c r="AI155" i="1"/>
  <c r="AI393" i="1"/>
  <c r="AI542" i="1"/>
  <c r="AI572" i="1"/>
  <c r="AI580" i="1"/>
  <c r="AI767" i="1"/>
  <c r="AI887" i="1"/>
  <c r="AI947" i="1"/>
  <c r="AI455" i="1"/>
  <c r="AI31" i="1"/>
  <c r="AI371" i="1"/>
  <c r="AI603" i="1"/>
  <c r="AI189" i="1"/>
  <c r="AI556" i="1"/>
  <c r="AI49" i="1"/>
  <c r="AI52" i="1"/>
  <c r="AI957" i="1"/>
  <c r="AI209" i="1"/>
  <c r="AI280" i="1"/>
  <c r="AI1090" i="1"/>
  <c r="AI64" i="1"/>
  <c r="AI202" i="1"/>
  <c r="AI732" i="1"/>
  <c r="AI967" i="1"/>
  <c r="AI647" i="1"/>
  <c r="AI348" i="1"/>
  <c r="AI1071" i="1"/>
  <c r="AI560" i="1"/>
  <c r="AI515" i="1"/>
  <c r="AI1054" i="1"/>
  <c r="AI254" i="1"/>
  <c r="AI723" i="1"/>
  <c r="AE721" i="1"/>
  <c r="AE286" i="1"/>
  <c r="AE514" i="1"/>
  <c r="AE1032" i="1"/>
  <c r="AE903" i="1"/>
  <c r="AE697" i="1"/>
  <c r="AE1068" i="1"/>
  <c r="AE45" i="1"/>
  <c r="AE68" i="1"/>
  <c r="AE79" i="1"/>
  <c r="AE129" i="1"/>
  <c r="AE198" i="1"/>
  <c r="AE233" i="1"/>
  <c r="AE467" i="1"/>
  <c r="AE506" i="1"/>
  <c r="AE540" i="1"/>
  <c r="AE574" i="1"/>
  <c r="AE618" i="1"/>
  <c r="AE639" i="1"/>
  <c r="AE706" i="1"/>
  <c r="AE710" i="1"/>
  <c r="AE712" i="1"/>
  <c r="AE765" i="1"/>
  <c r="AE787" i="1"/>
  <c r="AE792" i="1"/>
  <c r="AE844" i="1"/>
  <c r="AE863" i="1"/>
  <c r="AE955" i="1"/>
  <c r="AE986" i="1"/>
  <c r="AE1002" i="1"/>
  <c r="AE1117" i="1"/>
  <c r="AE656" i="1"/>
  <c r="AE341" i="1"/>
  <c r="AE17" i="1"/>
  <c r="AE839" i="1"/>
  <c r="AE553" i="1"/>
  <c r="AE763" i="1"/>
  <c r="AE71" i="1"/>
  <c r="AE96" i="1"/>
  <c r="AE433" i="1"/>
  <c r="AE441" i="1"/>
  <c r="AE566" i="1"/>
  <c r="AE711" i="1"/>
  <c r="AE1019" i="1"/>
  <c r="AE30" i="1"/>
  <c r="AE838" i="1"/>
  <c r="AE960" i="1"/>
  <c r="AE14" i="1"/>
  <c r="AE846" i="1"/>
  <c r="AE120" i="1"/>
  <c r="AE461" i="1"/>
  <c r="AE588" i="1"/>
  <c r="AE989" i="1"/>
  <c r="AE11" i="1"/>
  <c r="AE1042" i="1"/>
  <c r="AE753" i="1"/>
  <c r="AE503" i="1"/>
  <c r="AE1114" i="1"/>
  <c r="AE680" i="1"/>
  <c r="AE241" i="1"/>
  <c r="AE1094" i="1"/>
  <c r="AE3" i="1"/>
  <c r="AE9" i="1"/>
  <c r="AE12" i="1"/>
  <c r="AE16" i="1"/>
  <c r="AE28" i="1"/>
  <c r="AE37" i="1"/>
  <c r="AE38" i="1"/>
  <c r="AE39" i="1"/>
  <c r="AE41" i="1"/>
  <c r="AE51" i="1"/>
  <c r="AE60" i="1"/>
  <c r="AE76" i="1"/>
  <c r="AE83" i="1"/>
  <c r="AE82" i="1"/>
  <c r="AE93" i="1"/>
  <c r="AE101" i="1"/>
  <c r="AE116" i="1"/>
  <c r="AE122" i="1"/>
  <c r="AE141" i="1"/>
  <c r="AE144" i="1"/>
  <c r="AE145" i="1"/>
  <c r="AE153" i="1"/>
  <c r="AE163" i="1"/>
  <c r="AE169" i="1"/>
  <c r="AE170" i="1"/>
  <c r="AE171" i="1"/>
  <c r="AE176" i="1"/>
  <c r="AE191" i="1"/>
  <c r="AE207" i="1"/>
  <c r="AE210" i="1"/>
  <c r="AE216" i="1"/>
  <c r="AE225" i="1"/>
  <c r="AE228" i="1"/>
  <c r="AE230" i="1"/>
  <c r="AE236" i="1"/>
  <c r="AE239" i="1"/>
  <c r="AE253" i="1"/>
  <c r="AE255" i="1"/>
  <c r="AE256" i="1"/>
  <c r="AE260" i="1"/>
  <c r="AE263" i="1"/>
  <c r="AE265" i="1"/>
  <c r="AE277" i="1"/>
  <c r="AE278" i="1"/>
  <c r="AE285" i="1"/>
  <c r="AE292" i="1"/>
  <c r="AE295" i="1"/>
  <c r="AE296" i="1"/>
  <c r="AE297" i="1"/>
  <c r="AE302" i="1"/>
  <c r="AE307" i="1"/>
  <c r="AE311" i="1"/>
  <c r="AE321" i="1"/>
  <c r="AE323" i="1"/>
  <c r="AE329" i="1"/>
  <c r="AE330" i="1"/>
  <c r="AE339" i="1"/>
  <c r="AE342" i="1"/>
  <c r="AE354" i="1"/>
  <c r="AE361" i="1"/>
  <c r="AE390" i="1"/>
  <c r="AE404" i="1"/>
  <c r="AE407" i="1"/>
  <c r="AE408" i="1"/>
  <c r="AE412" i="1"/>
  <c r="AE416" i="1"/>
  <c r="AE423" i="1"/>
  <c r="AE425" i="1"/>
  <c r="AE430" i="1"/>
  <c r="AE437" i="1"/>
  <c r="AE439" i="1"/>
  <c r="AE442" i="1"/>
  <c r="AE445" i="1"/>
  <c r="AE449" i="1"/>
  <c r="AE453" i="1"/>
  <c r="AE465" i="1"/>
  <c r="AE474" i="1"/>
  <c r="AE478" i="1"/>
  <c r="AE480" i="1"/>
  <c r="AE492" i="1"/>
  <c r="AE495" i="1"/>
  <c r="AE496" i="1"/>
  <c r="AE499" i="1"/>
  <c r="AE535" i="1"/>
  <c r="AE537" i="1"/>
  <c r="AE538" i="1"/>
  <c r="AE557" i="1"/>
  <c r="AE562" i="1"/>
  <c r="AE571" i="1"/>
  <c r="AE573" i="1"/>
  <c r="AE577" i="1"/>
  <c r="AE583" i="1"/>
  <c r="AE591" i="1"/>
  <c r="AE594" i="1"/>
  <c r="AE595" i="1"/>
  <c r="AE600" i="1"/>
  <c r="AE605" i="1"/>
  <c r="AE610" i="1"/>
  <c r="AE616" i="1"/>
  <c r="AE623" i="1"/>
  <c r="AE625" i="1"/>
  <c r="AE630" i="1"/>
  <c r="AE635" i="1"/>
  <c r="AE634" i="1"/>
  <c r="AE642" i="1"/>
  <c r="AE643" i="1"/>
  <c r="AE645" i="1"/>
  <c r="AE650" i="1"/>
  <c r="AE651" i="1"/>
  <c r="AE667" i="1"/>
  <c r="AE672" i="1"/>
  <c r="AE677" i="1"/>
  <c r="AE682" i="1"/>
  <c r="AE686" i="1"/>
  <c r="AE689" i="1"/>
  <c r="AE691" i="1"/>
  <c r="AE701" i="1"/>
  <c r="AE703" i="1"/>
  <c r="AE726" i="1"/>
  <c r="AE727" i="1"/>
  <c r="AE733" i="1"/>
  <c r="AE738" i="1"/>
  <c r="AE758" i="1"/>
  <c r="AE766" i="1"/>
  <c r="AE769" i="1"/>
  <c r="AE768" i="1"/>
  <c r="AE774" i="1"/>
  <c r="AE777" i="1"/>
  <c r="AE795" i="1"/>
  <c r="AE800" i="1"/>
  <c r="AE807" i="1"/>
  <c r="AE810" i="1"/>
  <c r="AE821" i="1"/>
  <c r="AE824" i="1"/>
  <c r="AE825" i="1"/>
  <c r="AE836" i="1"/>
  <c r="AE837" i="1"/>
  <c r="AE842" i="1"/>
  <c r="AE843" i="1"/>
  <c r="AE847" i="1"/>
  <c r="AE851" i="1"/>
  <c r="AE857" i="1"/>
  <c r="AE862" i="1"/>
  <c r="AE861" i="1"/>
  <c r="AE869" i="1"/>
  <c r="AE877" i="1"/>
  <c r="AE879" i="1"/>
  <c r="AE884" i="1"/>
  <c r="AE890" i="1"/>
  <c r="AE895" i="1"/>
  <c r="AE897" i="1"/>
  <c r="AE898" i="1"/>
  <c r="AE904" i="1"/>
  <c r="AE905" i="1"/>
  <c r="AE911" i="1"/>
  <c r="AE920" i="1"/>
  <c r="AE927" i="1"/>
  <c r="AE932" i="1"/>
  <c r="AE943" i="1"/>
  <c r="AE945" i="1"/>
  <c r="AE950" i="1"/>
  <c r="AE952" i="1"/>
  <c r="AE962" i="1"/>
  <c r="AE965" i="1"/>
  <c r="AE973" i="1"/>
  <c r="AE991" i="1"/>
  <c r="AE993" i="1"/>
  <c r="AE999" i="1"/>
  <c r="AE1004" i="1"/>
  <c r="AE1005" i="1"/>
  <c r="AE1026" i="1"/>
  <c r="AE1029" i="1"/>
  <c r="AE1034" i="1"/>
  <c r="AE1037" i="1"/>
  <c r="AE1039" i="1"/>
  <c r="AE1046" i="1"/>
  <c r="AE1047" i="1"/>
  <c r="AE1051" i="1"/>
  <c r="AE1060" i="1"/>
  <c r="AE1063" i="1"/>
  <c r="AE1065" i="1"/>
  <c r="AE1066" i="1"/>
  <c r="AE1075" i="1"/>
  <c r="AE1087" i="1"/>
  <c r="AE1091" i="1"/>
  <c r="AE1097" i="1"/>
  <c r="AE1107" i="1"/>
  <c r="AE1108" i="1"/>
  <c r="AE1112" i="1"/>
  <c r="AE1115" i="1"/>
  <c r="AE1121" i="1"/>
  <c r="AE704" i="1"/>
  <c r="AE85" i="1"/>
  <c r="AE1120" i="1"/>
  <c r="AE84" i="1"/>
  <c r="AE67" i="1"/>
  <c r="AE907" i="1"/>
  <c r="AE607" i="1"/>
  <c r="AE1099" i="1"/>
  <c r="AE628" i="1"/>
  <c r="AE326" i="1"/>
  <c r="AE659" i="1"/>
  <c r="AE756" i="1"/>
  <c r="AE576" i="1"/>
  <c r="AE355" i="1"/>
  <c r="AE617" i="1"/>
  <c r="AE42" i="1"/>
  <c r="AE137" i="1"/>
  <c r="AE621" i="1"/>
  <c r="AE778" i="1"/>
  <c r="AE1064" i="1"/>
  <c r="AE876" i="1"/>
  <c r="AE570" i="1"/>
  <c r="AE471" i="1"/>
  <c r="AE35" i="1"/>
  <c r="AE679" i="1"/>
  <c r="AE489" i="1"/>
  <c r="AE868" i="1"/>
  <c r="AE1035" i="1"/>
  <c r="AE1007" i="1"/>
  <c r="AE833" i="1"/>
  <c r="AE415" i="1"/>
  <c r="AE448" i="1"/>
  <c r="AE983" i="1"/>
  <c r="AE662" i="1"/>
  <c r="AE424" i="1"/>
  <c r="AE427" i="1"/>
  <c r="AE555" i="1"/>
  <c r="AE956" i="1"/>
  <c r="AE1100" i="1"/>
  <c r="AE127" i="1"/>
  <c r="AE922" i="1"/>
  <c r="AE874" i="1"/>
  <c r="AE294" i="1"/>
  <c r="AE344" i="1"/>
  <c r="AE356" i="1"/>
  <c r="AE414" i="1"/>
  <c r="AE517" i="1"/>
  <c r="AE15" i="1"/>
  <c r="AE840" i="1"/>
  <c r="AE421" i="1"/>
  <c r="AE422" i="1"/>
  <c r="AE533" i="1"/>
  <c r="AE601" i="1"/>
  <c r="AE403" i="1"/>
  <c r="AE6" i="1"/>
  <c r="AE632" i="1"/>
  <c r="AE5" i="1"/>
  <c r="AE107" i="1"/>
  <c r="AE188" i="1"/>
  <c r="AE762" i="1"/>
  <c r="AE954" i="1"/>
  <c r="AE375" i="1"/>
  <c r="AE1024" i="1"/>
  <c r="AE409" i="1"/>
  <c r="AE915" i="1"/>
  <c r="AE251" i="1"/>
  <c r="AE834" i="1"/>
  <c r="AE36" i="1"/>
  <c r="AE204" i="1"/>
  <c r="AE980" i="1"/>
  <c r="AE487" i="1"/>
  <c r="AE754" i="1"/>
  <c r="AE158" i="1"/>
  <c r="AE401" i="1"/>
  <c r="AE132" i="1"/>
  <c r="AE186" i="1"/>
  <c r="AE675" i="1"/>
  <c r="AE55" i="1"/>
  <c r="AE799" i="1"/>
  <c r="AE313" i="1"/>
  <c r="AE518" i="1"/>
  <c r="AE149" i="1"/>
  <c r="AE47" i="1"/>
  <c r="AE269" i="1"/>
  <c r="AE1050" i="1"/>
  <c r="AE921" i="1"/>
  <c r="AE849" i="1"/>
  <c r="AE790" i="1"/>
  <c r="AE801" i="1"/>
  <c r="AE282" i="1"/>
  <c r="AE333" i="1"/>
  <c r="AE273" i="1"/>
  <c r="AE382" i="1"/>
  <c r="AE395" i="1"/>
  <c r="AE823" i="1"/>
  <c r="AE970" i="1"/>
  <c r="AE97" i="1"/>
  <c r="AE745" i="1"/>
  <c r="AE351" i="1"/>
  <c r="AE53" i="1"/>
  <c r="AE870" i="1"/>
  <c r="AE27" i="1"/>
  <c r="AE545" i="1"/>
  <c r="AE1080" i="1"/>
  <c r="AE757" i="1"/>
  <c r="AE578" i="1"/>
  <c r="AE984" i="1"/>
  <c r="AE611" i="1"/>
  <c r="AE929" i="1"/>
  <c r="AE781" i="1"/>
  <c r="AE559" i="1"/>
  <c r="AE509" i="1"/>
  <c r="AE46" i="1"/>
  <c r="AE352" i="1"/>
  <c r="AE696" i="1"/>
  <c r="AE977" i="1"/>
  <c r="AE317" i="1"/>
  <c r="AE99" i="1"/>
  <c r="AE684" i="1"/>
  <c r="AE473" i="1"/>
  <c r="AE1015" i="1"/>
  <c r="AE316" i="1"/>
  <c r="AE65" i="1"/>
  <c r="AE410" i="1"/>
  <c r="AE676" i="1"/>
  <c r="AE720" i="1"/>
  <c r="AE1006" i="1"/>
  <c r="AE435" i="1"/>
  <c r="AE75" i="1"/>
  <c r="AE335" i="1"/>
  <c r="AE1062" i="1"/>
  <c r="AE1102" i="1"/>
  <c r="AE924" i="1"/>
  <c r="AE648" i="1"/>
  <c r="AE494" i="1"/>
  <c r="AE377" i="1"/>
  <c r="AE457" i="1"/>
  <c r="AE428" i="1"/>
  <c r="AE936" i="1"/>
  <c r="AE891" i="1"/>
  <c r="AE714" i="1"/>
  <c r="AE1116" i="1"/>
  <c r="AE1104" i="1"/>
  <c r="AE1045" i="1"/>
  <c r="AE988" i="1"/>
  <c r="AE1030" i="1"/>
  <c r="AE208" i="1"/>
  <c r="AE665" i="1"/>
  <c r="AE391" i="1"/>
  <c r="AE719" i="1"/>
  <c r="AE458" i="1"/>
  <c r="AE1069" i="1"/>
  <c r="AE387" i="1"/>
  <c r="AE990" i="1"/>
  <c r="AE183" i="1"/>
  <c r="AE620" i="1"/>
  <c r="AE59" i="1"/>
  <c r="AE301" i="1"/>
  <c r="AE1003" i="1"/>
  <c r="AE364" i="1"/>
  <c r="AE982" i="1"/>
  <c r="AE826" i="1"/>
  <c r="AE175" i="1"/>
  <c r="AE736" i="1"/>
  <c r="AE747" i="1"/>
  <c r="AE830" i="1"/>
  <c r="AE201" i="1"/>
  <c r="AE585" i="1"/>
  <c r="AE511" i="1"/>
  <c r="AE353" i="1"/>
  <c r="AE700" i="1"/>
  <c r="AE29" i="1"/>
  <c r="AE182" i="1"/>
  <c r="AE1017" i="1"/>
  <c r="AE389" i="1"/>
  <c r="AE1048" i="1"/>
  <c r="AE432" i="1"/>
  <c r="AE598" i="1"/>
  <c r="AE853" i="1"/>
  <c r="AE564" i="1"/>
  <c r="AE858" i="1"/>
  <c r="AE327" i="1"/>
  <c r="AE438" i="1"/>
  <c r="AE172" i="1"/>
  <c r="AE259" i="1"/>
  <c r="AE579" i="1"/>
  <c r="AE975" i="1"/>
  <c r="AE118" i="1"/>
  <c r="AE1083" i="1"/>
  <c r="AE740" i="1"/>
  <c r="AE1081" i="1"/>
  <c r="AE306" i="1"/>
  <c r="AE56" i="1"/>
  <c r="AE563" i="1"/>
  <c r="AE238" i="1"/>
  <c r="AE946" i="1"/>
  <c r="AE1074" i="1"/>
  <c r="AE119" i="1"/>
  <c r="AE134" i="1"/>
  <c r="AE860" i="1"/>
  <c r="AE1057" i="1"/>
  <c r="AE817" i="1"/>
  <c r="AE109" i="1"/>
  <c r="AE624" i="1"/>
  <c r="AE722" i="1"/>
  <c r="AE399" i="1"/>
  <c r="AE2" i="1"/>
  <c r="AE7" i="1"/>
  <c r="AE21" i="1"/>
  <c r="AE22" i="1"/>
  <c r="AE25" i="1"/>
  <c r="AE26" i="1"/>
  <c r="AE48" i="1"/>
  <c r="AE73" i="1"/>
  <c r="AE77" i="1"/>
  <c r="AE80" i="1"/>
  <c r="AE86" i="1"/>
  <c r="AE91" i="1"/>
  <c r="AE92" i="1"/>
  <c r="AE95" i="1"/>
  <c r="AE104" i="1"/>
  <c r="AE115" i="1"/>
  <c r="AE117" i="1"/>
  <c r="AE124" i="1"/>
  <c r="AE131" i="1"/>
  <c r="AE136" i="1"/>
  <c r="AE143" i="1"/>
  <c r="AE138" i="1"/>
  <c r="AE150" i="1"/>
  <c r="AE156" i="1"/>
  <c r="AE157" i="1"/>
  <c r="AE178" i="1"/>
  <c r="AE179" i="1"/>
  <c r="AE185" i="1"/>
  <c r="AE212" i="1"/>
  <c r="AE217" i="1"/>
  <c r="AE220" i="1"/>
  <c r="AE223" i="1"/>
  <c r="AE227" i="1"/>
  <c r="AE231" i="1"/>
  <c r="AE232" i="1"/>
  <c r="AE240" i="1"/>
  <c r="AE247" i="1"/>
  <c r="AE245" i="1"/>
  <c r="AE249" i="1"/>
  <c r="AE252" i="1"/>
  <c r="AE258" i="1"/>
  <c r="AE261" i="1"/>
  <c r="AE271" i="1"/>
  <c r="AE283" i="1"/>
  <c r="AE300" i="1"/>
  <c r="AE303" i="1"/>
  <c r="AE305" i="1"/>
  <c r="AE310" i="1"/>
  <c r="AE309" i="1"/>
  <c r="AE312" i="1"/>
  <c r="AE318" i="1"/>
  <c r="AE336" i="1"/>
  <c r="AE343" i="1"/>
  <c r="AE345" i="1"/>
  <c r="AE358" i="1"/>
  <c r="AE362" i="1"/>
  <c r="AE368" i="1"/>
  <c r="AE383" i="1"/>
  <c r="AE385" i="1"/>
  <c r="AE398" i="1"/>
  <c r="AE402" i="1"/>
  <c r="AE411" i="1"/>
  <c r="AE413" i="1"/>
  <c r="AE418" i="1"/>
  <c r="AE429" i="1"/>
  <c r="AE434" i="1"/>
  <c r="AE447" i="1"/>
  <c r="AE450" i="1"/>
  <c r="AE451" i="1"/>
  <c r="AE452" i="1"/>
  <c r="AE454" i="1"/>
  <c r="AE462" i="1"/>
  <c r="AE468" i="1"/>
  <c r="AE470" i="1"/>
  <c r="AE475" i="1"/>
  <c r="AE488" i="1"/>
  <c r="AE493" i="1"/>
  <c r="AE505" i="1"/>
  <c r="AE510" i="1"/>
  <c r="AE512" i="1"/>
  <c r="AE523" i="1"/>
  <c r="AE526" i="1"/>
  <c r="AE531" i="1"/>
  <c r="AE532" i="1"/>
  <c r="AE541" i="1"/>
  <c r="AE548" i="1"/>
  <c r="AE550" i="1"/>
  <c r="AE568" i="1"/>
  <c r="AE581" i="1"/>
  <c r="AE587" i="1"/>
  <c r="AE589" i="1"/>
  <c r="AE596" i="1"/>
  <c r="AE597" i="1"/>
  <c r="AE606" i="1"/>
  <c r="AE609" i="1"/>
  <c r="AE612" i="1"/>
  <c r="AE613" i="1"/>
  <c r="AE626" i="1"/>
  <c r="AE633" i="1"/>
  <c r="AE636" i="1"/>
  <c r="AE640" i="1"/>
  <c r="AE652" i="1"/>
  <c r="AE653" i="1"/>
  <c r="AE657" i="1"/>
  <c r="AE661" i="1"/>
  <c r="AE664" i="1"/>
  <c r="AE666" i="1"/>
  <c r="AE674" i="1"/>
  <c r="AE681" i="1"/>
  <c r="AE683" i="1"/>
  <c r="AE690" i="1"/>
  <c r="AE695" i="1"/>
  <c r="AE702" i="1"/>
  <c r="AE709" i="1"/>
  <c r="AE724" i="1"/>
  <c r="AE731" i="1"/>
  <c r="AE62" i="1"/>
  <c r="AE739" i="1"/>
  <c r="AE742" i="1"/>
  <c r="AE746" i="1"/>
  <c r="AE748" i="1"/>
  <c r="AE752" i="1"/>
  <c r="AE755" i="1"/>
  <c r="AE770" i="1"/>
  <c r="AE772" i="1"/>
  <c r="AE783" i="1"/>
  <c r="AE797" i="1"/>
  <c r="AE803" i="1"/>
  <c r="AE809" i="1"/>
  <c r="AE816" i="1"/>
  <c r="AE818" i="1"/>
  <c r="AE819" i="1"/>
  <c r="AE841" i="1"/>
  <c r="AE845" i="1"/>
  <c r="AE850" i="1"/>
  <c r="AE859" i="1"/>
  <c r="AE865" i="1"/>
  <c r="AE872" i="1"/>
  <c r="AE875" i="1"/>
  <c r="AE883" i="1"/>
  <c r="AE888" i="1"/>
  <c r="AE908" i="1"/>
  <c r="AE909" i="1"/>
  <c r="AE918" i="1"/>
  <c r="AE930" i="1"/>
  <c r="AE938" i="1"/>
  <c r="AE939" i="1"/>
  <c r="AE942" i="1"/>
  <c r="AE949" i="1"/>
  <c r="AE963" i="1"/>
  <c r="AE971" i="1"/>
  <c r="AE976" i="1"/>
  <c r="AE996" i="1"/>
  <c r="AE1001" i="1"/>
  <c r="AE1008" i="1"/>
  <c r="AE1014" i="1"/>
  <c r="AE1020" i="1"/>
  <c r="AE1021" i="1"/>
  <c r="AE1025" i="1"/>
  <c r="AE1033" i="1"/>
  <c r="AE1036" i="1"/>
  <c r="AE1043" i="1"/>
  <c r="AE1053" i="1"/>
  <c r="AE1055" i="1"/>
  <c r="AE1073" i="1"/>
  <c r="AE1076" i="1"/>
  <c r="AE1079" i="1"/>
  <c r="AE1084" i="1"/>
  <c r="AE1085" i="1"/>
  <c r="AE1093" i="1"/>
  <c r="AE1095" i="1"/>
  <c r="AE1119" i="1"/>
  <c r="AE529" i="1"/>
  <c r="AE584" i="1"/>
  <c r="AE655" i="1"/>
  <c r="AE685" i="1"/>
  <c r="AE806" i="1"/>
  <c r="AE899" i="1"/>
  <c r="AE931" i="1"/>
  <c r="AE940" i="1"/>
  <c r="AE20" i="1"/>
  <c r="AE87" i="1"/>
  <c r="AE483" i="1"/>
  <c r="AE501" i="1"/>
  <c r="AE602" i="1"/>
  <c r="AE13" i="1"/>
  <c r="AE211" i="1"/>
  <c r="AE718" i="1"/>
  <c r="AE866" i="1"/>
  <c r="AE1082" i="1"/>
  <c r="AE125" i="1"/>
  <c r="AE405" i="1"/>
  <c r="AE864" i="1"/>
  <c r="AE961" i="1"/>
  <c r="AE194" i="1"/>
  <c r="AE43" i="1"/>
  <c r="AE304" i="1"/>
  <c r="AE693" i="1"/>
  <c r="AE987" i="1"/>
  <c r="AE896" i="1"/>
  <c r="AE288" i="1"/>
  <c r="AE44" i="1"/>
  <c r="AE713" i="1"/>
  <c r="AE322" i="1"/>
  <c r="AE889" i="1"/>
  <c r="AE604" i="1"/>
  <c r="AE885" i="1"/>
  <c r="AE534" i="1"/>
  <c r="AE547" i="1"/>
  <c r="AE694" i="1"/>
  <c r="AE919" i="1"/>
  <c r="AE320" i="1"/>
  <c r="AE337" i="1"/>
  <c r="AE1016" i="1"/>
  <c r="AE388" i="1"/>
  <c r="AE70" i="1"/>
  <c r="AE822" i="1"/>
  <c r="AE165" i="1"/>
  <c r="AE397" i="1"/>
  <c r="AE1009" i="1"/>
  <c r="AE551" i="1"/>
  <c r="AE761" i="1"/>
  <c r="AE1113" i="1"/>
  <c r="AE502" i="1"/>
  <c r="AE184" i="1"/>
  <c r="AE199" i="1"/>
  <c r="AE484" i="1"/>
  <c r="AE730" i="1"/>
  <c r="AE1018" i="1"/>
  <c r="AE114" i="1"/>
  <c r="AE242" i="1"/>
  <c r="AE794" i="1"/>
  <c r="AE1061" i="1"/>
  <c r="AE190" i="1"/>
  <c r="AE192" i="1"/>
  <c r="AE262" i="1"/>
  <c r="AE444" i="1"/>
  <c r="AE867" i="1"/>
  <c r="AE705" i="1"/>
  <c r="AE293" i="1"/>
  <c r="AE892" i="1"/>
  <c r="AE168" i="1"/>
  <c r="AE941" i="1"/>
  <c r="AE751" i="1"/>
  <c r="AE906" i="1"/>
  <c r="AE1022" i="1"/>
  <c r="AE1059" i="1"/>
  <c r="AE357" i="1"/>
  <c r="AE315" i="1"/>
  <c r="AE276" i="1"/>
  <c r="AE279" i="1"/>
  <c r="AE160" i="1"/>
  <c r="AE346" i="1"/>
  <c r="AE360" i="1"/>
  <c r="AE717" i="1"/>
  <c r="AE893" i="1"/>
  <c r="AE981" i="1"/>
  <c r="AE8" i="1"/>
  <c r="AE615" i="1"/>
  <c r="AE544" i="1"/>
  <c r="AE944" i="1"/>
  <c r="AE658" i="1"/>
  <c r="AE725" i="1"/>
  <c r="AE813" i="1"/>
  <c r="AE852" i="1"/>
  <c r="AE1041" i="1"/>
  <c r="AE1096" i="1"/>
  <c r="AE539" i="1"/>
  <c r="AE698" i="1"/>
  <c r="AE760" i="1"/>
  <c r="AE113" i="1"/>
  <c r="AE347" i="1"/>
  <c r="AE367" i="1"/>
  <c r="AE629" i="1"/>
  <c r="AE111" i="1"/>
  <c r="AE482" i="1"/>
  <c r="AE835" i="1"/>
  <c r="AE1088" i="1"/>
  <c r="AE380" i="1"/>
  <c r="AE177" i="1"/>
  <c r="AE248" i="1"/>
  <c r="AE827" i="1"/>
  <c r="AE105" i="1"/>
  <c r="AE196" i="1"/>
  <c r="AE338" i="1"/>
  <c r="AE638" i="1"/>
  <c r="AE886" i="1"/>
  <c r="AE912" i="1"/>
  <c r="AE923" i="1"/>
  <c r="AE561" i="1"/>
  <c r="AE808" i="1"/>
  <c r="AE406" i="1"/>
  <c r="AE814" i="1"/>
  <c r="AE934" i="1"/>
  <c r="AE133" i="1"/>
  <c r="AE100" i="1"/>
  <c r="AE419" i="1"/>
  <c r="AE24" i="1"/>
  <c r="AE180" i="1"/>
  <c r="AE206" i="1"/>
  <c r="AE218" i="1"/>
  <c r="AE349" i="1"/>
  <c r="AE431" i="1"/>
  <c r="AE476" i="1"/>
  <c r="AE637" i="1"/>
  <c r="AE708" i="1"/>
  <c r="AE735" i="1"/>
  <c r="AE959" i="1"/>
  <c r="AE979" i="1"/>
  <c r="AE1027" i="1"/>
  <c r="AE324" i="1"/>
  <c r="AE1044" i="1"/>
  <c r="AE1012" i="1"/>
  <c r="AE917" i="1"/>
  <c r="AE58" i="1"/>
  <c r="AE775" i="1"/>
  <c r="AE359" i="1"/>
  <c r="AE520" i="1"/>
  <c r="AE332" i="1"/>
  <c r="AE848" i="1"/>
  <c r="AE855" i="1"/>
  <c r="AE644" i="1"/>
  <c r="AE497" i="1"/>
  <c r="AE284" i="1"/>
  <c r="AE396" i="1"/>
  <c r="AE592" i="1"/>
  <c r="AE914" i="1"/>
  <c r="AE340" i="1"/>
  <c r="AE882" i="1"/>
  <c r="AE715" i="1"/>
  <c r="AE1040" i="1"/>
  <c r="AE213" i="1"/>
  <c r="AE582" i="1"/>
  <c r="AE599" i="1"/>
  <c r="AE985" i="1"/>
  <c r="AE1038" i="1"/>
  <c r="AE66" i="1"/>
  <c r="AE479" i="1"/>
  <c r="AE1105" i="1"/>
  <c r="AE34" i="1"/>
  <c r="AE469" i="1"/>
  <c r="AE622" i="1"/>
  <c r="AE4" i="1"/>
  <c r="AE1011" i="1"/>
  <c r="AE148" i="1"/>
  <c r="AE443" i="1"/>
  <c r="AE460" i="1"/>
  <c r="AE569" i="1"/>
  <c r="AE32" i="1"/>
  <c r="AE466" i="1"/>
  <c r="AE741" i="1"/>
  <c r="AE1111" i="1"/>
  <c r="AE23" i="1"/>
  <c r="AE804" i="1"/>
  <c r="AE272" i="1"/>
  <c r="AE373" i="1"/>
  <c r="AE374" i="1"/>
  <c r="AE910" i="1"/>
  <c r="AE958" i="1"/>
  <c r="AE181" i="1"/>
  <c r="AE878" i="1"/>
  <c r="AE614" i="1"/>
  <c r="AE90" i="1"/>
  <c r="AE128" i="1"/>
  <c r="AE142" i="1"/>
  <c r="AE379" i="1"/>
  <c r="AE671" i="1"/>
  <c r="AE928" i="1"/>
  <c r="AE935" i="1"/>
  <c r="AE1031" i="1"/>
  <c r="AE1023" i="1"/>
  <c r="AE57" i="1"/>
  <c r="AE69" i="1"/>
  <c r="AE268" i="1"/>
  <c r="AE287" i="1"/>
  <c r="AE586" i="1"/>
  <c r="AE291" i="1"/>
  <c r="AE123" i="1"/>
  <c r="AE552" i="1"/>
  <c r="AE948" i="1"/>
  <c r="AE543" i="1"/>
  <c r="AE159" i="1"/>
  <c r="AE135" i="1"/>
  <c r="AE54" i="1"/>
  <c r="AE19" i="1"/>
  <c r="AE222" i="1"/>
  <c r="AE565" i="1"/>
  <c r="AE812" i="1"/>
  <c r="AE972" i="1"/>
  <c r="AE994" i="1"/>
  <c r="AE1086" i="1"/>
  <c r="AE270" i="1"/>
  <c r="AE400" i="1"/>
  <c r="AE498" i="1"/>
  <c r="AE692" i="1"/>
  <c r="AE764" i="1"/>
  <c r="AE933" i="1"/>
  <c r="AE1098" i="1"/>
  <c r="AE805" i="1"/>
  <c r="AE925" i="1"/>
  <c r="AE426" i="1"/>
  <c r="AE716" i="1"/>
  <c r="AE235" i="1"/>
  <c r="AE267" i="1"/>
  <c r="AE274" i="1"/>
  <c r="AE472" i="1"/>
  <c r="AE881" i="1"/>
  <c r="AE289" i="1"/>
  <c r="AE139" i="1"/>
  <c r="AE250" i="1"/>
  <c r="AE522" i="1"/>
  <c r="AE728" i="1"/>
  <c r="AE378" i="1"/>
  <c r="AE688" i="1"/>
  <c r="AE350" i="1"/>
  <c r="AE481" i="1"/>
  <c r="AE567" i="1"/>
  <c r="AE663" i="1"/>
  <c r="AE734" i="1"/>
  <c r="AE743" i="1"/>
  <c r="AE749" i="1"/>
  <c r="AE776" i="1"/>
  <c r="AE997" i="1"/>
  <c r="AE1078" i="1"/>
  <c r="AE1089" i="1"/>
  <c r="AE219" i="1"/>
  <c r="AE995" i="1"/>
  <c r="AE140" i="1"/>
  <c r="AE513" i="1"/>
  <c r="AE525" i="1"/>
  <c r="AE152" i="1"/>
  <c r="AE94" i="1"/>
  <c r="AE798" i="1"/>
  <c r="AE1056" i="1"/>
  <c r="AE314" i="1"/>
  <c r="AE386" i="1"/>
  <c r="AE964" i="1"/>
  <c r="AE1013" i="1"/>
  <c r="AE112" i="1"/>
  <c r="AE200" i="1"/>
  <c r="AE1106" i="1"/>
  <c r="AE831" i="1"/>
  <c r="AE394" i="1"/>
  <c r="AE1067" i="1"/>
  <c r="AE820" i="1"/>
  <c r="AE275" i="1"/>
  <c r="AE10" i="1"/>
  <c r="AE33" i="1"/>
  <c r="AE106" i="1"/>
  <c r="AE147" i="1"/>
  <c r="AE154" i="1"/>
  <c r="AE226" i="1"/>
  <c r="AE1070" i="1"/>
  <c r="AE464" i="1"/>
  <c r="AE485" i="1"/>
  <c r="AE516" i="1"/>
  <c r="AE773" i="1"/>
  <c r="AE791" i="1"/>
  <c r="AE796" i="1"/>
  <c r="AE828" i="1"/>
  <c r="AE966" i="1"/>
  <c r="AE1103" i="1"/>
  <c r="AE61" i="1"/>
  <c r="AE126" i="1"/>
  <c r="AE174" i="1"/>
  <c r="AE229" i="1"/>
  <c r="AE266" i="1"/>
  <c r="AE299" i="1"/>
  <c r="AE328" i="1"/>
  <c r="AE446" i="1"/>
  <c r="AE463" i="1"/>
  <c r="AE524" i="1"/>
  <c r="AE894" i="1"/>
  <c r="AE900" i="1"/>
  <c r="AE901" i="1"/>
  <c r="AE926" i="1"/>
  <c r="AE998" i="1"/>
  <c r="AE1010" i="1"/>
  <c r="AE1052" i="1"/>
  <c r="AE1109" i="1"/>
  <c r="AE166" i="1"/>
  <c r="AE802" i="1"/>
  <c r="AE530" i="1"/>
  <c r="AE281" i="1"/>
  <c r="AE504" i="1"/>
  <c r="AE554" i="1"/>
  <c r="AE167" i="1"/>
  <c r="AE856" i="1"/>
  <c r="AE486" i="1"/>
  <c r="AE880" i="1"/>
  <c r="AE759" i="1"/>
  <c r="AE89" i="1"/>
  <c r="AE173" i="1"/>
  <c r="AE205" i="1"/>
  <c r="AE257" i="1"/>
  <c r="AE290" i="1"/>
  <c r="AE370" i="1"/>
  <c r="AE507" i="1"/>
  <c r="AE575" i="1"/>
  <c r="AE627" i="1"/>
  <c r="AE669" i="1"/>
  <c r="AE687" i="1"/>
  <c r="AE785" i="1"/>
  <c r="AE536" i="1"/>
  <c r="AE108" i="1"/>
  <c r="AE608" i="1"/>
  <c r="AE221" i="1"/>
  <c r="AE325" i="1"/>
  <c r="AE63" i="1"/>
  <c r="AE969" i="1"/>
  <c r="AE366" i="1"/>
  <c r="AE88" i="1"/>
  <c r="AE161" i="1"/>
  <c r="AE508" i="1"/>
  <c r="AE678" i="1"/>
  <c r="AE902" i="1"/>
  <c r="AE237" i="1"/>
  <c r="AE81" i="1"/>
  <c r="AE528" i="1"/>
  <c r="AE527" i="1"/>
  <c r="AE829" i="1"/>
  <c r="AE916" i="1"/>
  <c r="AE103" i="1"/>
  <c r="AE151" i="1"/>
  <c r="AE937" i="1"/>
  <c r="AE78" i="1"/>
  <c r="AE110" i="1"/>
  <c r="AE130" i="1"/>
  <c r="AE195" i="1"/>
  <c r="AE381" i="1"/>
  <c r="AE440" i="1"/>
  <c r="AE491" i="1"/>
  <c r="AE784" i="1"/>
  <c r="AE1101" i="1"/>
  <c r="AE193" i="1"/>
  <c r="AE771" i="1"/>
  <c r="AE654" i="1"/>
  <c r="AE913" i="1"/>
  <c r="AE363" i="1"/>
  <c r="AE215" i="1"/>
  <c r="AE98" i="1"/>
  <c r="AE619" i="1"/>
  <c r="AE214" i="1"/>
  <c r="AE164" i="1"/>
  <c r="AE146" i="1"/>
  <c r="AE546" i="1"/>
  <c r="AE815" i="1"/>
  <c r="AE334" i="1"/>
  <c r="AE786" i="1"/>
  <c r="AE811" i="1"/>
  <c r="AE197" i="1"/>
  <c r="AE953" i="1"/>
  <c r="AE1077" i="1"/>
  <c r="AE264" i="1"/>
  <c r="AE974" i="1"/>
  <c r="AE646" i="1"/>
  <c r="AE74" i="1"/>
  <c r="AE376" i="1"/>
  <c r="AE246" i="1"/>
  <c r="AE456" i="1"/>
  <c r="AE549" i="1"/>
  <c r="AE631" i="1"/>
  <c r="AE782" i="1"/>
  <c r="AE593" i="1"/>
  <c r="AE331" i="1"/>
  <c r="AE436" i="1"/>
  <c r="AE224" i="1"/>
  <c r="AE992" i="1"/>
  <c r="AE298" i="1"/>
  <c r="AE699" i="1"/>
  <c r="AE737" i="1"/>
  <c r="AE779" i="1"/>
  <c r="AE789" i="1"/>
  <c r="AE1049" i="1"/>
  <c r="AE500" i="1"/>
  <c r="AE871" i="1"/>
  <c r="AE121" i="1"/>
  <c r="AE420" i="1"/>
  <c r="AE558" i="1"/>
  <c r="AE951" i="1"/>
  <c r="AE968" i="1"/>
  <c r="AE854" i="1"/>
  <c r="AE649" i="1"/>
  <c r="AE417" i="1"/>
  <c r="AE1058" i="1"/>
  <c r="AE1092" i="1"/>
  <c r="AE490" i="1"/>
  <c r="AE1118" i="1"/>
  <c r="AE1028" i="1"/>
  <c r="AE308" i="1"/>
  <c r="AE244" i="1"/>
  <c r="AE369" i="1"/>
  <c r="AE384" i="1"/>
  <c r="AE590" i="1"/>
  <c r="AE668" i="1"/>
  <c r="AE744" i="1"/>
  <c r="AE372" i="1"/>
  <c r="AE750" i="1"/>
  <c r="AE1072" i="1"/>
  <c r="AE187" i="1"/>
  <c r="AE40" i="1"/>
  <c r="AE832" i="1"/>
  <c r="AE978" i="1"/>
  <c r="AE319" i="1"/>
  <c r="AE162" i="1"/>
  <c r="AE50" i="1"/>
  <c r="AE203" i="1"/>
  <c r="AE234" i="1"/>
  <c r="AE243" i="1"/>
  <c r="AE660" i="1"/>
  <c r="AE780" i="1"/>
  <c r="AE873" i="1"/>
  <c r="AE1000" i="1"/>
  <c r="AE18" i="1"/>
  <c r="AE670" i="1"/>
  <c r="AE788" i="1"/>
  <c r="AE793" i="1"/>
  <c r="AE1110" i="1"/>
  <c r="AE521" i="1"/>
  <c r="AE72" i="1"/>
  <c r="AE477" i="1"/>
  <c r="AE519" i="1"/>
  <c r="AE641" i="1"/>
  <c r="AE673" i="1"/>
  <c r="AE707" i="1"/>
  <c r="AE729" i="1"/>
  <c r="AE365" i="1"/>
  <c r="AE392" i="1"/>
  <c r="AE459" i="1"/>
  <c r="AE102" i="1"/>
  <c r="AE155" i="1"/>
  <c r="AE393" i="1"/>
  <c r="AE542" i="1"/>
  <c r="AE572" i="1"/>
  <c r="AE580" i="1"/>
  <c r="AE767" i="1"/>
  <c r="AE887" i="1"/>
  <c r="AE947" i="1"/>
  <c r="AE455" i="1"/>
  <c r="AE31" i="1"/>
  <c r="AE371" i="1"/>
  <c r="AE603" i="1"/>
  <c r="AE189" i="1"/>
  <c r="AE556" i="1"/>
  <c r="AE49" i="1"/>
  <c r="AE52" i="1"/>
  <c r="AE957" i="1"/>
  <c r="AE209" i="1"/>
  <c r="AE280" i="1"/>
  <c r="AE1090" i="1"/>
  <c r="AE64" i="1"/>
  <c r="AE202" i="1"/>
  <c r="AE732" i="1"/>
  <c r="AE967" i="1"/>
  <c r="AE647" i="1"/>
  <c r="AE348" i="1"/>
  <c r="AE1071" i="1"/>
  <c r="AE560" i="1"/>
  <c r="AE515" i="1"/>
  <c r="AE1054" i="1"/>
  <c r="AE254" i="1"/>
  <c r="AE723" i="1"/>
  <c r="AB721" i="1"/>
  <c r="AA721" i="1"/>
  <c r="AA286" i="1"/>
  <c r="AA514" i="1"/>
  <c r="AA1032" i="1"/>
  <c r="AA903" i="1"/>
  <c r="AA697" i="1"/>
  <c r="AA1068" i="1"/>
  <c r="AA45" i="1"/>
  <c r="AA68" i="1"/>
  <c r="AA79" i="1"/>
  <c r="AA129" i="1"/>
  <c r="AA198" i="1"/>
  <c r="AA233" i="1"/>
  <c r="AA467" i="1"/>
  <c r="AA506" i="1"/>
  <c r="AA540" i="1"/>
  <c r="AA574" i="1"/>
  <c r="AA618" i="1"/>
  <c r="AA639" i="1"/>
  <c r="AA706" i="1"/>
  <c r="AA710" i="1"/>
  <c r="AA712" i="1"/>
  <c r="AA765" i="1"/>
  <c r="AA787" i="1"/>
  <c r="AA792" i="1"/>
  <c r="AA844" i="1"/>
  <c r="AA863" i="1"/>
  <c r="AA955" i="1"/>
  <c r="AA986" i="1"/>
  <c r="AA1002" i="1"/>
  <c r="AA1117" i="1"/>
  <c r="AA656" i="1"/>
  <c r="AA341" i="1"/>
  <c r="AA17" i="1"/>
  <c r="AA839" i="1"/>
  <c r="AA553" i="1"/>
  <c r="AA763" i="1"/>
  <c r="AA71" i="1"/>
  <c r="AA96" i="1"/>
  <c r="AA433" i="1"/>
  <c r="AA441" i="1"/>
  <c r="AA566" i="1"/>
  <c r="AA711" i="1"/>
  <c r="AA1019" i="1"/>
  <c r="AA30" i="1"/>
  <c r="AA838" i="1"/>
  <c r="AA960" i="1"/>
  <c r="AA14" i="1"/>
  <c r="AA846" i="1"/>
  <c r="AA120" i="1"/>
  <c r="AA461" i="1"/>
  <c r="AA588" i="1"/>
  <c r="AA989" i="1"/>
  <c r="AA11" i="1"/>
  <c r="AA1042" i="1"/>
  <c r="AA753" i="1"/>
  <c r="AA503" i="1"/>
  <c r="AA1114" i="1"/>
  <c r="AA680" i="1"/>
  <c r="AA241" i="1"/>
  <c r="AA1094" i="1"/>
  <c r="AA3" i="1"/>
  <c r="AA9" i="1"/>
  <c r="AA12" i="1"/>
  <c r="AA16" i="1"/>
  <c r="AA28" i="1"/>
  <c r="AA37" i="1"/>
  <c r="AA38" i="1"/>
  <c r="AA39" i="1"/>
  <c r="AA41" i="1"/>
  <c r="AA51" i="1"/>
  <c r="AA60" i="1"/>
  <c r="AA76" i="1"/>
  <c r="AA83" i="1"/>
  <c r="AA82" i="1"/>
  <c r="AA93" i="1"/>
  <c r="AA101" i="1"/>
  <c r="AA116" i="1"/>
  <c r="AA122" i="1"/>
  <c r="AA141" i="1"/>
  <c r="AA144" i="1"/>
  <c r="AA145" i="1"/>
  <c r="AA153" i="1"/>
  <c r="AA163" i="1"/>
  <c r="AA169" i="1"/>
  <c r="AA170" i="1"/>
  <c r="AA171" i="1"/>
  <c r="AA176" i="1"/>
  <c r="AA191" i="1"/>
  <c r="AA207" i="1"/>
  <c r="AA210" i="1"/>
  <c r="AA216" i="1"/>
  <c r="AA225" i="1"/>
  <c r="AA228" i="1"/>
  <c r="AA230" i="1"/>
  <c r="AA236" i="1"/>
  <c r="AA239" i="1"/>
  <c r="AA253" i="1"/>
  <c r="AA255" i="1"/>
  <c r="AA256" i="1"/>
  <c r="AA260" i="1"/>
  <c r="AA263" i="1"/>
  <c r="AA265" i="1"/>
  <c r="AA277" i="1"/>
  <c r="AA278" i="1"/>
  <c r="AA285" i="1"/>
  <c r="AA292" i="1"/>
  <c r="AA295" i="1"/>
  <c r="AA296" i="1"/>
  <c r="AA297" i="1"/>
  <c r="AA302" i="1"/>
  <c r="AA307" i="1"/>
  <c r="AA311" i="1"/>
  <c r="AA321" i="1"/>
  <c r="AA323" i="1"/>
  <c r="AA329" i="1"/>
  <c r="AA330" i="1"/>
  <c r="AA339" i="1"/>
  <c r="AA342" i="1"/>
  <c r="AA354" i="1"/>
  <c r="AA361" i="1"/>
  <c r="AA390" i="1"/>
  <c r="AA404" i="1"/>
  <c r="AA407" i="1"/>
  <c r="AA408" i="1"/>
  <c r="AA412" i="1"/>
  <c r="AA416" i="1"/>
  <c r="AA423" i="1"/>
  <c r="AA425" i="1"/>
  <c r="AA430" i="1"/>
  <c r="AA437" i="1"/>
  <c r="AA439" i="1"/>
  <c r="AA442" i="1"/>
  <c r="AA445" i="1"/>
  <c r="AA449" i="1"/>
  <c r="AA453" i="1"/>
  <c r="AA465" i="1"/>
  <c r="AA474" i="1"/>
  <c r="AA478" i="1"/>
  <c r="AA480" i="1"/>
  <c r="AA492" i="1"/>
  <c r="AA495" i="1"/>
  <c r="AA496" i="1"/>
  <c r="AA499" i="1"/>
  <c r="AA535" i="1"/>
  <c r="AA537" i="1"/>
  <c r="AA538" i="1"/>
  <c r="AA557" i="1"/>
  <c r="AA562" i="1"/>
  <c r="AA571" i="1"/>
  <c r="AA573" i="1"/>
  <c r="AA577" i="1"/>
  <c r="AA583" i="1"/>
  <c r="AA591" i="1"/>
  <c r="AA594" i="1"/>
  <c r="AA595" i="1"/>
  <c r="AA600" i="1"/>
  <c r="AA605" i="1"/>
  <c r="AA610" i="1"/>
  <c r="AA616" i="1"/>
  <c r="AA623" i="1"/>
  <c r="AA625" i="1"/>
  <c r="AA630" i="1"/>
  <c r="AA635" i="1"/>
  <c r="AA634" i="1"/>
  <c r="AA642" i="1"/>
  <c r="AA643" i="1"/>
  <c r="AA645" i="1"/>
  <c r="AA650" i="1"/>
  <c r="AA651" i="1"/>
  <c r="AA667" i="1"/>
  <c r="AA672" i="1"/>
  <c r="AA677" i="1"/>
  <c r="AA682" i="1"/>
  <c r="AA686" i="1"/>
  <c r="AA689" i="1"/>
  <c r="AA691" i="1"/>
  <c r="AA701" i="1"/>
  <c r="AA703" i="1"/>
  <c r="AA726" i="1"/>
  <c r="AA727" i="1"/>
  <c r="AA733" i="1"/>
  <c r="AA738" i="1"/>
  <c r="AA758" i="1"/>
  <c r="AA766" i="1"/>
  <c r="AA769" i="1"/>
  <c r="AA768" i="1"/>
  <c r="AA774" i="1"/>
  <c r="AA777" i="1"/>
  <c r="AA795" i="1"/>
  <c r="AA800" i="1"/>
  <c r="AA807" i="1"/>
  <c r="AA810" i="1"/>
  <c r="AA821" i="1"/>
  <c r="AA824" i="1"/>
  <c r="AA825" i="1"/>
  <c r="AA836" i="1"/>
  <c r="AA837" i="1"/>
  <c r="AA842" i="1"/>
  <c r="AA843" i="1"/>
  <c r="AA847" i="1"/>
  <c r="AA851" i="1"/>
  <c r="AA857" i="1"/>
  <c r="AA862" i="1"/>
  <c r="AA861" i="1"/>
  <c r="AA869" i="1"/>
  <c r="AA877" i="1"/>
  <c r="AA879" i="1"/>
  <c r="AA884" i="1"/>
  <c r="AA890" i="1"/>
  <c r="AA895" i="1"/>
  <c r="AA897" i="1"/>
  <c r="AA898" i="1"/>
  <c r="AA904" i="1"/>
  <c r="AA905" i="1"/>
  <c r="AA911" i="1"/>
  <c r="AA920" i="1"/>
  <c r="AA927" i="1"/>
  <c r="AA932" i="1"/>
  <c r="AA943" i="1"/>
  <c r="AA945" i="1"/>
  <c r="AA950" i="1"/>
  <c r="AA952" i="1"/>
  <c r="AA962" i="1"/>
  <c r="AA965" i="1"/>
  <c r="AA973" i="1"/>
  <c r="AA991" i="1"/>
  <c r="AA993" i="1"/>
  <c r="AA999" i="1"/>
  <c r="AA1004" i="1"/>
  <c r="AA1005" i="1"/>
  <c r="AA1026" i="1"/>
  <c r="AA1029" i="1"/>
  <c r="AA1034" i="1"/>
  <c r="AA1037" i="1"/>
  <c r="AA1039" i="1"/>
  <c r="AA1046" i="1"/>
  <c r="AA1047" i="1"/>
  <c r="AA1051" i="1"/>
  <c r="AA1060" i="1"/>
  <c r="AA1063" i="1"/>
  <c r="AA1065" i="1"/>
  <c r="AA1066" i="1"/>
  <c r="AA1075" i="1"/>
  <c r="AA1087" i="1"/>
  <c r="AA1091" i="1"/>
  <c r="AA1097" i="1"/>
  <c r="AA1107" i="1"/>
  <c r="AA1108" i="1"/>
  <c r="AA1112" i="1"/>
  <c r="AA1115" i="1"/>
  <c r="AA1121" i="1"/>
  <c r="AA704" i="1"/>
  <c r="AA85" i="1"/>
  <c r="AA1120" i="1"/>
  <c r="AA84" i="1"/>
  <c r="AA67" i="1"/>
  <c r="AA907" i="1"/>
  <c r="AA607" i="1"/>
  <c r="AA1099" i="1"/>
  <c r="AA628" i="1"/>
  <c r="AA326" i="1"/>
  <c r="AA659" i="1"/>
  <c r="AA756" i="1"/>
  <c r="AA576" i="1"/>
  <c r="AA355" i="1"/>
  <c r="AA617" i="1"/>
  <c r="AA42" i="1"/>
  <c r="AA137" i="1"/>
  <c r="AA621" i="1"/>
  <c r="AA778" i="1"/>
  <c r="AA1064" i="1"/>
  <c r="AA876" i="1"/>
  <c r="AA570" i="1"/>
  <c r="AA471" i="1"/>
  <c r="AA35" i="1"/>
  <c r="AA679" i="1"/>
  <c r="AA489" i="1"/>
  <c r="AA868" i="1"/>
  <c r="AA1035" i="1"/>
  <c r="AA1007" i="1"/>
  <c r="AA833" i="1"/>
  <c r="AA415" i="1"/>
  <c r="AA448" i="1"/>
  <c r="AA983" i="1"/>
  <c r="AA662" i="1"/>
  <c r="AA424" i="1"/>
  <c r="AA427" i="1"/>
  <c r="AA555" i="1"/>
  <c r="AA956" i="1"/>
  <c r="AA1100" i="1"/>
  <c r="AA127" i="1"/>
  <c r="AA922" i="1"/>
  <c r="AA874" i="1"/>
  <c r="AA294" i="1"/>
  <c r="AA344" i="1"/>
  <c r="AA356" i="1"/>
  <c r="AA414" i="1"/>
  <c r="AA517" i="1"/>
  <c r="AA15" i="1"/>
  <c r="AA840" i="1"/>
  <c r="AA421" i="1"/>
  <c r="AA422" i="1"/>
  <c r="AA533" i="1"/>
  <c r="AA601" i="1"/>
  <c r="AA403" i="1"/>
  <c r="AA6" i="1"/>
  <c r="AA632" i="1"/>
  <c r="AA5" i="1"/>
  <c r="AA107" i="1"/>
  <c r="AA188" i="1"/>
  <c r="AA762" i="1"/>
  <c r="AA954" i="1"/>
  <c r="AA375" i="1"/>
  <c r="AA1024" i="1"/>
  <c r="AA409" i="1"/>
  <c r="AA915" i="1"/>
  <c r="AA251" i="1"/>
  <c r="AA834" i="1"/>
  <c r="AA36" i="1"/>
  <c r="AA204" i="1"/>
  <c r="AA980" i="1"/>
  <c r="AA487" i="1"/>
  <c r="AA754" i="1"/>
  <c r="AA158" i="1"/>
  <c r="AA401" i="1"/>
  <c r="AA132" i="1"/>
  <c r="AA186" i="1"/>
  <c r="AA675" i="1"/>
  <c r="AA55" i="1"/>
  <c r="AA799" i="1"/>
  <c r="AA313" i="1"/>
  <c r="AA518" i="1"/>
  <c r="AA149" i="1"/>
  <c r="AA47" i="1"/>
  <c r="AA269" i="1"/>
  <c r="AA1050" i="1"/>
  <c r="AA921" i="1"/>
  <c r="AA849" i="1"/>
  <c r="AA790" i="1"/>
  <c r="AA801" i="1"/>
  <c r="AA282" i="1"/>
  <c r="AA333" i="1"/>
  <c r="AA273" i="1"/>
  <c r="AA382" i="1"/>
  <c r="AA395" i="1"/>
  <c r="AA823" i="1"/>
  <c r="AA970" i="1"/>
  <c r="AA97" i="1"/>
  <c r="AA745" i="1"/>
  <c r="AA351" i="1"/>
  <c r="AA53" i="1"/>
  <c r="AA870" i="1"/>
  <c r="AA27" i="1"/>
  <c r="AA545" i="1"/>
  <c r="AA1080" i="1"/>
  <c r="AA757" i="1"/>
  <c r="AA578" i="1"/>
  <c r="AA984" i="1"/>
  <c r="AA611" i="1"/>
  <c r="AA929" i="1"/>
  <c r="AA781" i="1"/>
  <c r="AA559" i="1"/>
  <c r="AA509" i="1"/>
  <c r="AA46" i="1"/>
  <c r="AA352" i="1"/>
  <c r="AA696" i="1"/>
  <c r="AA977" i="1"/>
  <c r="AA317" i="1"/>
  <c r="AA99" i="1"/>
  <c r="AA684" i="1"/>
  <c r="AA473" i="1"/>
  <c r="AA1015" i="1"/>
  <c r="AA316" i="1"/>
  <c r="AA65" i="1"/>
  <c r="AA410" i="1"/>
  <c r="AA676" i="1"/>
  <c r="AA720" i="1"/>
  <c r="AA1006" i="1"/>
  <c r="AA435" i="1"/>
  <c r="AA75" i="1"/>
  <c r="AA335" i="1"/>
  <c r="AA1062" i="1"/>
  <c r="AA1102" i="1"/>
  <c r="AA924" i="1"/>
  <c r="AA648" i="1"/>
  <c r="AA494" i="1"/>
  <c r="AA377" i="1"/>
  <c r="AA457" i="1"/>
  <c r="AA428" i="1"/>
  <c r="AA936" i="1"/>
  <c r="AA891" i="1"/>
  <c r="AA714" i="1"/>
  <c r="AA1116" i="1"/>
  <c r="AA1104" i="1"/>
  <c r="AA1045" i="1"/>
  <c r="AA988" i="1"/>
  <c r="AA1030" i="1"/>
  <c r="AA208" i="1"/>
  <c r="AA665" i="1"/>
  <c r="AA391" i="1"/>
  <c r="AA719" i="1"/>
  <c r="AA458" i="1"/>
  <c r="AA1069" i="1"/>
  <c r="AA387" i="1"/>
  <c r="AA990" i="1"/>
  <c r="AA183" i="1"/>
  <c r="AA620" i="1"/>
  <c r="AA59" i="1"/>
  <c r="AA301" i="1"/>
  <c r="AA1003" i="1"/>
  <c r="AA364" i="1"/>
  <c r="AA982" i="1"/>
  <c r="AA826" i="1"/>
  <c r="AA175" i="1"/>
  <c r="AA736" i="1"/>
  <c r="AA747" i="1"/>
  <c r="AA830" i="1"/>
  <c r="AA201" i="1"/>
  <c r="AA585" i="1"/>
  <c r="AA511" i="1"/>
  <c r="AA353" i="1"/>
  <c r="AA700" i="1"/>
  <c r="AA29" i="1"/>
  <c r="AA182" i="1"/>
  <c r="AA1017" i="1"/>
  <c r="AA389" i="1"/>
  <c r="AA1048" i="1"/>
  <c r="AA432" i="1"/>
  <c r="AA598" i="1"/>
  <c r="AA853" i="1"/>
  <c r="AA564" i="1"/>
  <c r="AA858" i="1"/>
  <c r="AA327" i="1"/>
  <c r="AA438" i="1"/>
  <c r="AA172" i="1"/>
  <c r="AA259" i="1"/>
  <c r="AA579" i="1"/>
  <c r="AA975" i="1"/>
  <c r="AA118" i="1"/>
  <c r="AA1083" i="1"/>
  <c r="AA740" i="1"/>
  <c r="AA1081" i="1"/>
  <c r="AA306" i="1"/>
  <c r="AA56" i="1"/>
  <c r="AA563" i="1"/>
  <c r="AA238" i="1"/>
  <c r="AA946" i="1"/>
  <c r="AA1074" i="1"/>
  <c r="AA119" i="1"/>
  <c r="AA134" i="1"/>
  <c r="AA860" i="1"/>
  <c r="AA1057" i="1"/>
  <c r="AA817" i="1"/>
  <c r="AA109" i="1"/>
  <c r="AA624" i="1"/>
  <c r="AA722" i="1"/>
  <c r="AA399" i="1"/>
  <c r="AA2" i="1"/>
  <c r="AA7" i="1"/>
  <c r="AA21" i="1"/>
  <c r="AA22" i="1"/>
  <c r="AA25" i="1"/>
  <c r="AA26" i="1"/>
  <c r="AA48" i="1"/>
  <c r="AA73" i="1"/>
  <c r="AA77" i="1"/>
  <c r="AA80" i="1"/>
  <c r="AA86" i="1"/>
  <c r="AA91" i="1"/>
  <c r="AA92" i="1"/>
  <c r="AA95" i="1"/>
  <c r="AA104" i="1"/>
  <c r="AA115" i="1"/>
  <c r="AA117" i="1"/>
  <c r="AA124" i="1"/>
  <c r="AA131" i="1"/>
  <c r="AA136" i="1"/>
  <c r="AA143" i="1"/>
  <c r="AA138" i="1"/>
  <c r="AA150" i="1"/>
  <c r="AA156" i="1"/>
  <c r="AA157" i="1"/>
  <c r="AA178" i="1"/>
  <c r="AA179" i="1"/>
  <c r="AA185" i="1"/>
  <c r="AA212" i="1"/>
  <c r="AA217" i="1"/>
  <c r="AA220" i="1"/>
  <c r="AA223" i="1"/>
  <c r="AA227" i="1"/>
  <c r="AA231" i="1"/>
  <c r="AA232" i="1"/>
  <c r="AA240" i="1"/>
  <c r="AA247" i="1"/>
  <c r="AA245" i="1"/>
  <c r="AA249" i="1"/>
  <c r="AA252" i="1"/>
  <c r="AA258" i="1"/>
  <c r="AA261" i="1"/>
  <c r="AA271" i="1"/>
  <c r="AA283" i="1"/>
  <c r="AA300" i="1"/>
  <c r="AA303" i="1"/>
  <c r="AA305" i="1"/>
  <c r="AA310" i="1"/>
  <c r="AA309" i="1"/>
  <c r="AA312" i="1"/>
  <c r="AA318" i="1"/>
  <c r="AA336" i="1"/>
  <c r="AA343" i="1"/>
  <c r="AA345" i="1"/>
  <c r="AA358" i="1"/>
  <c r="AA362" i="1"/>
  <c r="AA368" i="1"/>
  <c r="AA383" i="1"/>
  <c r="AA385" i="1"/>
  <c r="AA398" i="1"/>
  <c r="AA402" i="1"/>
  <c r="AA411" i="1"/>
  <c r="AA413" i="1"/>
  <c r="AA418" i="1"/>
  <c r="AA429" i="1"/>
  <c r="AA434" i="1"/>
  <c r="AA447" i="1"/>
  <c r="AA450" i="1"/>
  <c r="AA451" i="1"/>
  <c r="AA452" i="1"/>
  <c r="AA454" i="1"/>
  <c r="AA462" i="1"/>
  <c r="AA468" i="1"/>
  <c r="AA470" i="1"/>
  <c r="AA475" i="1"/>
  <c r="AA488" i="1"/>
  <c r="AA493" i="1"/>
  <c r="AA505" i="1"/>
  <c r="AA510" i="1"/>
  <c r="AA512" i="1"/>
  <c r="AA523" i="1"/>
  <c r="AA526" i="1"/>
  <c r="AA531" i="1"/>
  <c r="AA532" i="1"/>
  <c r="AA541" i="1"/>
  <c r="AA548" i="1"/>
  <c r="AA550" i="1"/>
  <c r="AA568" i="1"/>
  <c r="AA581" i="1"/>
  <c r="AA587" i="1"/>
  <c r="AA589" i="1"/>
  <c r="AA596" i="1"/>
  <c r="AA597" i="1"/>
  <c r="AA606" i="1"/>
  <c r="AA609" i="1"/>
  <c r="AA612" i="1"/>
  <c r="AA613" i="1"/>
  <c r="AA626" i="1"/>
  <c r="AA633" i="1"/>
  <c r="AA636" i="1"/>
  <c r="AA640" i="1"/>
  <c r="AA652" i="1"/>
  <c r="AA653" i="1"/>
  <c r="AA657" i="1"/>
  <c r="AA661" i="1"/>
  <c r="AA664" i="1"/>
  <c r="AA666" i="1"/>
  <c r="AA674" i="1"/>
  <c r="AA681" i="1"/>
  <c r="AA683" i="1"/>
  <c r="AA690" i="1"/>
  <c r="AA695" i="1"/>
  <c r="AA702" i="1"/>
  <c r="AA709" i="1"/>
  <c r="AA724" i="1"/>
  <c r="AA731" i="1"/>
  <c r="AA62" i="1"/>
  <c r="AA739" i="1"/>
  <c r="AA742" i="1"/>
  <c r="AA746" i="1"/>
  <c r="AA748" i="1"/>
  <c r="AA752" i="1"/>
  <c r="AA755" i="1"/>
  <c r="AA770" i="1"/>
  <c r="AA772" i="1"/>
  <c r="AA783" i="1"/>
  <c r="AA797" i="1"/>
  <c r="AA803" i="1"/>
  <c r="AA809" i="1"/>
  <c r="AA816" i="1"/>
  <c r="AA818" i="1"/>
  <c r="AA819" i="1"/>
  <c r="AA841" i="1"/>
  <c r="AA845" i="1"/>
  <c r="AA850" i="1"/>
  <c r="AA859" i="1"/>
  <c r="AA865" i="1"/>
  <c r="AA872" i="1"/>
  <c r="AA875" i="1"/>
  <c r="AA883" i="1"/>
  <c r="AA888" i="1"/>
  <c r="AA908" i="1"/>
  <c r="AA909" i="1"/>
  <c r="AA918" i="1"/>
  <c r="AA930" i="1"/>
  <c r="AA938" i="1"/>
  <c r="AA939" i="1"/>
  <c r="AA942" i="1"/>
  <c r="AA949" i="1"/>
  <c r="AA963" i="1"/>
  <c r="AA971" i="1"/>
  <c r="AA976" i="1"/>
  <c r="AA996" i="1"/>
  <c r="AA1001" i="1"/>
  <c r="AA1008" i="1"/>
  <c r="AA1014" i="1"/>
  <c r="AA1020" i="1"/>
  <c r="AA1021" i="1"/>
  <c r="AA1025" i="1"/>
  <c r="AA1033" i="1"/>
  <c r="AA1036" i="1"/>
  <c r="AA1043" i="1"/>
  <c r="AA1053" i="1"/>
  <c r="AA1055" i="1"/>
  <c r="AA1073" i="1"/>
  <c r="AA1076" i="1"/>
  <c r="AA1079" i="1"/>
  <c r="AA1084" i="1"/>
  <c r="AA1085" i="1"/>
  <c r="AA1093" i="1"/>
  <c r="AA1095" i="1"/>
  <c r="AA1119" i="1"/>
  <c r="AA529" i="1"/>
  <c r="AA584" i="1"/>
  <c r="AA655" i="1"/>
  <c r="AA685" i="1"/>
  <c r="AA806" i="1"/>
  <c r="AA899" i="1"/>
  <c r="AA931" i="1"/>
  <c r="AA940" i="1"/>
  <c r="AA20" i="1"/>
  <c r="AA87" i="1"/>
  <c r="AA483" i="1"/>
  <c r="AA501" i="1"/>
  <c r="AA602" i="1"/>
  <c r="AA13" i="1"/>
  <c r="AA211" i="1"/>
  <c r="AA718" i="1"/>
  <c r="AA866" i="1"/>
  <c r="AA1082" i="1"/>
  <c r="AA125" i="1"/>
  <c r="AA405" i="1"/>
  <c r="AA864" i="1"/>
  <c r="AA961" i="1"/>
  <c r="AA194" i="1"/>
  <c r="AA43" i="1"/>
  <c r="AA304" i="1"/>
  <c r="AA693" i="1"/>
  <c r="AA987" i="1"/>
  <c r="AA896" i="1"/>
  <c r="AA288" i="1"/>
  <c r="AA44" i="1"/>
  <c r="AA713" i="1"/>
  <c r="AA322" i="1"/>
  <c r="AA889" i="1"/>
  <c r="AA604" i="1"/>
  <c r="AA885" i="1"/>
  <c r="AA534" i="1"/>
  <c r="AA547" i="1"/>
  <c r="AA694" i="1"/>
  <c r="AA919" i="1"/>
  <c r="AA320" i="1"/>
  <c r="AA337" i="1"/>
  <c r="AA1016" i="1"/>
  <c r="AA388" i="1"/>
  <c r="AA70" i="1"/>
  <c r="AA822" i="1"/>
  <c r="AA165" i="1"/>
  <c r="AA397" i="1"/>
  <c r="AA1009" i="1"/>
  <c r="AA551" i="1"/>
  <c r="AA761" i="1"/>
  <c r="AA1113" i="1"/>
  <c r="AA502" i="1"/>
  <c r="AA184" i="1"/>
  <c r="AA199" i="1"/>
  <c r="AA484" i="1"/>
  <c r="AA730" i="1"/>
  <c r="AA1018" i="1"/>
  <c r="AA114" i="1"/>
  <c r="AA242" i="1"/>
  <c r="AA794" i="1"/>
  <c r="AA1061" i="1"/>
  <c r="AA190" i="1"/>
  <c r="AA192" i="1"/>
  <c r="AA262" i="1"/>
  <c r="AA444" i="1"/>
  <c r="AA867" i="1"/>
  <c r="AA705" i="1"/>
  <c r="AA293" i="1"/>
  <c r="AA892" i="1"/>
  <c r="AA168" i="1"/>
  <c r="AA941" i="1"/>
  <c r="AA751" i="1"/>
  <c r="AA906" i="1"/>
  <c r="AA1022" i="1"/>
  <c r="AA1059" i="1"/>
  <c r="AA357" i="1"/>
  <c r="AA315" i="1"/>
  <c r="AA276" i="1"/>
  <c r="AA279" i="1"/>
  <c r="AA160" i="1"/>
  <c r="AA346" i="1"/>
  <c r="AA360" i="1"/>
  <c r="AA717" i="1"/>
  <c r="AA893" i="1"/>
  <c r="AA981" i="1"/>
  <c r="AA8" i="1"/>
  <c r="AA615" i="1"/>
  <c r="AA544" i="1"/>
  <c r="AA944" i="1"/>
  <c r="AA658" i="1"/>
  <c r="AA725" i="1"/>
  <c r="AA813" i="1"/>
  <c r="AA852" i="1"/>
  <c r="AA1041" i="1"/>
  <c r="AA1096" i="1"/>
  <c r="AA539" i="1"/>
  <c r="AA698" i="1"/>
  <c r="AA760" i="1"/>
  <c r="AA113" i="1"/>
  <c r="AA347" i="1"/>
  <c r="AA367" i="1"/>
  <c r="AA629" i="1"/>
  <c r="AA111" i="1"/>
  <c r="AA482" i="1"/>
  <c r="AA835" i="1"/>
  <c r="AA1088" i="1"/>
  <c r="AA380" i="1"/>
  <c r="AA177" i="1"/>
  <c r="AA248" i="1"/>
  <c r="AA827" i="1"/>
  <c r="AA105" i="1"/>
  <c r="AA196" i="1"/>
  <c r="AA338" i="1"/>
  <c r="AA638" i="1"/>
  <c r="AA886" i="1"/>
  <c r="AA912" i="1"/>
  <c r="AA923" i="1"/>
  <c r="AA561" i="1"/>
  <c r="AA808" i="1"/>
  <c r="AA406" i="1"/>
  <c r="AA814" i="1"/>
  <c r="AA934" i="1"/>
  <c r="AA133" i="1"/>
  <c r="AA100" i="1"/>
  <c r="AA419" i="1"/>
  <c r="AA24" i="1"/>
  <c r="AA180" i="1"/>
  <c r="AA206" i="1"/>
  <c r="AA218" i="1"/>
  <c r="AA349" i="1"/>
  <c r="AA431" i="1"/>
  <c r="AA476" i="1"/>
  <c r="AA637" i="1"/>
  <c r="AA708" i="1"/>
  <c r="AA735" i="1"/>
  <c r="AA959" i="1"/>
  <c r="AA979" i="1"/>
  <c r="AA1027" i="1"/>
  <c r="AA324" i="1"/>
  <c r="AA1044" i="1"/>
  <c r="AA1012" i="1"/>
  <c r="AA917" i="1"/>
  <c r="AA58" i="1"/>
  <c r="AA775" i="1"/>
  <c r="AA359" i="1"/>
  <c r="AA520" i="1"/>
  <c r="AA332" i="1"/>
  <c r="AA848" i="1"/>
  <c r="AA855" i="1"/>
  <c r="AA644" i="1"/>
  <c r="AA497" i="1"/>
  <c r="AA284" i="1"/>
  <c r="AA396" i="1"/>
  <c r="AA592" i="1"/>
  <c r="AA914" i="1"/>
  <c r="AA340" i="1"/>
  <c r="AA882" i="1"/>
  <c r="AA715" i="1"/>
  <c r="AA1040" i="1"/>
  <c r="AA213" i="1"/>
  <c r="AA582" i="1"/>
  <c r="AA599" i="1"/>
  <c r="AA985" i="1"/>
  <c r="AA1038" i="1"/>
  <c r="AA66" i="1"/>
  <c r="AA479" i="1"/>
  <c r="AA1105" i="1"/>
  <c r="AA34" i="1"/>
  <c r="AA469" i="1"/>
  <c r="AA622" i="1"/>
  <c r="AA4" i="1"/>
  <c r="AA1011" i="1"/>
  <c r="AA148" i="1"/>
  <c r="AA443" i="1"/>
  <c r="AA460" i="1"/>
  <c r="AA569" i="1"/>
  <c r="AA32" i="1"/>
  <c r="AA466" i="1"/>
  <c r="AA741" i="1"/>
  <c r="AA1111" i="1"/>
  <c r="AA23" i="1"/>
  <c r="AA804" i="1"/>
  <c r="AA272" i="1"/>
  <c r="AA373" i="1"/>
  <c r="AA374" i="1"/>
  <c r="AA910" i="1"/>
  <c r="AA958" i="1"/>
  <c r="AA181" i="1"/>
  <c r="AA878" i="1"/>
  <c r="AA614" i="1"/>
  <c r="AA90" i="1"/>
  <c r="AA128" i="1"/>
  <c r="AA142" i="1"/>
  <c r="AA379" i="1"/>
  <c r="AA671" i="1"/>
  <c r="AA928" i="1"/>
  <c r="AA935" i="1"/>
  <c r="AA1031" i="1"/>
  <c r="AA1023" i="1"/>
  <c r="AA57" i="1"/>
  <c r="AA69" i="1"/>
  <c r="AA268" i="1"/>
  <c r="AA287" i="1"/>
  <c r="AA586" i="1"/>
  <c r="AA291" i="1"/>
  <c r="AA123" i="1"/>
  <c r="AA552" i="1"/>
  <c r="AA948" i="1"/>
  <c r="AA543" i="1"/>
  <c r="AA159" i="1"/>
  <c r="AA135" i="1"/>
  <c r="AA54" i="1"/>
  <c r="AA19" i="1"/>
  <c r="AA222" i="1"/>
  <c r="AA565" i="1"/>
  <c r="AA812" i="1"/>
  <c r="AA972" i="1"/>
  <c r="AA994" i="1"/>
  <c r="AA1086" i="1"/>
  <c r="AA270" i="1"/>
  <c r="AA400" i="1"/>
  <c r="AA498" i="1"/>
  <c r="AA692" i="1"/>
  <c r="AA764" i="1"/>
  <c r="AA933" i="1"/>
  <c r="AA1098" i="1"/>
  <c r="AA805" i="1"/>
  <c r="AA925" i="1"/>
  <c r="AA426" i="1"/>
  <c r="AA716" i="1"/>
  <c r="AA235" i="1"/>
  <c r="AA267" i="1"/>
  <c r="AA274" i="1"/>
  <c r="AA472" i="1"/>
  <c r="AA881" i="1"/>
  <c r="AA289" i="1"/>
  <c r="AA139" i="1"/>
  <c r="AA250" i="1"/>
  <c r="AA522" i="1"/>
  <c r="AA728" i="1"/>
  <c r="AA378" i="1"/>
  <c r="AA688" i="1"/>
  <c r="AA350" i="1"/>
  <c r="AA481" i="1"/>
  <c r="AA567" i="1"/>
  <c r="AA663" i="1"/>
  <c r="AA734" i="1"/>
  <c r="AA743" i="1"/>
  <c r="AA749" i="1"/>
  <c r="AA776" i="1"/>
  <c r="AA997" i="1"/>
  <c r="AA1078" i="1"/>
  <c r="AA1089" i="1"/>
  <c r="AA219" i="1"/>
  <c r="AA995" i="1"/>
  <c r="AA140" i="1"/>
  <c r="AA513" i="1"/>
  <c r="AA525" i="1"/>
  <c r="AA152" i="1"/>
  <c r="AA94" i="1"/>
  <c r="AA798" i="1"/>
  <c r="AA1056" i="1"/>
  <c r="AA314" i="1"/>
  <c r="AA386" i="1"/>
  <c r="AA964" i="1"/>
  <c r="AA1013" i="1"/>
  <c r="AA112" i="1"/>
  <c r="AA200" i="1"/>
  <c r="AA1106" i="1"/>
  <c r="AA831" i="1"/>
  <c r="AA394" i="1"/>
  <c r="AA1067" i="1"/>
  <c r="AA820" i="1"/>
  <c r="AA275" i="1"/>
  <c r="AA10" i="1"/>
  <c r="AA33" i="1"/>
  <c r="AA106" i="1"/>
  <c r="AA147" i="1"/>
  <c r="AA154" i="1"/>
  <c r="AA226" i="1"/>
  <c r="AA1070" i="1"/>
  <c r="AA464" i="1"/>
  <c r="AA485" i="1"/>
  <c r="AA516" i="1"/>
  <c r="AA773" i="1"/>
  <c r="AA791" i="1"/>
  <c r="AA796" i="1"/>
  <c r="AA828" i="1"/>
  <c r="AA966" i="1"/>
  <c r="AA1103" i="1"/>
  <c r="AA61" i="1"/>
  <c r="AA126" i="1"/>
  <c r="AA174" i="1"/>
  <c r="AA229" i="1"/>
  <c r="AA266" i="1"/>
  <c r="AA299" i="1"/>
  <c r="AA328" i="1"/>
  <c r="AA446" i="1"/>
  <c r="AA463" i="1"/>
  <c r="AA524" i="1"/>
  <c r="AA894" i="1"/>
  <c r="AA900" i="1"/>
  <c r="AA901" i="1"/>
  <c r="AA926" i="1"/>
  <c r="AA998" i="1"/>
  <c r="AA1010" i="1"/>
  <c r="AA1052" i="1"/>
  <c r="AA1109" i="1"/>
  <c r="AA166" i="1"/>
  <c r="AA802" i="1"/>
  <c r="AA530" i="1"/>
  <c r="AA281" i="1"/>
  <c r="AA504" i="1"/>
  <c r="AA554" i="1"/>
  <c r="AA167" i="1"/>
  <c r="AA856" i="1"/>
  <c r="AA486" i="1"/>
  <c r="AA880" i="1"/>
  <c r="AA759" i="1"/>
  <c r="AA89" i="1"/>
  <c r="AA173" i="1"/>
  <c r="AA205" i="1"/>
  <c r="AA257" i="1"/>
  <c r="AA290" i="1"/>
  <c r="AA370" i="1"/>
  <c r="AA507" i="1"/>
  <c r="AA575" i="1"/>
  <c r="AA627" i="1"/>
  <c r="AA669" i="1"/>
  <c r="AA687" i="1"/>
  <c r="AA785" i="1"/>
  <c r="AA536" i="1"/>
  <c r="AA108" i="1"/>
  <c r="AA608" i="1"/>
  <c r="AA221" i="1"/>
  <c r="AA325" i="1"/>
  <c r="AA63" i="1"/>
  <c r="AA969" i="1"/>
  <c r="AA366" i="1"/>
  <c r="AA88" i="1"/>
  <c r="AA161" i="1"/>
  <c r="AA508" i="1"/>
  <c r="AA678" i="1"/>
  <c r="AA902" i="1"/>
  <c r="AA237" i="1"/>
  <c r="AA81" i="1"/>
  <c r="AA528" i="1"/>
  <c r="AA527" i="1"/>
  <c r="AA829" i="1"/>
  <c r="AA916" i="1"/>
  <c r="AA103" i="1"/>
  <c r="AA151" i="1"/>
  <c r="AA937" i="1"/>
  <c r="AA78" i="1"/>
  <c r="AA110" i="1"/>
  <c r="AA130" i="1"/>
  <c r="AA195" i="1"/>
  <c r="AA381" i="1"/>
  <c r="AA440" i="1"/>
  <c r="AA491" i="1"/>
  <c r="AA784" i="1"/>
  <c r="AA1101" i="1"/>
  <c r="AA193" i="1"/>
  <c r="AA771" i="1"/>
  <c r="AA654" i="1"/>
  <c r="AA913" i="1"/>
  <c r="AA363" i="1"/>
  <c r="AA215" i="1"/>
  <c r="AA98" i="1"/>
  <c r="AA619" i="1"/>
  <c r="AA214" i="1"/>
  <c r="AA164" i="1"/>
  <c r="AA146" i="1"/>
  <c r="AA546" i="1"/>
  <c r="AA815" i="1"/>
  <c r="AA334" i="1"/>
  <c r="AA786" i="1"/>
  <c r="AA811" i="1"/>
  <c r="AA197" i="1"/>
  <c r="AA953" i="1"/>
  <c r="AA1077" i="1"/>
  <c r="AA264" i="1"/>
  <c r="AA974" i="1"/>
  <c r="AA646" i="1"/>
  <c r="AA74" i="1"/>
  <c r="AA376" i="1"/>
  <c r="AA246" i="1"/>
  <c r="AA456" i="1"/>
  <c r="AA549" i="1"/>
  <c r="AA631" i="1"/>
  <c r="AA782" i="1"/>
  <c r="AA593" i="1"/>
  <c r="AA331" i="1"/>
  <c r="AA436" i="1"/>
  <c r="AA224" i="1"/>
  <c r="AA992" i="1"/>
  <c r="AA298" i="1"/>
  <c r="AA699" i="1"/>
  <c r="AA737" i="1"/>
  <c r="AA779" i="1"/>
  <c r="AA789" i="1"/>
  <c r="AA1049" i="1"/>
  <c r="AA500" i="1"/>
  <c r="AA871" i="1"/>
  <c r="AA121" i="1"/>
  <c r="AA420" i="1"/>
  <c r="AA558" i="1"/>
  <c r="AA951" i="1"/>
  <c r="AA968" i="1"/>
  <c r="AA854" i="1"/>
  <c r="AA649" i="1"/>
  <c r="AA417" i="1"/>
  <c r="AA1058" i="1"/>
  <c r="AA1092" i="1"/>
  <c r="AA490" i="1"/>
  <c r="AA1118" i="1"/>
  <c r="AA1028" i="1"/>
  <c r="AA308" i="1"/>
  <c r="AA244" i="1"/>
  <c r="AA369" i="1"/>
  <c r="AA384" i="1"/>
  <c r="AA590" i="1"/>
  <c r="AA668" i="1"/>
  <c r="AA744" i="1"/>
  <c r="AA372" i="1"/>
  <c r="AA750" i="1"/>
  <c r="AA1072" i="1"/>
  <c r="AA187" i="1"/>
  <c r="AA40" i="1"/>
  <c r="AA832" i="1"/>
  <c r="AA978" i="1"/>
  <c r="AA319" i="1"/>
  <c r="AA162" i="1"/>
  <c r="AA50" i="1"/>
  <c r="AA203" i="1"/>
  <c r="AA234" i="1"/>
  <c r="AA243" i="1"/>
  <c r="AA660" i="1"/>
  <c r="AA780" i="1"/>
  <c r="AA873" i="1"/>
  <c r="AA1000" i="1"/>
  <c r="AA18" i="1"/>
  <c r="AA670" i="1"/>
  <c r="AA788" i="1"/>
  <c r="AA793" i="1"/>
  <c r="AA1110" i="1"/>
  <c r="AA521" i="1"/>
  <c r="AA72" i="1"/>
  <c r="AA477" i="1"/>
  <c r="AA519" i="1"/>
  <c r="AA641" i="1"/>
  <c r="AA673" i="1"/>
  <c r="AA707" i="1"/>
  <c r="AA729" i="1"/>
  <c r="AA365" i="1"/>
  <c r="AA392" i="1"/>
  <c r="AA459" i="1"/>
  <c r="AA102" i="1"/>
  <c r="AA155" i="1"/>
  <c r="AA393" i="1"/>
  <c r="AA542" i="1"/>
  <c r="AA572" i="1"/>
  <c r="AA580" i="1"/>
  <c r="AA767" i="1"/>
  <c r="AA887" i="1"/>
  <c r="AA947" i="1"/>
  <c r="AA455" i="1"/>
  <c r="AA31" i="1"/>
  <c r="AA371" i="1"/>
  <c r="AA603" i="1"/>
  <c r="AA189" i="1"/>
  <c r="AA556" i="1"/>
  <c r="AA49" i="1"/>
  <c r="AA52" i="1"/>
  <c r="AA957" i="1"/>
  <c r="AA209" i="1"/>
  <c r="AA280" i="1"/>
  <c r="AA1090" i="1"/>
  <c r="AA64" i="1"/>
  <c r="AA202" i="1"/>
  <c r="AA732" i="1"/>
  <c r="AA967" i="1"/>
  <c r="AA647" i="1"/>
  <c r="AA348" i="1"/>
  <c r="AA1071" i="1"/>
  <c r="AA560" i="1"/>
  <c r="AA515" i="1"/>
  <c r="AA1054" i="1"/>
  <c r="AA254" i="1"/>
  <c r="AA723" i="1"/>
  <c r="AB286" i="1"/>
  <c r="AB514" i="1"/>
  <c r="AB1032" i="1"/>
  <c r="AB903" i="1"/>
  <c r="AB697" i="1"/>
  <c r="AB1068" i="1"/>
  <c r="AB45" i="1"/>
  <c r="AB68" i="1"/>
  <c r="AB79" i="1"/>
  <c r="AB129" i="1"/>
  <c r="AB198" i="1"/>
  <c r="AB233" i="1"/>
  <c r="AB467" i="1"/>
  <c r="AB506" i="1"/>
  <c r="AB540" i="1"/>
  <c r="AB574" i="1"/>
  <c r="AB618" i="1"/>
  <c r="AB639" i="1"/>
  <c r="AB706" i="1"/>
  <c r="AB710" i="1"/>
  <c r="AB712" i="1"/>
  <c r="AB765" i="1"/>
  <c r="AB787" i="1"/>
  <c r="AB792" i="1"/>
  <c r="AB844" i="1"/>
  <c r="AB863" i="1"/>
  <c r="AB955" i="1"/>
  <c r="AB986" i="1"/>
  <c r="AB1002" i="1"/>
  <c r="AB1117" i="1"/>
  <c r="AB656" i="1"/>
  <c r="AB341" i="1"/>
  <c r="AB17" i="1"/>
  <c r="AB839" i="1"/>
  <c r="AB553" i="1"/>
  <c r="AB763" i="1"/>
  <c r="AB71" i="1"/>
  <c r="AB96" i="1"/>
  <c r="AB433" i="1"/>
  <c r="AB441" i="1"/>
  <c r="AB566" i="1"/>
  <c r="AB711" i="1"/>
  <c r="AB1019" i="1"/>
  <c r="AB30" i="1"/>
  <c r="AB838" i="1"/>
  <c r="AB960" i="1"/>
  <c r="AB14" i="1"/>
  <c r="AB846" i="1"/>
  <c r="AB120" i="1"/>
  <c r="AB461" i="1"/>
  <c r="AB588" i="1"/>
  <c r="AB989" i="1"/>
  <c r="AB11" i="1"/>
  <c r="AB1042" i="1"/>
  <c r="AB753" i="1"/>
  <c r="AB503" i="1"/>
  <c r="AB1114" i="1"/>
  <c r="AB680" i="1"/>
  <c r="AB241" i="1"/>
  <c r="AB1094" i="1"/>
  <c r="AB3" i="1"/>
  <c r="AB9" i="1"/>
  <c r="AB12" i="1"/>
  <c r="AB16" i="1"/>
  <c r="AB28" i="1"/>
  <c r="AB37" i="1"/>
  <c r="AB38" i="1"/>
  <c r="AB39" i="1"/>
  <c r="AB41" i="1"/>
  <c r="AB51" i="1"/>
  <c r="AB60" i="1"/>
  <c r="AB76" i="1"/>
  <c r="AB83" i="1"/>
  <c r="AB82" i="1"/>
  <c r="AB93" i="1"/>
  <c r="AB101" i="1"/>
  <c r="AB116" i="1"/>
  <c r="AB122" i="1"/>
  <c r="AB141" i="1"/>
  <c r="AB144" i="1"/>
  <c r="AB145" i="1"/>
  <c r="AB153" i="1"/>
  <c r="AB163" i="1"/>
  <c r="AB169" i="1"/>
  <c r="AB170" i="1"/>
  <c r="AB171" i="1"/>
  <c r="AB176" i="1"/>
  <c r="AB191" i="1"/>
  <c r="AB207" i="1"/>
  <c r="AB210" i="1"/>
  <c r="AB216" i="1"/>
  <c r="AB225" i="1"/>
  <c r="AB228" i="1"/>
  <c r="AB230" i="1"/>
  <c r="AB236" i="1"/>
  <c r="AB239" i="1"/>
  <c r="AB253" i="1"/>
  <c r="AB255" i="1"/>
  <c r="AB256" i="1"/>
  <c r="AB260" i="1"/>
  <c r="AB263" i="1"/>
  <c r="AB265" i="1"/>
  <c r="AB277" i="1"/>
  <c r="AB278" i="1"/>
  <c r="AB285" i="1"/>
  <c r="AB292" i="1"/>
  <c r="AB295" i="1"/>
  <c r="AB296" i="1"/>
  <c r="AB297" i="1"/>
  <c r="AB302" i="1"/>
  <c r="AB307" i="1"/>
  <c r="AB311" i="1"/>
  <c r="AB321" i="1"/>
  <c r="AB323" i="1"/>
  <c r="AB329" i="1"/>
  <c r="AB330" i="1"/>
  <c r="AB339" i="1"/>
  <c r="AB342" i="1"/>
  <c r="AB354" i="1"/>
  <c r="AB361" i="1"/>
  <c r="AB390" i="1"/>
  <c r="AB404" i="1"/>
  <c r="AB407" i="1"/>
  <c r="AB408" i="1"/>
  <c r="AB412" i="1"/>
  <c r="AB416" i="1"/>
  <c r="AB423" i="1"/>
  <c r="AB425" i="1"/>
  <c r="AB430" i="1"/>
  <c r="AB437" i="1"/>
  <c r="AB439" i="1"/>
  <c r="AB442" i="1"/>
  <c r="AB445" i="1"/>
  <c r="AB449" i="1"/>
  <c r="AB453" i="1"/>
  <c r="AB465" i="1"/>
  <c r="AB474" i="1"/>
  <c r="AB478" i="1"/>
  <c r="AB480" i="1"/>
  <c r="AB492" i="1"/>
  <c r="AB495" i="1"/>
  <c r="AB496" i="1"/>
  <c r="AB499" i="1"/>
  <c r="AB535" i="1"/>
  <c r="AB537" i="1"/>
  <c r="AB538" i="1"/>
  <c r="AB557" i="1"/>
  <c r="AB562" i="1"/>
  <c r="AB571" i="1"/>
  <c r="AB573" i="1"/>
  <c r="AB577" i="1"/>
  <c r="AB583" i="1"/>
  <c r="AB591" i="1"/>
  <c r="AB594" i="1"/>
  <c r="AB595" i="1"/>
  <c r="AB600" i="1"/>
  <c r="AB605" i="1"/>
  <c r="AB610" i="1"/>
  <c r="AB616" i="1"/>
  <c r="AB623" i="1"/>
  <c r="AB625" i="1"/>
  <c r="AB630" i="1"/>
  <c r="AB635" i="1"/>
  <c r="AB634" i="1"/>
  <c r="AB642" i="1"/>
  <c r="AB643" i="1"/>
  <c r="AB645" i="1"/>
  <c r="AB650" i="1"/>
  <c r="AB651" i="1"/>
  <c r="AB667" i="1"/>
  <c r="AB672" i="1"/>
  <c r="AB677" i="1"/>
  <c r="AB682" i="1"/>
  <c r="AB686" i="1"/>
  <c r="AB689" i="1"/>
  <c r="AB691" i="1"/>
  <c r="AB701" i="1"/>
  <c r="AB703" i="1"/>
  <c r="AB726" i="1"/>
  <c r="AB727" i="1"/>
  <c r="AB733" i="1"/>
  <c r="AB738" i="1"/>
  <c r="AB758" i="1"/>
  <c r="AB766" i="1"/>
  <c r="AB769" i="1"/>
  <c r="AB768" i="1"/>
  <c r="AB774" i="1"/>
  <c r="AB777" i="1"/>
  <c r="AB795" i="1"/>
  <c r="AB800" i="1"/>
  <c r="AB807" i="1"/>
  <c r="AB810" i="1"/>
  <c r="AB821" i="1"/>
  <c r="AB824" i="1"/>
  <c r="AB825" i="1"/>
  <c r="AB836" i="1"/>
  <c r="AB837" i="1"/>
  <c r="AB842" i="1"/>
  <c r="AB843" i="1"/>
  <c r="AB847" i="1"/>
  <c r="AB851" i="1"/>
  <c r="AB857" i="1"/>
  <c r="AB862" i="1"/>
  <c r="AB861" i="1"/>
  <c r="AB869" i="1"/>
  <c r="AB877" i="1"/>
  <c r="AB879" i="1"/>
  <c r="AB884" i="1"/>
  <c r="AB890" i="1"/>
  <c r="AB895" i="1"/>
  <c r="AB897" i="1"/>
  <c r="AB898" i="1"/>
  <c r="AB904" i="1"/>
  <c r="AB905" i="1"/>
  <c r="AB911" i="1"/>
  <c r="AB920" i="1"/>
  <c r="AB927" i="1"/>
  <c r="AB932" i="1"/>
  <c r="AB943" i="1"/>
  <c r="AB945" i="1"/>
  <c r="AB950" i="1"/>
  <c r="AB952" i="1"/>
  <c r="AB962" i="1"/>
  <c r="AB965" i="1"/>
  <c r="AB973" i="1"/>
  <c r="AB991" i="1"/>
  <c r="AB993" i="1"/>
  <c r="AB999" i="1"/>
  <c r="AB1004" i="1"/>
  <c r="AB1005" i="1"/>
  <c r="AB1026" i="1"/>
  <c r="AB1029" i="1"/>
  <c r="AB1034" i="1"/>
  <c r="AB1037" i="1"/>
  <c r="AB1039" i="1"/>
  <c r="AB1046" i="1"/>
  <c r="AB1047" i="1"/>
  <c r="AB1051" i="1"/>
  <c r="AB1060" i="1"/>
  <c r="AB1063" i="1"/>
  <c r="AB1065" i="1"/>
  <c r="AB1066" i="1"/>
  <c r="AB1075" i="1"/>
  <c r="AB1087" i="1"/>
  <c r="AB1091" i="1"/>
  <c r="AB1097" i="1"/>
  <c r="AB1107" i="1"/>
  <c r="AB1108" i="1"/>
  <c r="AB1112" i="1"/>
  <c r="AB1115" i="1"/>
  <c r="AB1121" i="1"/>
  <c r="AB704" i="1"/>
  <c r="AB85" i="1"/>
  <c r="AB1120" i="1"/>
  <c r="AB84" i="1"/>
  <c r="AB67" i="1"/>
  <c r="AB907" i="1"/>
  <c r="AB607" i="1"/>
  <c r="AB1099" i="1"/>
  <c r="AB628" i="1"/>
  <c r="AB326" i="1"/>
  <c r="AB659" i="1"/>
  <c r="AB756" i="1"/>
  <c r="AB576" i="1"/>
  <c r="AB355" i="1"/>
  <c r="AB617" i="1"/>
  <c r="AB42" i="1"/>
  <c r="AB137" i="1"/>
  <c r="AB621" i="1"/>
  <c r="AB778" i="1"/>
  <c r="AB1064" i="1"/>
  <c r="AB876" i="1"/>
  <c r="AB570" i="1"/>
  <c r="AB471" i="1"/>
  <c r="AB35" i="1"/>
  <c r="AB679" i="1"/>
  <c r="AB489" i="1"/>
  <c r="AB868" i="1"/>
  <c r="AB1035" i="1"/>
  <c r="AB1007" i="1"/>
  <c r="AB833" i="1"/>
  <c r="AB415" i="1"/>
  <c r="AB448" i="1"/>
  <c r="AB983" i="1"/>
  <c r="AB662" i="1"/>
  <c r="AB424" i="1"/>
  <c r="AB427" i="1"/>
  <c r="AB555" i="1"/>
  <c r="AB956" i="1"/>
  <c r="AB1100" i="1"/>
  <c r="AB127" i="1"/>
  <c r="AB922" i="1"/>
  <c r="AB874" i="1"/>
  <c r="AB294" i="1"/>
  <c r="AB344" i="1"/>
  <c r="AB356" i="1"/>
  <c r="AB414" i="1"/>
  <c r="AB517" i="1"/>
  <c r="AB15" i="1"/>
  <c r="AB840" i="1"/>
  <c r="AB421" i="1"/>
  <c r="AB422" i="1"/>
  <c r="AB533" i="1"/>
  <c r="AB601" i="1"/>
  <c r="AB403" i="1"/>
  <c r="AB6" i="1"/>
  <c r="AB632" i="1"/>
  <c r="AB5" i="1"/>
  <c r="AB107" i="1"/>
  <c r="AB188" i="1"/>
  <c r="AB762" i="1"/>
  <c r="AB954" i="1"/>
  <c r="AB375" i="1"/>
  <c r="AB1024" i="1"/>
  <c r="AB409" i="1"/>
  <c r="AB915" i="1"/>
  <c r="AB251" i="1"/>
  <c r="AB834" i="1"/>
  <c r="AB36" i="1"/>
  <c r="AB204" i="1"/>
  <c r="AB980" i="1"/>
  <c r="AB487" i="1"/>
  <c r="AB754" i="1"/>
  <c r="AB158" i="1"/>
  <c r="AB401" i="1"/>
  <c r="AB132" i="1"/>
  <c r="AB186" i="1"/>
  <c r="AB675" i="1"/>
  <c r="AB55" i="1"/>
  <c r="AB799" i="1"/>
  <c r="AB313" i="1"/>
  <c r="AB518" i="1"/>
  <c r="AB149" i="1"/>
  <c r="AB47" i="1"/>
  <c r="AB269" i="1"/>
  <c r="AB1050" i="1"/>
  <c r="AB921" i="1"/>
  <c r="AB849" i="1"/>
  <c r="AB790" i="1"/>
  <c r="AB801" i="1"/>
  <c r="AB282" i="1"/>
  <c r="AB333" i="1"/>
  <c r="AB273" i="1"/>
  <c r="AB382" i="1"/>
  <c r="AB395" i="1"/>
  <c r="AB823" i="1"/>
  <c r="AB970" i="1"/>
  <c r="AB97" i="1"/>
  <c r="AB745" i="1"/>
  <c r="AB351" i="1"/>
  <c r="AB53" i="1"/>
  <c r="AB870" i="1"/>
  <c r="AB27" i="1"/>
  <c r="AB545" i="1"/>
  <c r="AB1080" i="1"/>
  <c r="AB757" i="1"/>
  <c r="AB578" i="1"/>
  <c r="AB984" i="1"/>
  <c r="AB611" i="1"/>
  <c r="AB929" i="1"/>
  <c r="AB781" i="1"/>
  <c r="AB559" i="1"/>
  <c r="AB509" i="1"/>
  <c r="AB46" i="1"/>
  <c r="AB352" i="1"/>
  <c r="AB696" i="1"/>
  <c r="AB977" i="1"/>
  <c r="AB317" i="1"/>
  <c r="AB99" i="1"/>
  <c r="AB684" i="1"/>
  <c r="AB473" i="1"/>
  <c r="AB1015" i="1"/>
  <c r="AB316" i="1"/>
  <c r="AB65" i="1"/>
  <c r="AB410" i="1"/>
  <c r="AB676" i="1"/>
  <c r="AB720" i="1"/>
  <c r="AB1006" i="1"/>
  <c r="AB435" i="1"/>
  <c r="AB75" i="1"/>
  <c r="AB335" i="1"/>
  <c r="AB1062" i="1"/>
  <c r="AB1102" i="1"/>
  <c r="AB924" i="1"/>
  <c r="AB648" i="1"/>
  <c r="AB494" i="1"/>
  <c r="AB377" i="1"/>
  <c r="AB457" i="1"/>
  <c r="AB428" i="1"/>
  <c r="AB936" i="1"/>
  <c r="AB891" i="1"/>
  <c r="AB714" i="1"/>
  <c r="AB1116" i="1"/>
  <c r="AB1104" i="1"/>
  <c r="AB1045" i="1"/>
  <c r="AB988" i="1"/>
  <c r="AB1030" i="1"/>
  <c r="AB208" i="1"/>
  <c r="AB665" i="1"/>
  <c r="AB391" i="1"/>
  <c r="AB719" i="1"/>
  <c r="AB458" i="1"/>
  <c r="AB1069" i="1"/>
  <c r="AB387" i="1"/>
  <c r="AB990" i="1"/>
  <c r="AB183" i="1"/>
  <c r="AB620" i="1"/>
  <c r="AB59" i="1"/>
  <c r="AB301" i="1"/>
  <c r="AB1003" i="1"/>
  <c r="AB364" i="1"/>
  <c r="AB982" i="1"/>
  <c r="AB826" i="1"/>
  <c r="AB175" i="1"/>
  <c r="AB736" i="1"/>
  <c r="AB747" i="1"/>
  <c r="AB830" i="1"/>
  <c r="AB201" i="1"/>
  <c r="AB585" i="1"/>
  <c r="AB511" i="1"/>
  <c r="AB353" i="1"/>
  <c r="AB700" i="1"/>
  <c r="AB29" i="1"/>
  <c r="AB182" i="1"/>
  <c r="AB1017" i="1"/>
  <c r="AB389" i="1"/>
  <c r="AB1048" i="1"/>
  <c r="AB432" i="1"/>
  <c r="AB598" i="1"/>
  <c r="AB853" i="1"/>
  <c r="AB564" i="1"/>
  <c r="AB858" i="1"/>
  <c r="AB327" i="1"/>
  <c r="AB438" i="1"/>
  <c r="AB172" i="1"/>
  <c r="AB259" i="1"/>
  <c r="AB579" i="1"/>
  <c r="AB975" i="1"/>
  <c r="AB118" i="1"/>
  <c r="AB1083" i="1"/>
  <c r="AB740" i="1"/>
  <c r="AB1081" i="1"/>
  <c r="AB306" i="1"/>
  <c r="AB56" i="1"/>
  <c r="AB563" i="1"/>
  <c r="AB238" i="1"/>
  <c r="AB946" i="1"/>
  <c r="AB1074" i="1"/>
  <c r="AB119" i="1"/>
  <c r="AB134" i="1"/>
  <c r="AB860" i="1"/>
  <c r="AB1057" i="1"/>
  <c r="AB817" i="1"/>
  <c r="AB109" i="1"/>
  <c r="AB624" i="1"/>
  <c r="AB722" i="1"/>
  <c r="AB399" i="1"/>
  <c r="AB2" i="1"/>
  <c r="AB7" i="1"/>
  <c r="AB21" i="1"/>
  <c r="AB22" i="1"/>
  <c r="AB25" i="1"/>
  <c r="AB26" i="1"/>
  <c r="AB48" i="1"/>
  <c r="AB73" i="1"/>
  <c r="AB77" i="1"/>
  <c r="AB80" i="1"/>
  <c r="AB86" i="1"/>
  <c r="AB91" i="1"/>
  <c r="AB92" i="1"/>
  <c r="AB95" i="1"/>
  <c r="AB104" i="1"/>
  <c r="AB115" i="1"/>
  <c r="AB117" i="1"/>
  <c r="AB124" i="1"/>
  <c r="AB131" i="1"/>
  <c r="AB136" i="1"/>
  <c r="AB143" i="1"/>
  <c r="AB138" i="1"/>
  <c r="AB150" i="1"/>
  <c r="AB156" i="1"/>
  <c r="AB157" i="1"/>
  <c r="AB178" i="1"/>
  <c r="AB179" i="1"/>
  <c r="AB185" i="1"/>
  <c r="AB212" i="1"/>
  <c r="AB217" i="1"/>
  <c r="AB220" i="1"/>
  <c r="AB223" i="1"/>
  <c r="AB227" i="1"/>
  <c r="AB231" i="1"/>
  <c r="AB232" i="1"/>
  <c r="AB240" i="1"/>
  <c r="AB247" i="1"/>
  <c r="AB245" i="1"/>
  <c r="AB249" i="1"/>
  <c r="AB252" i="1"/>
  <c r="AB258" i="1"/>
  <c r="AB261" i="1"/>
  <c r="AB271" i="1"/>
  <c r="AB283" i="1"/>
  <c r="AB300" i="1"/>
  <c r="AB303" i="1"/>
  <c r="AB305" i="1"/>
  <c r="AB310" i="1"/>
  <c r="AB309" i="1"/>
  <c r="AB312" i="1"/>
  <c r="AB318" i="1"/>
  <c r="AB336" i="1"/>
  <c r="AB343" i="1"/>
  <c r="AB345" i="1"/>
  <c r="AB358" i="1"/>
  <c r="AB362" i="1"/>
  <c r="AB368" i="1"/>
  <c r="AB383" i="1"/>
  <c r="AB385" i="1"/>
  <c r="AB398" i="1"/>
  <c r="AB402" i="1"/>
  <c r="AB411" i="1"/>
  <c r="AB413" i="1"/>
  <c r="AB418" i="1"/>
  <c r="AB429" i="1"/>
  <c r="AB434" i="1"/>
  <c r="AB447" i="1"/>
  <c r="AB450" i="1"/>
  <c r="AB451" i="1"/>
  <c r="AB452" i="1"/>
  <c r="AB454" i="1"/>
  <c r="AB462" i="1"/>
  <c r="AB468" i="1"/>
  <c r="AB470" i="1"/>
  <c r="AB475" i="1"/>
  <c r="AB488" i="1"/>
  <c r="AB493" i="1"/>
  <c r="AB505" i="1"/>
  <c r="AB510" i="1"/>
  <c r="AB512" i="1"/>
  <c r="AB523" i="1"/>
  <c r="AB526" i="1"/>
  <c r="AB531" i="1"/>
  <c r="AB532" i="1"/>
  <c r="AB541" i="1"/>
  <c r="AB548" i="1"/>
  <c r="AB550" i="1"/>
  <c r="AB568" i="1"/>
  <c r="AB581" i="1"/>
  <c r="AB587" i="1"/>
  <c r="AB589" i="1"/>
  <c r="AB596" i="1"/>
  <c r="AB597" i="1"/>
  <c r="AB606" i="1"/>
  <c r="AB609" i="1"/>
  <c r="AB612" i="1"/>
  <c r="AB613" i="1"/>
  <c r="AB626" i="1"/>
  <c r="AB633" i="1"/>
  <c r="AB636" i="1"/>
  <c r="AB640" i="1"/>
  <c r="AB652" i="1"/>
  <c r="AB653" i="1"/>
  <c r="AB657" i="1"/>
  <c r="AB661" i="1"/>
  <c r="AB664" i="1"/>
  <c r="AB666" i="1"/>
  <c r="AB674" i="1"/>
  <c r="AB681" i="1"/>
  <c r="AB683" i="1"/>
  <c r="AB690" i="1"/>
  <c r="AB695" i="1"/>
  <c r="AB702" i="1"/>
  <c r="AB709" i="1"/>
  <c r="AB724" i="1"/>
  <c r="AB731" i="1"/>
  <c r="AB62" i="1"/>
  <c r="AB739" i="1"/>
  <c r="AB742" i="1"/>
  <c r="AB746" i="1"/>
  <c r="AB748" i="1"/>
  <c r="AB752" i="1"/>
  <c r="AB755" i="1"/>
  <c r="AB770" i="1"/>
  <c r="AB772" i="1"/>
  <c r="AB783" i="1"/>
  <c r="AB797" i="1"/>
  <c r="AB803" i="1"/>
  <c r="AB809" i="1"/>
  <c r="AB816" i="1"/>
  <c r="AB818" i="1"/>
  <c r="AB819" i="1"/>
  <c r="AB841" i="1"/>
  <c r="AB845" i="1"/>
  <c r="AB850" i="1"/>
  <c r="AB859" i="1"/>
  <c r="AB865" i="1"/>
  <c r="AB872" i="1"/>
  <c r="AB875" i="1"/>
  <c r="AB883" i="1"/>
  <c r="AB888" i="1"/>
  <c r="AB908" i="1"/>
  <c r="AB909" i="1"/>
  <c r="AB918" i="1"/>
  <c r="AB930" i="1"/>
  <c r="AB938" i="1"/>
  <c r="AB939" i="1"/>
  <c r="AB942" i="1"/>
  <c r="AB949" i="1"/>
  <c r="AB963" i="1"/>
  <c r="AB971" i="1"/>
  <c r="AB976" i="1"/>
  <c r="AB996" i="1"/>
  <c r="AB1001" i="1"/>
  <c r="AB1008" i="1"/>
  <c r="AB1014" i="1"/>
  <c r="AB1020" i="1"/>
  <c r="AB1021" i="1"/>
  <c r="AB1025" i="1"/>
  <c r="AB1033" i="1"/>
  <c r="AB1036" i="1"/>
  <c r="AB1043" i="1"/>
  <c r="AB1053" i="1"/>
  <c r="AB1055" i="1"/>
  <c r="AB1073" i="1"/>
  <c r="AB1076" i="1"/>
  <c r="AB1079" i="1"/>
  <c r="AB1084" i="1"/>
  <c r="AB1085" i="1"/>
  <c r="AB1093" i="1"/>
  <c r="AB1095" i="1"/>
  <c r="AB1119" i="1"/>
  <c r="AB529" i="1"/>
  <c r="AB584" i="1"/>
  <c r="AB655" i="1"/>
  <c r="AB685" i="1"/>
  <c r="AB806" i="1"/>
  <c r="AB899" i="1"/>
  <c r="AB931" i="1"/>
  <c r="AB940" i="1"/>
  <c r="AB20" i="1"/>
  <c r="AB87" i="1"/>
  <c r="AB483" i="1"/>
  <c r="AB501" i="1"/>
  <c r="AB602" i="1"/>
  <c r="AB13" i="1"/>
  <c r="AB211" i="1"/>
  <c r="AB718" i="1"/>
  <c r="AB866" i="1"/>
  <c r="AB1082" i="1"/>
  <c r="AB125" i="1"/>
  <c r="AB405" i="1"/>
  <c r="AB864" i="1"/>
  <c r="AB961" i="1"/>
  <c r="AB194" i="1"/>
  <c r="AB43" i="1"/>
  <c r="AB304" i="1"/>
  <c r="AB693" i="1"/>
  <c r="AB987" i="1"/>
  <c r="AB896" i="1"/>
  <c r="AB288" i="1"/>
  <c r="AB44" i="1"/>
  <c r="AB713" i="1"/>
  <c r="AB322" i="1"/>
  <c r="AB889" i="1"/>
  <c r="AB604" i="1"/>
  <c r="AB885" i="1"/>
  <c r="AB534" i="1"/>
  <c r="AB547" i="1"/>
  <c r="AB694" i="1"/>
  <c r="AB919" i="1"/>
  <c r="AB320" i="1"/>
  <c r="AB337" i="1"/>
  <c r="AB1016" i="1"/>
  <c r="AB388" i="1"/>
  <c r="AB70" i="1"/>
  <c r="AB822" i="1"/>
  <c r="AB165" i="1"/>
  <c r="AB397" i="1"/>
  <c r="AB1009" i="1"/>
  <c r="AB551" i="1"/>
  <c r="AB761" i="1"/>
  <c r="AB1113" i="1"/>
  <c r="AB502" i="1"/>
  <c r="AB184" i="1"/>
  <c r="AB199" i="1"/>
  <c r="AB484" i="1"/>
  <c r="AB730" i="1"/>
  <c r="AB1018" i="1"/>
  <c r="AB114" i="1"/>
  <c r="AB242" i="1"/>
  <c r="AB794" i="1"/>
  <c r="AB1061" i="1"/>
  <c r="AB190" i="1"/>
  <c r="AB192" i="1"/>
  <c r="AB262" i="1"/>
  <c r="AB444" i="1"/>
  <c r="AB867" i="1"/>
  <c r="AB705" i="1"/>
  <c r="AB293" i="1"/>
  <c r="AB892" i="1"/>
  <c r="AB168" i="1"/>
  <c r="AB941" i="1"/>
  <c r="AB751" i="1"/>
  <c r="AB906" i="1"/>
  <c r="AB1022" i="1"/>
  <c r="AB1059" i="1"/>
  <c r="AB357" i="1"/>
  <c r="AB315" i="1"/>
  <c r="AB276" i="1"/>
  <c r="AB279" i="1"/>
  <c r="AB160" i="1"/>
  <c r="AB346" i="1"/>
  <c r="AB360" i="1"/>
  <c r="AB717" i="1"/>
  <c r="AB893" i="1"/>
  <c r="AB981" i="1"/>
  <c r="AB8" i="1"/>
  <c r="AB615" i="1"/>
  <c r="AB544" i="1"/>
  <c r="AB944" i="1"/>
  <c r="AB658" i="1"/>
  <c r="AB725" i="1"/>
  <c r="AB813" i="1"/>
  <c r="AB852" i="1"/>
  <c r="AB1041" i="1"/>
  <c r="AB1096" i="1"/>
  <c r="AB539" i="1"/>
  <c r="AB698" i="1"/>
  <c r="AB760" i="1"/>
  <c r="AB113" i="1"/>
  <c r="AB347" i="1"/>
  <c r="AB367" i="1"/>
  <c r="AB629" i="1"/>
  <c r="AB111" i="1"/>
  <c r="AB482" i="1"/>
  <c r="AB835" i="1"/>
  <c r="AB1088" i="1"/>
  <c r="AB380" i="1"/>
  <c r="AB177" i="1"/>
  <c r="AB248" i="1"/>
  <c r="AB827" i="1"/>
  <c r="AB105" i="1"/>
  <c r="AB196" i="1"/>
  <c r="AB338" i="1"/>
  <c r="AB638" i="1"/>
  <c r="AB886" i="1"/>
  <c r="AB912" i="1"/>
  <c r="AB923" i="1"/>
  <c r="AB561" i="1"/>
  <c r="AB808" i="1"/>
  <c r="AB406" i="1"/>
  <c r="AB814" i="1"/>
  <c r="AB934" i="1"/>
  <c r="AB133" i="1"/>
  <c r="AB100" i="1"/>
  <c r="AB419" i="1"/>
  <c r="AB24" i="1"/>
  <c r="AB180" i="1"/>
  <c r="AB206" i="1"/>
  <c r="AB218" i="1"/>
  <c r="AB349" i="1"/>
  <c r="AB431" i="1"/>
  <c r="AB476" i="1"/>
  <c r="AB637" i="1"/>
  <c r="AB708" i="1"/>
  <c r="AB735" i="1"/>
  <c r="AB959" i="1"/>
  <c r="AB979" i="1"/>
  <c r="AB1027" i="1"/>
  <c r="AB324" i="1"/>
  <c r="AB1044" i="1"/>
  <c r="AB1012" i="1"/>
  <c r="AB917" i="1"/>
  <c r="AB58" i="1"/>
  <c r="AB775" i="1"/>
  <c r="AB359" i="1"/>
  <c r="AB520" i="1"/>
  <c r="AB332" i="1"/>
  <c r="AB848" i="1"/>
  <c r="AB855" i="1"/>
  <c r="AB644" i="1"/>
  <c r="AB497" i="1"/>
  <c r="AB284" i="1"/>
  <c r="AB396" i="1"/>
  <c r="AB592" i="1"/>
  <c r="AB914" i="1"/>
  <c r="AB340" i="1"/>
  <c r="AB882" i="1"/>
  <c r="AB715" i="1"/>
  <c r="AB1040" i="1"/>
  <c r="AB213" i="1"/>
  <c r="AB582" i="1"/>
  <c r="AB599" i="1"/>
  <c r="AB985" i="1"/>
  <c r="AB1038" i="1"/>
  <c r="AB66" i="1"/>
  <c r="AB479" i="1"/>
  <c r="AB1105" i="1"/>
  <c r="AB34" i="1"/>
  <c r="AB469" i="1"/>
  <c r="AB622" i="1"/>
  <c r="AB4" i="1"/>
  <c r="AB1011" i="1"/>
  <c r="AB148" i="1"/>
  <c r="AB443" i="1"/>
  <c r="AB460" i="1"/>
  <c r="AB569" i="1"/>
  <c r="AB32" i="1"/>
  <c r="AB466" i="1"/>
  <c r="AB741" i="1"/>
  <c r="AB1111" i="1"/>
  <c r="AB23" i="1"/>
  <c r="AB804" i="1"/>
  <c r="AB272" i="1"/>
  <c r="AB373" i="1"/>
  <c r="AB374" i="1"/>
  <c r="AB910" i="1"/>
  <c r="AB958" i="1"/>
  <c r="AB181" i="1"/>
  <c r="AB878" i="1"/>
  <c r="AB614" i="1"/>
  <c r="AB90" i="1"/>
  <c r="AB128" i="1"/>
  <c r="AB142" i="1"/>
  <c r="AB379" i="1"/>
  <c r="AB671" i="1"/>
  <c r="AB928" i="1"/>
  <c r="AB935" i="1"/>
  <c r="AB1031" i="1"/>
  <c r="AB1023" i="1"/>
  <c r="AB57" i="1"/>
  <c r="AB69" i="1"/>
  <c r="AB268" i="1"/>
  <c r="AB287" i="1"/>
  <c r="AB586" i="1"/>
  <c r="AB291" i="1"/>
  <c r="AB123" i="1"/>
  <c r="AB552" i="1"/>
  <c r="AB948" i="1"/>
  <c r="AB543" i="1"/>
  <c r="AB159" i="1"/>
  <c r="AB135" i="1"/>
  <c r="AB54" i="1"/>
  <c r="AB19" i="1"/>
  <c r="AB222" i="1"/>
  <c r="AB565" i="1"/>
  <c r="AB812" i="1"/>
  <c r="AB972" i="1"/>
  <c r="AB994" i="1"/>
  <c r="AB1086" i="1"/>
  <c r="AB270" i="1"/>
  <c r="AB400" i="1"/>
  <c r="AB498" i="1"/>
  <c r="AB692" i="1"/>
  <c r="AB764" i="1"/>
  <c r="AB933" i="1"/>
  <c r="AB1098" i="1"/>
  <c r="AB805" i="1"/>
  <c r="AB925" i="1"/>
  <c r="AB426" i="1"/>
  <c r="AB716" i="1"/>
  <c r="AB235" i="1"/>
  <c r="AB267" i="1"/>
  <c r="AB274" i="1"/>
  <c r="AB472" i="1"/>
  <c r="AB881" i="1"/>
  <c r="AB289" i="1"/>
  <c r="AB139" i="1"/>
  <c r="AB250" i="1"/>
  <c r="AB522" i="1"/>
  <c r="AB728" i="1"/>
  <c r="AB378" i="1"/>
  <c r="AB688" i="1"/>
  <c r="AB350" i="1"/>
  <c r="AB481" i="1"/>
  <c r="AB567" i="1"/>
  <c r="AB663" i="1"/>
  <c r="AB734" i="1"/>
  <c r="AB743" i="1"/>
  <c r="AB749" i="1"/>
  <c r="AB776" i="1"/>
  <c r="AB997" i="1"/>
  <c r="AB1078" i="1"/>
  <c r="AB1089" i="1"/>
  <c r="AB219" i="1"/>
  <c r="AB995" i="1"/>
  <c r="AB140" i="1"/>
  <c r="AB513" i="1"/>
  <c r="AB525" i="1"/>
  <c r="AB152" i="1"/>
  <c r="AB94" i="1"/>
  <c r="AB798" i="1"/>
  <c r="AB1056" i="1"/>
  <c r="AB314" i="1"/>
  <c r="AB386" i="1"/>
  <c r="AB964" i="1"/>
  <c r="AB1013" i="1"/>
  <c r="AB112" i="1"/>
  <c r="AB200" i="1"/>
  <c r="AB1106" i="1"/>
  <c r="AB831" i="1"/>
  <c r="AB394" i="1"/>
  <c r="AB1067" i="1"/>
  <c r="AB820" i="1"/>
  <c r="AB275" i="1"/>
  <c r="AB10" i="1"/>
  <c r="AB33" i="1"/>
  <c r="AB106" i="1"/>
  <c r="AB147" i="1"/>
  <c r="AB154" i="1"/>
  <c r="AB226" i="1"/>
  <c r="AB1070" i="1"/>
  <c r="AB464" i="1"/>
  <c r="AB485" i="1"/>
  <c r="AB516" i="1"/>
  <c r="AB773" i="1"/>
  <c r="AB791" i="1"/>
  <c r="AB796" i="1"/>
  <c r="AB828" i="1"/>
  <c r="AB966" i="1"/>
  <c r="AB1103" i="1"/>
  <c r="AB61" i="1"/>
  <c r="AB126" i="1"/>
  <c r="AB174" i="1"/>
  <c r="AB229" i="1"/>
  <c r="AB266" i="1"/>
  <c r="AB299" i="1"/>
  <c r="AB328" i="1"/>
  <c r="AB446" i="1"/>
  <c r="AB463" i="1"/>
  <c r="AB524" i="1"/>
  <c r="AB894" i="1"/>
  <c r="AB900" i="1"/>
  <c r="AB901" i="1"/>
  <c r="AB926" i="1"/>
  <c r="AB998" i="1"/>
  <c r="AB1010" i="1"/>
  <c r="AB1052" i="1"/>
  <c r="AB1109" i="1"/>
  <c r="AB166" i="1"/>
  <c r="AB802" i="1"/>
  <c r="AB530" i="1"/>
  <c r="AB281" i="1"/>
  <c r="AB504" i="1"/>
  <c r="AB554" i="1"/>
  <c r="AB167" i="1"/>
  <c r="AB856" i="1"/>
  <c r="AB486" i="1"/>
  <c r="AB880" i="1"/>
  <c r="AB759" i="1"/>
  <c r="AB89" i="1"/>
  <c r="AB173" i="1"/>
  <c r="AB205" i="1"/>
  <c r="AB257" i="1"/>
  <c r="AB290" i="1"/>
  <c r="AB370" i="1"/>
  <c r="AB507" i="1"/>
  <c r="AB575" i="1"/>
  <c r="AB627" i="1"/>
  <c r="AB669" i="1"/>
  <c r="AB687" i="1"/>
  <c r="AB785" i="1"/>
  <c r="AB536" i="1"/>
  <c r="AB108" i="1"/>
  <c r="AB608" i="1"/>
  <c r="AB221" i="1"/>
  <c r="AB325" i="1"/>
  <c r="AB63" i="1"/>
  <c r="AB969" i="1"/>
  <c r="AB366" i="1"/>
  <c r="AB88" i="1"/>
  <c r="AB161" i="1"/>
  <c r="AB508" i="1"/>
  <c r="AB678" i="1"/>
  <c r="AB902" i="1"/>
  <c r="AB237" i="1"/>
  <c r="AB81" i="1"/>
  <c r="AB528" i="1"/>
  <c r="AB527" i="1"/>
  <c r="AB829" i="1"/>
  <c r="AB916" i="1"/>
  <c r="AB103" i="1"/>
  <c r="AB151" i="1"/>
  <c r="AB937" i="1"/>
  <c r="AB78" i="1"/>
  <c r="AB110" i="1"/>
  <c r="AB130" i="1"/>
  <c r="AB195" i="1"/>
  <c r="AB381" i="1"/>
  <c r="AB440" i="1"/>
  <c r="AB491" i="1"/>
  <c r="AB784" i="1"/>
  <c r="AB1101" i="1"/>
  <c r="AB193" i="1"/>
  <c r="AB771" i="1"/>
  <c r="AB654" i="1"/>
  <c r="AB913" i="1"/>
  <c r="AB363" i="1"/>
  <c r="AB215" i="1"/>
  <c r="AB98" i="1"/>
  <c r="AB619" i="1"/>
  <c r="AB214" i="1"/>
  <c r="AB164" i="1"/>
  <c r="AB146" i="1"/>
  <c r="AB546" i="1"/>
  <c r="AB815" i="1"/>
  <c r="AB334" i="1"/>
  <c r="AB786" i="1"/>
  <c r="AB811" i="1"/>
  <c r="AB197" i="1"/>
  <c r="AB953" i="1"/>
  <c r="AB1077" i="1"/>
  <c r="AB264" i="1"/>
  <c r="AB974" i="1"/>
  <c r="AB646" i="1"/>
  <c r="AB74" i="1"/>
  <c r="AB376" i="1"/>
  <c r="AB246" i="1"/>
  <c r="AB456" i="1"/>
  <c r="AB549" i="1"/>
  <c r="AB631" i="1"/>
  <c r="AB782" i="1"/>
  <c r="AB593" i="1"/>
  <c r="AB331" i="1"/>
  <c r="AB436" i="1"/>
  <c r="AB224" i="1"/>
  <c r="AB992" i="1"/>
  <c r="AB298" i="1"/>
  <c r="AB699" i="1"/>
  <c r="AB737" i="1"/>
  <c r="AB779" i="1"/>
  <c r="AB789" i="1"/>
  <c r="AB1049" i="1"/>
  <c r="AB500" i="1"/>
  <c r="AB871" i="1"/>
  <c r="AB121" i="1"/>
  <c r="AB420" i="1"/>
  <c r="AB558" i="1"/>
  <c r="AB951" i="1"/>
  <c r="AB968" i="1"/>
  <c r="AB854" i="1"/>
  <c r="AB649" i="1"/>
  <c r="AB417" i="1"/>
  <c r="AB1058" i="1"/>
  <c r="AB1092" i="1"/>
  <c r="AB490" i="1"/>
  <c r="AB1118" i="1"/>
  <c r="AB1028" i="1"/>
  <c r="AB308" i="1"/>
  <c r="AB244" i="1"/>
  <c r="AB369" i="1"/>
  <c r="AB384" i="1"/>
  <c r="AB590" i="1"/>
  <c r="AB668" i="1"/>
  <c r="AB744" i="1"/>
  <c r="AB372" i="1"/>
  <c r="AB750" i="1"/>
  <c r="AB1072" i="1"/>
  <c r="AB187" i="1"/>
  <c r="AB40" i="1"/>
  <c r="AB832" i="1"/>
  <c r="AB978" i="1"/>
  <c r="AB319" i="1"/>
  <c r="AB162" i="1"/>
  <c r="AB50" i="1"/>
  <c r="AB203" i="1"/>
  <c r="AB234" i="1"/>
  <c r="AB243" i="1"/>
  <c r="AB660" i="1"/>
  <c r="AB780" i="1"/>
  <c r="AB873" i="1"/>
  <c r="AB1000" i="1"/>
  <c r="AB18" i="1"/>
  <c r="AB670" i="1"/>
  <c r="AB788" i="1"/>
  <c r="AB793" i="1"/>
  <c r="AB1110" i="1"/>
  <c r="AB521" i="1"/>
  <c r="AB72" i="1"/>
  <c r="AB477" i="1"/>
  <c r="AB519" i="1"/>
  <c r="AB641" i="1"/>
  <c r="AB673" i="1"/>
  <c r="AB707" i="1"/>
  <c r="AB729" i="1"/>
  <c r="AB365" i="1"/>
  <c r="AB392" i="1"/>
  <c r="AB459" i="1"/>
  <c r="AB102" i="1"/>
  <c r="AB155" i="1"/>
  <c r="AB393" i="1"/>
  <c r="AB542" i="1"/>
  <c r="AB572" i="1"/>
  <c r="AB580" i="1"/>
  <c r="AB767" i="1"/>
  <c r="AB887" i="1"/>
  <c r="AB947" i="1"/>
  <c r="AB455" i="1"/>
  <c r="AB31" i="1"/>
  <c r="AB371" i="1"/>
  <c r="AB603" i="1"/>
  <c r="AB189" i="1"/>
  <c r="AB556" i="1"/>
  <c r="AB49" i="1"/>
  <c r="AB52" i="1"/>
  <c r="AB957" i="1"/>
  <c r="AB209" i="1"/>
  <c r="AB280" i="1"/>
  <c r="AB1090" i="1"/>
  <c r="AB64" i="1"/>
  <c r="AB202" i="1"/>
  <c r="AB732" i="1"/>
  <c r="AB967" i="1"/>
  <c r="AB647" i="1"/>
  <c r="AB348" i="1"/>
  <c r="AB1071" i="1"/>
  <c r="AB560" i="1"/>
  <c r="AB515" i="1"/>
  <c r="AB1054" i="1"/>
  <c r="AB254" i="1"/>
  <c r="AB723" i="1"/>
  <c r="AG286" i="1"/>
  <c r="AG514" i="1"/>
  <c r="AG1032" i="1"/>
  <c r="AG903" i="1"/>
  <c r="AG697" i="1"/>
  <c r="AG1068" i="1"/>
  <c r="AG45" i="1"/>
  <c r="AG68" i="1"/>
  <c r="AG79" i="1"/>
  <c r="AG129" i="1"/>
  <c r="AG198" i="1"/>
  <c r="AG233" i="1"/>
  <c r="AG467" i="1"/>
  <c r="AG506" i="1"/>
  <c r="AG540" i="1"/>
  <c r="AG574" i="1"/>
  <c r="AG618" i="1"/>
  <c r="AG639" i="1"/>
  <c r="AG706" i="1"/>
  <c r="AG710" i="1"/>
  <c r="AG712" i="1"/>
  <c r="AG765" i="1"/>
  <c r="AG787" i="1"/>
  <c r="AG792" i="1"/>
  <c r="AG844" i="1"/>
  <c r="AG863" i="1"/>
  <c r="AG955" i="1"/>
  <c r="AG986" i="1"/>
  <c r="AG1002" i="1"/>
  <c r="AG1117" i="1"/>
  <c r="AG656" i="1"/>
  <c r="AG341" i="1"/>
  <c r="AG17" i="1"/>
  <c r="AG839" i="1"/>
  <c r="AG553" i="1"/>
  <c r="AG763" i="1"/>
  <c r="AG71" i="1"/>
  <c r="AG96" i="1"/>
  <c r="AG433" i="1"/>
  <c r="AG441" i="1"/>
  <c r="AG566" i="1"/>
  <c r="AG711" i="1"/>
  <c r="AG1019" i="1"/>
  <c r="AG30" i="1"/>
  <c r="AG838" i="1"/>
  <c r="AG960" i="1"/>
  <c r="AG14" i="1"/>
  <c r="AG846" i="1"/>
  <c r="AG120" i="1"/>
  <c r="AG461" i="1"/>
  <c r="AG588" i="1"/>
  <c r="AG989" i="1"/>
  <c r="AG11" i="1"/>
  <c r="AG1042" i="1"/>
  <c r="AG753" i="1"/>
  <c r="AG503" i="1"/>
  <c r="AG1114" i="1"/>
  <c r="AG680" i="1"/>
  <c r="AG241" i="1"/>
  <c r="AG1094" i="1"/>
  <c r="AG3" i="1"/>
  <c r="AG9" i="1"/>
  <c r="AG12" i="1"/>
  <c r="AG16" i="1"/>
  <c r="AG28" i="1"/>
  <c r="AG37" i="1"/>
  <c r="AG38" i="1"/>
  <c r="AG39" i="1"/>
  <c r="AG41" i="1"/>
  <c r="AG51" i="1"/>
  <c r="AG60" i="1"/>
  <c r="AG76" i="1"/>
  <c r="AG83" i="1"/>
  <c r="AG82" i="1"/>
  <c r="AG93" i="1"/>
  <c r="AG101" i="1"/>
  <c r="AG116" i="1"/>
  <c r="AG122" i="1"/>
  <c r="AG141" i="1"/>
  <c r="AG144" i="1"/>
  <c r="AG145" i="1"/>
  <c r="AG153" i="1"/>
  <c r="AG163" i="1"/>
  <c r="AG169" i="1"/>
  <c r="AG170" i="1"/>
  <c r="AG171" i="1"/>
  <c r="AG176" i="1"/>
  <c r="AG191" i="1"/>
  <c r="AG207" i="1"/>
  <c r="AG210" i="1"/>
  <c r="AG216" i="1"/>
  <c r="AG225" i="1"/>
  <c r="AG228" i="1"/>
  <c r="AG230" i="1"/>
  <c r="AG236" i="1"/>
  <c r="AG239" i="1"/>
  <c r="AG253" i="1"/>
  <c r="AG255" i="1"/>
  <c r="AG256" i="1"/>
  <c r="AG260" i="1"/>
  <c r="AG263" i="1"/>
  <c r="AG265" i="1"/>
  <c r="AG277" i="1"/>
  <c r="AG278" i="1"/>
  <c r="AG285" i="1"/>
  <c r="AG292" i="1"/>
  <c r="AG295" i="1"/>
  <c r="AG296" i="1"/>
  <c r="AG297" i="1"/>
  <c r="AG302" i="1"/>
  <c r="AG307" i="1"/>
  <c r="AG311" i="1"/>
  <c r="AG321" i="1"/>
  <c r="AG323" i="1"/>
  <c r="AG329" i="1"/>
  <c r="AG330" i="1"/>
  <c r="AG339" i="1"/>
  <c r="AG342" i="1"/>
  <c r="AG354" i="1"/>
  <c r="AG361" i="1"/>
  <c r="AG390" i="1"/>
  <c r="AG404" i="1"/>
  <c r="AG407" i="1"/>
  <c r="AG408" i="1"/>
  <c r="AG412" i="1"/>
  <c r="AG416" i="1"/>
  <c r="AG423" i="1"/>
  <c r="AG425" i="1"/>
  <c r="AG430" i="1"/>
  <c r="AG437" i="1"/>
  <c r="AG439" i="1"/>
  <c r="AG442" i="1"/>
  <c r="AG445" i="1"/>
  <c r="AG449" i="1"/>
  <c r="AG453" i="1"/>
  <c r="AG465" i="1"/>
  <c r="AG474" i="1"/>
  <c r="AG478" i="1"/>
  <c r="AG480" i="1"/>
  <c r="AG492" i="1"/>
  <c r="AG495" i="1"/>
  <c r="AG496" i="1"/>
  <c r="AG499" i="1"/>
  <c r="AG535" i="1"/>
  <c r="AG537" i="1"/>
  <c r="AG538" i="1"/>
  <c r="AG557" i="1"/>
  <c r="AG562" i="1"/>
  <c r="AG571" i="1"/>
  <c r="AG573" i="1"/>
  <c r="AG577" i="1"/>
  <c r="AG583" i="1"/>
  <c r="AG591" i="1"/>
  <c r="AG594" i="1"/>
  <c r="AG595" i="1"/>
  <c r="AG600" i="1"/>
  <c r="AG605" i="1"/>
  <c r="AG610" i="1"/>
  <c r="AG616" i="1"/>
  <c r="AG623" i="1"/>
  <c r="AG625" i="1"/>
  <c r="AG630" i="1"/>
  <c r="AG635" i="1"/>
  <c r="AG634" i="1"/>
  <c r="AG642" i="1"/>
  <c r="AG643" i="1"/>
  <c r="AG645" i="1"/>
  <c r="AG650" i="1"/>
  <c r="AG651" i="1"/>
  <c r="AG667" i="1"/>
  <c r="AG672" i="1"/>
  <c r="AG677" i="1"/>
  <c r="AG682" i="1"/>
  <c r="AG686" i="1"/>
  <c r="AG689" i="1"/>
  <c r="AG691" i="1"/>
  <c r="AG701" i="1"/>
  <c r="AG703" i="1"/>
  <c r="AG726" i="1"/>
  <c r="AG727" i="1"/>
  <c r="AG733" i="1"/>
  <c r="AG738" i="1"/>
  <c r="AG758" i="1"/>
  <c r="AG766" i="1"/>
  <c r="AG769" i="1"/>
  <c r="AG768" i="1"/>
  <c r="AG774" i="1"/>
  <c r="AG777" i="1"/>
  <c r="AG795" i="1"/>
  <c r="AG800" i="1"/>
  <c r="AG807" i="1"/>
  <c r="AG810" i="1"/>
  <c r="AG821" i="1"/>
  <c r="AG824" i="1"/>
  <c r="AG825" i="1"/>
  <c r="AG836" i="1"/>
  <c r="AG837" i="1"/>
  <c r="AG842" i="1"/>
  <c r="AG843" i="1"/>
  <c r="AG847" i="1"/>
  <c r="AG851" i="1"/>
  <c r="AG857" i="1"/>
  <c r="AG862" i="1"/>
  <c r="AG861" i="1"/>
  <c r="AG869" i="1"/>
  <c r="AG877" i="1"/>
  <c r="AG879" i="1"/>
  <c r="AG884" i="1"/>
  <c r="AG890" i="1"/>
  <c r="AG895" i="1"/>
  <c r="AG897" i="1"/>
  <c r="AG898" i="1"/>
  <c r="AG904" i="1"/>
  <c r="AG905" i="1"/>
  <c r="AG911" i="1"/>
  <c r="AG920" i="1"/>
  <c r="AG927" i="1"/>
  <c r="AG932" i="1"/>
  <c r="AG943" i="1"/>
  <c r="AG945" i="1"/>
  <c r="AG950" i="1"/>
  <c r="AG952" i="1"/>
  <c r="AG962" i="1"/>
  <c r="AG965" i="1"/>
  <c r="AG973" i="1"/>
  <c r="AG991" i="1"/>
  <c r="AG993" i="1"/>
  <c r="AG999" i="1"/>
  <c r="AG1004" i="1"/>
  <c r="AG1005" i="1"/>
  <c r="AG1026" i="1"/>
  <c r="AG1029" i="1"/>
  <c r="AG1034" i="1"/>
  <c r="AG1037" i="1"/>
  <c r="AG1039" i="1"/>
  <c r="AG1046" i="1"/>
  <c r="AG1047" i="1"/>
  <c r="AG1051" i="1"/>
  <c r="AG1060" i="1"/>
  <c r="AG1063" i="1"/>
  <c r="AG1065" i="1"/>
  <c r="AG1066" i="1"/>
  <c r="AG1075" i="1"/>
  <c r="AG1087" i="1"/>
  <c r="AG1091" i="1"/>
  <c r="AG1097" i="1"/>
  <c r="AG1107" i="1"/>
  <c r="AG1108" i="1"/>
  <c r="AG1112" i="1"/>
  <c r="AG1115" i="1"/>
  <c r="AG1121" i="1"/>
  <c r="AG704" i="1"/>
  <c r="AG85" i="1"/>
  <c r="AG1120" i="1"/>
  <c r="AG84" i="1"/>
  <c r="AG67" i="1"/>
  <c r="AG907" i="1"/>
  <c r="AG607" i="1"/>
  <c r="AG1099" i="1"/>
  <c r="AG628" i="1"/>
  <c r="AG326" i="1"/>
  <c r="AG659" i="1"/>
  <c r="AG756" i="1"/>
  <c r="AG576" i="1"/>
  <c r="AG355" i="1"/>
  <c r="AG617" i="1"/>
  <c r="AG42" i="1"/>
  <c r="AG137" i="1"/>
  <c r="AG621" i="1"/>
  <c r="AG778" i="1"/>
  <c r="AG1064" i="1"/>
  <c r="AG876" i="1"/>
  <c r="AG570" i="1"/>
  <c r="AG471" i="1"/>
  <c r="AG35" i="1"/>
  <c r="AG679" i="1"/>
  <c r="AG489" i="1"/>
  <c r="AG868" i="1"/>
  <c r="AG1035" i="1"/>
  <c r="AG1007" i="1"/>
  <c r="AG833" i="1"/>
  <c r="AG415" i="1"/>
  <c r="AG448" i="1"/>
  <c r="AG983" i="1"/>
  <c r="AG662" i="1"/>
  <c r="AG424" i="1"/>
  <c r="AG427" i="1"/>
  <c r="AG555" i="1"/>
  <c r="AG956" i="1"/>
  <c r="AG1100" i="1"/>
  <c r="AG127" i="1"/>
  <c r="AG922" i="1"/>
  <c r="AG874" i="1"/>
  <c r="AG294" i="1"/>
  <c r="AG344" i="1"/>
  <c r="AG356" i="1"/>
  <c r="AG414" i="1"/>
  <c r="AG517" i="1"/>
  <c r="AG15" i="1"/>
  <c r="AG840" i="1"/>
  <c r="AG421" i="1"/>
  <c r="AG422" i="1"/>
  <c r="AG533" i="1"/>
  <c r="AG601" i="1"/>
  <c r="AG403" i="1"/>
  <c r="AG6" i="1"/>
  <c r="AG632" i="1"/>
  <c r="AG5" i="1"/>
  <c r="AG107" i="1"/>
  <c r="AG188" i="1"/>
  <c r="AG762" i="1"/>
  <c r="AG954" i="1"/>
  <c r="AG375" i="1"/>
  <c r="AG1024" i="1"/>
  <c r="AG409" i="1"/>
  <c r="AG915" i="1"/>
  <c r="AG251" i="1"/>
  <c r="AG834" i="1"/>
  <c r="AG36" i="1"/>
  <c r="AG204" i="1"/>
  <c r="AG980" i="1"/>
  <c r="AG487" i="1"/>
  <c r="AG754" i="1"/>
  <c r="AG158" i="1"/>
  <c r="AG401" i="1"/>
  <c r="AG132" i="1"/>
  <c r="AG186" i="1"/>
  <c r="AG675" i="1"/>
  <c r="AG55" i="1"/>
  <c r="AG799" i="1"/>
  <c r="AG313" i="1"/>
  <c r="AG518" i="1"/>
  <c r="AG149" i="1"/>
  <c r="AG47" i="1"/>
  <c r="AG269" i="1"/>
  <c r="AG1050" i="1"/>
  <c r="AG921" i="1"/>
  <c r="AG849" i="1"/>
  <c r="AG790" i="1"/>
  <c r="AG801" i="1"/>
  <c r="AG282" i="1"/>
  <c r="AG333" i="1"/>
  <c r="AG273" i="1"/>
  <c r="AG382" i="1"/>
  <c r="AG395" i="1"/>
  <c r="AG823" i="1"/>
  <c r="AG970" i="1"/>
  <c r="AG97" i="1"/>
  <c r="AG745" i="1"/>
  <c r="AG351" i="1"/>
  <c r="AG53" i="1"/>
  <c r="AG870" i="1"/>
  <c r="AG27" i="1"/>
  <c r="AG545" i="1"/>
  <c r="AG1080" i="1"/>
  <c r="AG757" i="1"/>
  <c r="AG578" i="1"/>
  <c r="AG984" i="1"/>
  <c r="AG611" i="1"/>
  <c r="AG929" i="1"/>
  <c r="AG781" i="1"/>
  <c r="AG559" i="1"/>
  <c r="AG509" i="1"/>
  <c r="AG46" i="1"/>
  <c r="AG352" i="1"/>
  <c r="AG696" i="1"/>
  <c r="AG977" i="1"/>
  <c r="AG317" i="1"/>
  <c r="AG99" i="1"/>
  <c r="AG684" i="1"/>
  <c r="AG473" i="1"/>
  <c r="AG1015" i="1"/>
  <c r="AG316" i="1"/>
  <c r="AG65" i="1"/>
  <c r="AG410" i="1"/>
  <c r="AG676" i="1"/>
  <c r="AG720" i="1"/>
  <c r="AG1006" i="1"/>
  <c r="AG435" i="1"/>
  <c r="AG75" i="1"/>
  <c r="AG335" i="1"/>
  <c r="AG1062" i="1"/>
  <c r="AG1102" i="1"/>
  <c r="AG924" i="1"/>
  <c r="AG648" i="1"/>
  <c r="AG494" i="1"/>
  <c r="AG377" i="1"/>
  <c r="AG457" i="1"/>
  <c r="AG428" i="1"/>
  <c r="AG936" i="1"/>
  <c r="AG891" i="1"/>
  <c r="AG714" i="1"/>
  <c r="AG1116" i="1"/>
  <c r="AG1104" i="1"/>
  <c r="AG1045" i="1"/>
  <c r="AG988" i="1"/>
  <c r="AG1030" i="1"/>
  <c r="AG208" i="1"/>
  <c r="AG665" i="1"/>
  <c r="AG391" i="1"/>
  <c r="AG719" i="1"/>
  <c r="AG458" i="1"/>
  <c r="AG1069" i="1"/>
  <c r="AG387" i="1"/>
  <c r="AG990" i="1"/>
  <c r="AG183" i="1"/>
  <c r="AG620" i="1"/>
  <c r="AG59" i="1"/>
  <c r="AG301" i="1"/>
  <c r="AG1003" i="1"/>
  <c r="AG364" i="1"/>
  <c r="AG982" i="1"/>
  <c r="AG826" i="1"/>
  <c r="AG175" i="1"/>
  <c r="AG736" i="1"/>
  <c r="AG747" i="1"/>
  <c r="AG830" i="1"/>
  <c r="AG201" i="1"/>
  <c r="AG585" i="1"/>
  <c r="AG511" i="1"/>
  <c r="AG353" i="1"/>
  <c r="AG700" i="1"/>
  <c r="AG29" i="1"/>
  <c r="AG182" i="1"/>
  <c r="AG1017" i="1"/>
  <c r="AG389" i="1"/>
  <c r="AG1048" i="1"/>
  <c r="AG432" i="1"/>
  <c r="AG598" i="1"/>
  <c r="AG853" i="1"/>
  <c r="AG564" i="1"/>
  <c r="AG858" i="1"/>
  <c r="AG327" i="1"/>
  <c r="AG438" i="1"/>
  <c r="AG172" i="1"/>
  <c r="AG259" i="1"/>
  <c r="AG579" i="1"/>
  <c r="AG975" i="1"/>
  <c r="AG118" i="1"/>
  <c r="AG1083" i="1"/>
  <c r="AG740" i="1"/>
  <c r="AG1081" i="1"/>
  <c r="AG306" i="1"/>
  <c r="AG56" i="1"/>
  <c r="AG563" i="1"/>
  <c r="AG238" i="1"/>
  <c r="AG946" i="1"/>
  <c r="AG1074" i="1"/>
  <c r="AG119" i="1"/>
  <c r="AG134" i="1"/>
  <c r="AG860" i="1"/>
  <c r="AG1057" i="1"/>
  <c r="AG817" i="1"/>
  <c r="AG109" i="1"/>
  <c r="AG624" i="1"/>
  <c r="AG722" i="1"/>
  <c r="AG399" i="1"/>
  <c r="AG2" i="1"/>
  <c r="AG7" i="1"/>
  <c r="AG21" i="1"/>
  <c r="AG22" i="1"/>
  <c r="AG25" i="1"/>
  <c r="AG26" i="1"/>
  <c r="AG48" i="1"/>
  <c r="AG73" i="1"/>
  <c r="AG77" i="1"/>
  <c r="AG80" i="1"/>
  <c r="AG86" i="1"/>
  <c r="AG91" i="1"/>
  <c r="AG92" i="1"/>
  <c r="AG95" i="1"/>
  <c r="AG104" i="1"/>
  <c r="AG115" i="1"/>
  <c r="AG117" i="1"/>
  <c r="AG124" i="1"/>
  <c r="AG131" i="1"/>
  <c r="AG136" i="1"/>
  <c r="AG143" i="1"/>
  <c r="AG138" i="1"/>
  <c r="AG150" i="1"/>
  <c r="AG156" i="1"/>
  <c r="AG157" i="1"/>
  <c r="AG178" i="1"/>
  <c r="AG179" i="1"/>
  <c r="AG185" i="1"/>
  <c r="AG212" i="1"/>
  <c r="AG217" i="1"/>
  <c r="AG220" i="1"/>
  <c r="AG223" i="1"/>
  <c r="AG227" i="1"/>
  <c r="AG231" i="1"/>
  <c r="AG232" i="1"/>
  <c r="AG240" i="1"/>
  <c r="AG247" i="1"/>
  <c r="AG245" i="1"/>
  <c r="AG249" i="1"/>
  <c r="AG252" i="1"/>
  <c r="AG258" i="1"/>
  <c r="AG261" i="1"/>
  <c r="AG271" i="1"/>
  <c r="AG283" i="1"/>
  <c r="AG300" i="1"/>
  <c r="AG303" i="1"/>
  <c r="AG305" i="1"/>
  <c r="AG310" i="1"/>
  <c r="AG309" i="1"/>
  <c r="AG312" i="1"/>
  <c r="AG318" i="1"/>
  <c r="AG336" i="1"/>
  <c r="AG343" i="1"/>
  <c r="AG345" i="1"/>
  <c r="AG358" i="1"/>
  <c r="AG362" i="1"/>
  <c r="AG368" i="1"/>
  <c r="AG383" i="1"/>
  <c r="AG385" i="1"/>
  <c r="AG398" i="1"/>
  <c r="AG402" i="1"/>
  <c r="AG411" i="1"/>
  <c r="AG413" i="1"/>
  <c r="AG418" i="1"/>
  <c r="AG429" i="1"/>
  <c r="AG434" i="1"/>
  <c r="AG447" i="1"/>
  <c r="AG450" i="1"/>
  <c r="AG451" i="1"/>
  <c r="AG452" i="1"/>
  <c r="AG454" i="1"/>
  <c r="AG462" i="1"/>
  <c r="AG468" i="1"/>
  <c r="AG470" i="1"/>
  <c r="AG475" i="1"/>
  <c r="AG488" i="1"/>
  <c r="AG493" i="1"/>
  <c r="AG505" i="1"/>
  <c r="AG510" i="1"/>
  <c r="AG512" i="1"/>
  <c r="AG523" i="1"/>
  <c r="AG526" i="1"/>
  <c r="AG531" i="1"/>
  <c r="AG532" i="1"/>
  <c r="AG541" i="1"/>
  <c r="AG548" i="1"/>
  <c r="AG550" i="1"/>
  <c r="AG568" i="1"/>
  <c r="AG581" i="1"/>
  <c r="AG587" i="1"/>
  <c r="AG589" i="1"/>
  <c r="AG596" i="1"/>
  <c r="AG597" i="1"/>
  <c r="AG606" i="1"/>
  <c r="AG609" i="1"/>
  <c r="AG612" i="1"/>
  <c r="AG613" i="1"/>
  <c r="AG626" i="1"/>
  <c r="AG633" i="1"/>
  <c r="AG636" i="1"/>
  <c r="AG640" i="1"/>
  <c r="AG652" i="1"/>
  <c r="AG653" i="1"/>
  <c r="AG657" i="1"/>
  <c r="AG661" i="1"/>
  <c r="AG664" i="1"/>
  <c r="AG666" i="1"/>
  <c r="AG674" i="1"/>
  <c r="AG681" i="1"/>
  <c r="AG683" i="1"/>
  <c r="AG690" i="1"/>
  <c r="AG695" i="1"/>
  <c r="AG702" i="1"/>
  <c r="AG709" i="1"/>
  <c r="AG724" i="1"/>
  <c r="AG731" i="1"/>
  <c r="AG62" i="1"/>
  <c r="AG739" i="1"/>
  <c r="AG742" i="1"/>
  <c r="AG746" i="1"/>
  <c r="AG748" i="1"/>
  <c r="AG752" i="1"/>
  <c r="AG755" i="1"/>
  <c r="AG770" i="1"/>
  <c r="AG772" i="1"/>
  <c r="AG783" i="1"/>
  <c r="AG797" i="1"/>
  <c r="AG803" i="1"/>
  <c r="AG809" i="1"/>
  <c r="AG816" i="1"/>
  <c r="AG818" i="1"/>
  <c r="AG819" i="1"/>
  <c r="AG841" i="1"/>
  <c r="AG845" i="1"/>
  <c r="AG850" i="1"/>
  <c r="AG859" i="1"/>
  <c r="AG865" i="1"/>
  <c r="AG872" i="1"/>
  <c r="AG875" i="1"/>
  <c r="AG883" i="1"/>
  <c r="AG888" i="1"/>
  <c r="AG908" i="1"/>
  <c r="AG909" i="1"/>
  <c r="AG918" i="1"/>
  <c r="AG930" i="1"/>
  <c r="AG938" i="1"/>
  <c r="AG939" i="1"/>
  <c r="AG942" i="1"/>
  <c r="AG949" i="1"/>
  <c r="AG963" i="1"/>
  <c r="AG971" i="1"/>
  <c r="AG976" i="1"/>
  <c r="AG996" i="1"/>
  <c r="AG1001" i="1"/>
  <c r="AG1008" i="1"/>
  <c r="AG1014" i="1"/>
  <c r="AG1020" i="1"/>
  <c r="AG1021" i="1"/>
  <c r="AG1025" i="1"/>
  <c r="AG1033" i="1"/>
  <c r="AG1036" i="1"/>
  <c r="AG1043" i="1"/>
  <c r="AG1053" i="1"/>
  <c r="AG1055" i="1"/>
  <c r="AG1073" i="1"/>
  <c r="AG1076" i="1"/>
  <c r="AG1079" i="1"/>
  <c r="AG1084" i="1"/>
  <c r="AG1085" i="1"/>
  <c r="AG1093" i="1"/>
  <c r="AG1095" i="1"/>
  <c r="AG1119" i="1"/>
  <c r="AG529" i="1"/>
  <c r="AG584" i="1"/>
  <c r="AG655" i="1"/>
  <c r="AG685" i="1"/>
  <c r="AG806" i="1"/>
  <c r="AG899" i="1"/>
  <c r="AG931" i="1"/>
  <c r="AG940" i="1"/>
  <c r="AG20" i="1"/>
  <c r="AG87" i="1"/>
  <c r="AG483" i="1"/>
  <c r="AG501" i="1"/>
  <c r="AG602" i="1"/>
  <c r="AG13" i="1"/>
  <c r="AG211" i="1"/>
  <c r="AG718" i="1"/>
  <c r="AG866" i="1"/>
  <c r="AG1082" i="1"/>
  <c r="AG125" i="1"/>
  <c r="AG405" i="1"/>
  <c r="AG864" i="1"/>
  <c r="AG961" i="1"/>
  <c r="AG194" i="1"/>
  <c r="AG43" i="1"/>
  <c r="AG304" i="1"/>
  <c r="AG693" i="1"/>
  <c r="AG987" i="1"/>
  <c r="AG896" i="1"/>
  <c r="AG288" i="1"/>
  <c r="AG44" i="1"/>
  <c r="AG713" i="1"/>
  <c r="AG322" i="1"/>
  <c r="AG889" i="1"/>
  <c r="AG604" i="1"/>
  <c r="AG885" i="1"/>
  <c r="AG534" i="1"/>
  <c r="AG547" i="1"/>
  <c r="AG694" i="1"/>
  <c r="AG919" i="1"/>
  <c r="AG320" i="1"/>
  <c r="AG337" i="1"/>
  <c r="AG1016" i="1"/>
  <c r="AG388" i="1"/>
  <c r="AG70" i="1"/>
  <c r="AG822" i="1"/>
  <c r="AG165" i="1"/>
  <c r="AG397" i="1"/>
  <c r="AG1009" i="1"/>
  <c r="AG551" i="1"/>
  <c r="AG761" i="1"/>
  <c r="AG1113" i="1"/>
  <c r="AG502" i="1"/>
  <c r="AG184" i="1"/>
  <c r="AG199" i="1"/>
  <c r="AG484" i="1"/>
  <c r="AG730" i="1"/>
  <c r="AG1018" i="1"/>
  <c r="AG114" i="1"/>
  <c r="AG242" i="1"/>
  <c r="AG794" i="1"/>
  <c r="AG1061" i="1"/>
  <c r="AG190" i="1"/>
  <c r="AG192" i="1"/>
  <c r="AG262" i="1"/>
  <c r="AG444" i="1"/>
  <c r="AG867" i="1"/>
  <c r="AG705" i="1"/>
  <c r="AG293" i="1"/>
  <c r="AG892" i="1"/>
  <c r="AG168" i="1"/>
  <c r="AG941" i="1"/>
  <c r="AG751" i="1"/>
  <c r="AG906" i="1"/>
  <c r="AG1022" i="1"/>
  <c r="AG1059" i="1"/>
  <c r="AG357" i="1"/>
  <c r="AG315" i="1"/>
  <c r="AG276" i="1"/>
  <c r="AG279" i="1"/>
  <c r="AG160" i="1"/>
  <c r="AG346" i="1"/>
  <c r="AG360" i="1"/>
  <c r="AG717" i="1"/>
  <c r="AG893" i="1"/>
  <c r="AG981" i="1"/>
  <c r="AG8" i="1"/>
  <c r="AG615" i="1"/>
  <c r="AG544" i="1"/>
  <c r="AG944" i="1"/>
  <c r="AG658" i="1"/>
  <c r="AG725" i="1"/>
  <c r="AG813" i="1"/>
  <c r="AG852" i="1"/>
  <c r="AG1041" i="1"/>
  <c r="AG1096" i="1"/>
  <c r="AG539" i="1"/>
  <c r="AG698" i="1"/>
  <c r="AG760" i="1"/>
  <c r="AG113" i="1"/>
  <c r="AG347" i="1"/>
  <c r="AG367" i="1"/>
  <c r="AG629" i="1"/>
  <c r="AG111" i="1"/>
  <c r="AG482" i="1"/>
  <c r="AG835" i="1"/>
  <c r="AG1088" i="1"/>
  <c r="AG380" i="1"/>
  <c r="AG177" i="1"/>
  <c r="AG248" i="1"/>
  <c r="AG827" i="1"/>
  <c r="AG105" i="1"/>
  <c r="AG196" i="1"/>
  <c r="AG338" i="1"/>
  <c r="AG638" i="1"/>
  <c r="AG886" i="1"/>
  <c r="AG912" i="1"/>
  <c r="AG923" i="1"/>
  <c r="AG561" i="1"/>
  <c r="AG808" i="1"/>
  <c r="AG406" i="1"/>
  <c r="AG814" i="1"/>
  <c r="AG934" i="1"/>
  <c r="AG133" i="1"/>
  <c r="AG100" i="1"/>
  <c r="AG419" i="1"/>
  <c r="AG24" i="1"/>
  <c r="AG180" i="1"/>
  <c r="AG206" i="1"/>
  <c r="AG218" i="1"/>
  <c r="AG349" i="1"/>
  <c r="AG431" i="1"/>
  <c r="AG476" i="1"/>
  <c r="AG637" i="1"/>
  <c r="AG708" i="1"/>
  <c r="AG735" i="1"/>
  <c r="AG959" i="1"/>
  <c r="AG979" i="1"/>
  <c r="AG1027" i="1"/>
  <c r="AG324" i="1"/>
  <c r="AG1044" i="1"/>
  <c r="AG1012" i="1"/>
  <c r="AG917" i="1"/>
  <c r="AG58" i="1"/>
  <c r="AG775" i="1"/>
  <c r="AG359" i="1"/>
  <c r="AG520" i="1"/>
  <c r="AG332" i="1"/>
  <c r="AG848" i="1"/>
  <c r="AG855" i="1"/>
  <c r="AG644" i="1"/>
  <c r="AG497" i="1"/>
  <c r="AG284" i="1"/>
  <c r="AG396" i="1"/>
  <c r="AG592" i="1"/>
  <c r="AG914" i="1"/>
  <c r="AG340" i="1"/>
  <c r="AG882" i="1"/>
  <c r="AG715" i="1"/>
  <c r="AG1040" i="1"/>
  <c r="AG213" i="1"/>
  <c r="AG582" i="1"/>
  <c r="AG599" i="1"/>
  <c r="AG985" i="1"/>
  <c r="AG1038" i="1"/>
  <c r="AG66" i="1"/>
  <c r="AG479" i="1"/>
  <c r="AG1105" i="1"/>
  <c r="AG34" i="1"/>
  <c r="AG469" i="1"/>
  <c r="AG622" i="1"/>
  <c r="AG4" i="1"/>
  <c r="AG1011" i="1"/>
  <c r="AG148" i="1"/>
  <c r="AG443" i="1"/>
  <c r="AG460" i="1"/>
  <c r="AG569" i="1"/>
  <c r="AG32" i="1"/>
  <c r="AG466" i="1"/>
  <c r="AG741" i="1"/>
  <c r="AG1111" i="1"/>
  <c r="AG23" i="1"/>
  <c r="AG804" i="1"/>
  <c r="AG272" i="1"/>
  <c r="AG373" i="1"/>
  <c r="AG374" i="1"/>
  <c r="AG910" i="1"/>
  <c r="AG958" i="1"/>
  <c r="AG181" i="1"/>
  <c r="AG878" i="1"/>
  <c r="AG614" i="1"/>
  <c r="AG90" i="1"/>
  <c r="AG128" i="1"/>
  <c r="AG142" i="1"/>
  <c r="AG379" i="1"/>
  <c r="AG671" i="1"/>
  <c r="AG928" i="1"/>
  <c r="AG935" i="1"/>
  <c r="AG1031" i="1"/>
  <c r="AG1023" i="1"/>
  <c r="AG57" i="1"/>
  <c r="AG69" i="1"/>
  <c r="AG268" i="1"/>
  <c r="AG287" i="1"/>
  <c r="AG586" i="1"/>
  <c r="AG291" i="1"/>
  <c r="AG123" i="1"/>
  <c r="AG552" i="1"/>
  <c r="AG948" i="1"/>
  <c r="AG543" i="1"/>
  <c r="AG159" i="1"/>
  <c r="AG135" i="1"/>
  <c r="AG54" i="1"/>
  <c r="AG19" i="1"/>
  <c r="AG222" i="1"/>
  <c r="AG565" i="1"/>
  <c r="AG812" i="1"/>
  <c r="AG972" i="1"/>
  <c r="AG994" i="1"/>
  <c r="AG1086" i="1"/>
  <c r="AG270" i="1"/>
  <c r="AG400" i="1"/>
  <c r="AG498" i="1"/>
  <c r="AG692" i="1"/>
  <c r="AG764" i="1"/>
  <c r="AG933" i="1"/>
  <c r="AG1098" i="1"/>
  <c r="AG805" i="1"/>
  <c r="AG925" i="1"/>
  <c r="AG426" i="1"/>
  <c r="AG716" i="1"/>
  <c r="AG235" i="1"/>
  <c r="AG267" i="1"/>
  <c r="AG274" i="1"/>
  <c r="AG472" i="1"/>
  <c r="AG881" i="1"/>
  <c r="AG289" i="1"/>
  <c r="AG139" i="1"/>
  <c r="AG250" i="1"/>
  <c r="AG522" i="1"/>
  <c r="AG728" i="1"/>
  <c r="AG378" i="1"/>
  <c r="AG688" i="1"/>
  <c r="AG350" i="1"/>
  <c r="AG481" i="1"/>
  <c r="AG567" i="1"/>
  <c r="AG663" i="1"/>
  <c r="AG734" i="1"/>
  <c r="AG743" i="1"/>
  <c r="AG749" i="1"/>
  <c r="AG776" i="1"/>
  <c r="AG997" i="1"/>
  <c r="AG1078" i="1"/>
  <c r="AG1089" i="1"/>
  <c r="AG219" i="1"/>
  <c r="AG995" i="1"/>
  <c r="AG140" i="1"/>
  <c r="AG513" i="1"/>
  <c r="AG525" i="1"/>
  <c r="AG152" i="1"/>
  <c r="AG94" i="1"/>
  <c r="AG798" i="1"/>
  <c r="AG1056" i="1"/>
  <c r="AG314" i="1"/>
  <c r="AG386" i="1"/>
  <c r="AG964" i="1"/>
  <c r="AG1013" i="1"/>
  <c r="AG112" i="1"/>
  <c r="AG200" i="1"/>
  <c r="AG1106" i="1"/>
  <c r="AG831" i="1"/>
  <c r="AG394" i="1"/>
  <c r="AG1067" i="1"/>
  <c r="AG820" i="1"/>
  <c r="AG275" i="1"/>
  <c r="AG10" i="1"/>
  <c r="AG33" i="1"/>
  <c r="AG106" i="1"/>
  <c r="AG147" i="1"/>
  <c r="AG154" i="1"/>
  <c r="AG226" i="1"/>
  <c r="AG1070" i="1"/>
  <c r="AG464" i="1"/>
  <c r="AG485" i="1"/>
  <c r="AG516" i="1"/>
  <c r="AG773" i="1"/>
  <c r="AG791" i="1"/>
  <c r="AG796" i="1"/>
  <c r="AG828" i="1"/>
  <c r="AG966" i="1"/>
  <c r="AG1103" i="1"/>
  <c r="AG61" i="1"/>
  <c r="AG126" i="1"/>
  <c r="AG174" i="1"/>
  <c r="AG229" i="1"/>
  <c r="AG266" i="1"/>
  <c r="AG299" i="1"/>
  <c r="AG328" i="1"/>
  <c r="AG446" i="1"/>
  <c r="AG463" i="1"/>
  <c r="AG524" i="1"/>
  <c r="AG894" i="1"/>
  <c r="AG900" i="1"/>
  <c r="AG901" i="1"/>
  <c r="AG926" i="1"/>
  <c r="AG998" i="1"/>
  <c r="AG1010" i="1"/>
  <c r="AG1052" i="1"/>
  <c r="AG1109" i="1"/>
  <c r="AG166" i="1"/>
  <c r="AG802" i="1"/>
  <c r="AG530" i="1"/>
  <c r="AG281" i="1"/>
  <c r="AG504" i="1"/>
  <c r="AG554" i="1"/>
  <c r="AG167" i="1"/>
  <c r="AG856" i="1"/>
  <c r="AG486" i="1"/>
  <c r="AG880" i="1"/>
  <c r="AG759" i="1"/>
  <c r="AG89" i="1"/>
  <c r="AG173" i="1"/>
  <c r="AG205" i="1"/>
  <c r="AG257" i="1"/>
  <c r="AG290" i="1"/>
  <c r="AG370" i="1"/>
  <c r="AG507" i="1"/>
  <c r="AG575" i="1"/>
  <c r="AG627" i="1"/>
  <c r="AG669" i="1"/>
  <c r="AG687" i="1"/>
  <c r="AG785" i="1"/>
  <c r="AG536" i="1"/>
  <c r="AG108" i="1"/>
  <c r="AG608" i="1"/>
  <c r="AG221" i="1"/>
  <c r="AG325" i="1"/>
  <c r="AG63" i="1"/>
  <c r="AG969" i="1"/>
  <c r="AG366" i="1"/>
  <c r="AG88" i="1"/>
  <c r="AG161" i="1"/>
  <c r="AG508" i="1"/>
  <c r="AG678" i="1"/>
  <c r="AG902" i="1"/>
  <c r="AG237" i="1"/>
  <c r="AG81" i="1"/>
  <c r="AG528" i="1"/>
  <c r="AG527" i="1"/>
  <c r="AG829" i="1"/>
  <c r="AG916" i="1"/>
  <c r="AG103" i="1"/>
  <c r="AG151" i="1"/>
  <c r="AG937" i="1"/>
  <c r="AG78" i="1"/>
  <c r="AG110" i="1"/>
  <c r="AG130" i="1"/>
  <c r="AG195" i="1"/>
  <c r="AG381" i="1"/>
  <c r="AG440" i="1"/>
  <c r="AG491" i="1"/>
  <c r="AG784" i="1"/>
  <c r="AG1101" i="1"/>
  <c r="AG193" i="1"/>
  <c r="AG771" i="1"/>
  <c r="AG654" i="1"/>
  <c r="AG913" i="1"/>
  <c r="AG363" i="1"/>
  <c r="AG215" i="1"/>
  <c r="AG98" i="1"/>
  <c r="AG619" i="1"/>
  <c r="AG214" i="1"/>
  <c r="AG164" i="1"/>
  <c r="AG146" i="1"/>
  <c r="AG546" i="1"/>
  <c r="AG815" i="1"/>
  <c r="AG334" i="1"/>
  <c r="AG786" i="1"/>
  <c r="AG811" i="1"/>
  <c r="AG197" i="1"/>
  <c r="AG953" i="1"/>
  <c r="AG1077" i="1"/>
  <c r="AG264" i="1"/>
  <c r="AG974" i="1"/>
  <c r="AG646" i="1"/>
  <c r="AG74" i="1"/>
  <c r="AG376" i="1"/>
  <c r="AG246" i="1"/>
  <c r="AG456" i="1"/>
  <c r="AG549" i="1"/>
  <c r="AG631" i="1"/>
  <c r="AG782" i="1"/>
  <c r="AG593" i="1"/>
  <c r="AG331" i="1"/>
  <c r="AG436" i="1"/>
  <c r="AG224" i="1"/>
  <c r="AG992" i="1"/>
  <c r="AG298" i="1"/>
  <c r="AG699" i="1"/>
  <c r="AG737" i="1"/>
  <c r="AG779" i="1"/>
  <c r="AG789" i="1"/>
  <c r="AG1049" i="1"/>
  <c r="AG500" i="1"/>
  <c r="AG871" i="1"/>
  <c r="AG121" i="1"/>
  <c r="AG420" i="1"/>
  <c r="AG558" i="1"/>
  <c r="AG951" i="1"/>
  <c r="AG968" i="1"/>
  <c r="AG854" i="1"/>
  <c r="AG649" i="1"/>
  <c r="AG417" i="1"/>
  <c r="AG1058" i="1"/>
  <c r="AG1092" i="1"/>
  <c r="AG490" i="1"/>
  <c r="AG1118" i="1"/>
  <c r="AG1028" i="1"/>
  <c r="AG308" i="1"/>
  <c r="AG244" i="1"/>
  <c r="AG369" i="1"/>
  <c r="AG384" i="1"/>
  <c r="AG590" i="1"/>
  <c r="AG668" i="1"/>
  <c r="AG744" i="1"/>
  <c r="AG372" i="1"/>
  <c r="AG750" i="1"/>
  <c r="AG1072" i="1"/>
  <c r="AG187" i="1"/>
  <c r="AG40" i="1"/>
  <c r="AG832" i="1"/>
  <c r="AG978" i="1"/>
  <c r="AG319" i="1"/>
  <c r="AG162" i="1"/>
  <c r="AG50" i="1"/>
  <c r="AG203" i="1"/>
  <c r="AG234" i="1"/>
  <c r="AG243" i="1"/>
  <c r="AG660" i="1"/>
  <c r="AG780" i="1"/>
  <c r="AG873" i="1"/>
  <c r="AG1000" i="1"/>
  <c r="AG18" i="1"/>
  <c r="AG670" i="1"/>
  <c r="AG788" i="1"/>
  <c r="AG793" i="1"/>
  <c r="AG1110" i="1"/>
  <c r="AG521" i="1"/>
  <c r="AG72" i="1"/>
  <c r="AG477" i="1"/>
  <c r="AG519" i="1"/>
  <c r="AG641" i="1"/>
  <c r="AG673" i="1"/>
  <c r="AG707" i="1"/>
  <c r="AG729" i="1"/>
  <c r="AG365" i="1"/>
  <c r="AG392" i="1"/>
  <c r="AG459" i="1"/>
  <c r="AG102" i="1"/>
  <c r="AG155" i="1"/>
  <c r="AG393" i="1"/>
  <c r="AG542" i="1"/>
  <c r="AG572" i="1"/>
  <c r="AG580" i="1"/>
  <c r="AG767" i="1"/>
  <c r="AG887" i="1"/>
  <c r="AG947" i="1"/>
  <c r="AG455" i="1"/>
  <c r="AG31" i="1"/>
  <c r="AG371" i="1"/>
  <c r="AG603" i="1"/>
  <c r="AG189" i="1"/>
  <c r="AG556" i="1"/>
  <c r="AG49" i="1"/>
  <c r="AG52" i="1"/>
  <c r="AG957" i="1"/>
  <c r="AG209" i="1"/>
  <c r="AG280" i="1"/>
  <c r="AG1090" i="1"/>
  <c r="AG64" i="1"/>
  <c r="AG202" i="1"/>
  <c r="AG732" i="1"/>
  <c r="AG967" i="1"/>
  <c r="AG647" i="1"/>
  <c r="AG348" i="1"/>
  <c r="AG1071" i="1"/>
  <c r="AG560" i="1"/>
  <c r="AG515" i="1"/>
  <c r="AG1054" i="1"/>
  <c r="AG254" i="1"/>
  <c r="AG723" i="1"/>
  <c r="Z721" i="1"/>
  <c r="Z286" i="1"/>
  <c r="Z514" i="1"/>
  <c r="Z1032" i="1"/>
  <c r="Z903" i="1"/>
  <c r="Z697" i="1"/>
  <c r="Z1068" i="1"/>
  <c r="Z45" i="1"/>
  <c r="Z68" i="1"/>
  <c r="Z79" i="1"/>
  <c r="Z129" i="1"/>
  <c r="Z198" i="1"/>
  <c r="Z233" i="1"/>
  <c r="Z467" i="1"/>
  <c r="Z506" i="1"/>
  <c r="Z540" i="1"/>
  <c r="Z574" i="1"/>
  <c r="Z618" i="1"/>
  <c r="Z639" i="1"/>
  <c r="Z706" i="1"/>
  <c r="Z710" i="1"/>
  <c r="Z712" i="1"/>
  <c r="Z765" i="1"/>
  <c r="Z787" i="1"/>
  <c r="Z792" i="1"/>
  <c r="Z844" i="1"/>
  <c r="Z863" i="1"/>
  <c r="Z955" i="1"/>
  <c r="Z986" i="1"/>
  <c r="Z1002" i="1"/>
  <c r="Z1117" i="1"/>
  <c r="Z656" i="1"/>
  <c r="Z341" i="1"/>
  <c r="Z17" i="1"/>
  <c r="Z839" i="1"/>
  <c r="Z553" i="1"/>
  <c r="Z763" i="1"/>
  <c r="Z71" i="1"/>
  <c r="Z96" i="1"/>
  <c r="Z433" i="1"/>
  <c r="Z441" i="1"/>
  <c r="Z566" i="1"/>
  <c r="Z711" i="1"/>
  <c r="Z1019" i="1"/>
  <c r="Z30" i="1"/>
  <c r="Z838" i="1"/>
  <c r="Z960" i="1"/>
  <c r="Z14" i="1"/>
  <c r="Z846" i="1"/>
  <c r="Z120" i="1"/>
  <c r="Z461" i="1"/>
  <c r="Z588" i="1"/>
  <c r="Z989" i="1"/>
  <c r="Z11" i="1"/>
  <c r="Z1042" i="1"/>
  <c r="Z753" i="1"/>
  <c r="Z503" i="1"/>
  <c r="Z1114" i="1"/>
  <c r="Z680" i="1"/>
  <c r="Z241" i="1"/>
  <c r="Z1094" i="1"/>
  <c r="Z3" i="1"/>
  <c r="Z9" i="1"/>
  <c r="Z12" i="1"/>
  <c r="Z16" i="1"/>
  <c r="Z28" i="1"/>
  <c r="Z37" i="1"/>
  <c r="Z38" i="1"/>
  <c r="Z39" i="1"/>
  <c r="Z41" i="1"/>
  <c r="Z51" i="1"/>
  <c r="Z60" i="1"/>
  <c r="Z76" i="1"/>
  <c r="Z83" i="1"/>
  <c r="Z82" i="1"/>
  <c r="Z93" i="1"/>
  <c r="Z101" i="1"/>
  <c r="Z116" i="1"/>
  <c r="Z122" i="1"/>
  <c r="Z141" i="1"/>
  <c r="Z144" i="1"/>
  <c r="Z145" i="1"/>
  <c r="Z153" i="1"/>
  <c r="Z163" i="1"/>
  <c r="Z169" i="1"/>
  <c r="Z170" i="1"/>
  <c r="Z171" i="1"/>
  <c r="Z176" i="1"/>
  <c r="Z191" i="1"/>
  <c r="Z207" i="1"/>
  <c r="Z210" i="1"/>
  <c r="Z216" i="1"/>
  <c r="Z225" i="1"/>
  <c r="Z228" i="1"/>
  <c r="Z230" i="1"/>
  <c r="Z236" i="1"/>
  <c r="Z239" i="1"/>
  <c r="Z253" i="1"/>
  <c r="Z255" i="1"/>
  <c r="Z256" i="1"/>
  <c r="Z260" i="1"/>
  <c r="Z263" i="1"/>
  <c r="Z265" i="1"/>
  <c r="Z277" i="1"/>
  <c r="Z278" i="1"/>
  <c r="Z285" i="1"/>
  <c r="Z292" i="1"/>
  <c r="Z295" i="1"/>
  <c r="Z296" i="1"/>
  <c r="Z297" i="1"/>
  <c r="Z302" i="1"/>
  <c r="Z307" i="1"/>
  <c r="Z311" i="1"/>
  <c r="Z321" i="1"/>
  <c r="Z323" i="1"/>
  <c r="Z329" i="1"/>
  <c r="Z330" i="1"/>
  <c r="Z339" i="1"/>
  <c r="Z342" i="1"/>
  <c r="Z354" i="1"/>
  <c r="Z361" i="1"/>
  <c r="Z390" i="1"/>
  <c r="Z404" i="1"/>
  <c r="Z407" i="1"/>
  <c r="Z408" i="1"/>
  <c r="Z412" i="1"/>
  <c r="Z416" i="1"/>
  <c r="Z423" i="1"/>
  <c r="Z425" i="1"/>
  <c r="Z430" i="1"/>
  <c r="Z437" i="1"/>
  <c r="Z439" i="1"/>
  <c r="Z442" i="1"/>
  <c r="Z445" i="1"/>
  <c r="Z449" i="1"/>
  <c r="Z453" i="1"/>
  <c r="Z465" i="1"/>
  <c r="Z474" i="1"/>
  <c r="Z478" i="1"/>
  <c r="Z480" i="1"/>
  <c r="Z492" i="1"/>
  <c r="Z495" i="1"/>
  <c r="Z496" i="1"/>
  <c r="Z499" i="1"/>
  <c r="Z535" i="1"/>
  <c r="Z537" i="1"/>
  <c r="Z538" i="1"/>
  <c r="Z557" i="1"/>
  <c r="Z562" i="1"/>
  <c r="Z571" i="1"/>
  <c r="Z573" i="1"/>
  <c r="Z577" i="1"/>
  <c r="Z583" i="1"/>
  <c r="Z591" i="1"/>
  <c r="Z594" i="1"/>
  <c r="Z595" i="1"/>
  <c r="Z600" i="1"/>
  <c r="Z605" i="1"/>
  <c r="Z610" i="1"/>
  <c r="Z616" i="1"/>
  <c r="Z623" i="1"/>
  <c r="Z625" i="1"/>
  <c r="Z630" i="1"/>
  <c r="Z635" i="1"/>
  <c r="Z634" i="1"/>
  <c r="Z642" i="1"/>
  <c r="Z643" i="1"/>
  <c r="Z645" i="1"/>
  <c r="Z650" i="1"/>
  <c r="Z651" i="1"/>
  <c r="Z667" i="1"/>
  <c r="Z672" i="1"/>
  <c r="Z677" i="1"/>
  <c r="Z682" i="1"/>
  <c r="Z686" i="1"/>
  <c r="Z689" i="1"/>
  <c r="Z691" i="1"/>
  <c r="Z701" i="1"/>
  <c r="Z703" i="1"/>
  <c r="Z726" i="1"/>
  <c r="Z727" i="1"/>
  <c r="Z733" i="1"/>
  <c r="Z738" i="1"/>
  <c r="Z758" i="1"/>
  <c r="Z766" i="1"/>
  <c r="Z769" i="1"/>
  <c r="Z768" i="1"/>
  <c r="Z774" i="1"/>
  <c r="Z777" i="1"/>
  <c r="Z795" i="1"/>
  <c r="Z800" i="1"/>
  <c r="Z807" i="1"/>
  <c r="Z810" i="1"/>
  <c r="Z821" i="1"/>
  <c r="Z824" i="1"/>
  <c r="Z825" i="1"/>
  <c r="Z836" i="1"/>
  <c r="Z837" i="1"/>
  <c r="Z842" i="1"/>
  <c r="Z843" i="1"/>
  <c r="Z847" i="1"/>
  <c r="Z851" i="1"/>
  <c r="Z857" i="1"/>
  <c r="Z862" i="1"/>
  <c r="Z861" i="1"/>
  <c r="Z869" i="1"/>
  <c r="Z877" i="1"/>
  <c r="Z879" i="1"/>
  <c r="Z884" i="1"/>
  <c r="Z890" i="1"/>
  <c r="Z895" i="1"/>
  <c r="Z897" i="1"/>
  <c r="Z898" i="1"/>
  <c r="Z904" i="1"/>
  <c r="Z905" i="1"/>
  <c r="Z911" i="1"/>
  <c r="Z920" i="1"/>
  <c r="Z927" i="1"/>
  <c r="Z932" i="1"/>
  <c r="Z943" i="1"/>
  <c r="Z945" i="1"/>
  <c r="Z950" i="1"/>
  <c r="Z952" i="1"/>
  <c r="Z962" i="1"/>
  <c r="Z965" i="1"/>
  <c r="Z973" i="1"/>
  <c r="Z991" i="1"/>
  <c r="Z993" i="1"/>
  <c r="Z999" i="1"/>
  <c r="Z1004" i="1"/>
  <c r="Z1005" i="1"/>
  <c r="Z1026" i="1"/>
  <c r="Z1029" i="1"/>
  <c r="Z1034" i="1"/>
  <c r="Z1037" i="1"/>
  <c r="Z1039" i="1"/>
  <c r="Z1046" i="1"/>
  <c r="Z1047" i="1"/>
  <c r="Z1051" i="1"/>
  <c r="Z1060" i="1"/>
  <c r="Z1063" i="1"/>
  <c r="Z1065" i="1"/>
  <c r="Z1066" i="1"/>
  <c r="Z1075" i="1"/>
  <c r="Z1087" i="1"/>
  <c r="Z1091" i="1"/>
  <c r="Z1097" i="1"/>
  <c r="Z1107" i="1"/>
  <c r="Z1108" i="1"/>
  <c r="Z1112" i="1"/>
  <c r="Z1115" i="1"/>
  <c r="Z1121" i="1"/>
  <c r="Z704" i="1"/>
  <c r="Z85" i="1"/>
  <c r="Z1120" i="1"/>
  <c r="Z84" i="1"/>
  <c r="Z67" i="1"/>
  <c r="Z907" i="1"/>
  <c r="Z607" i="1"/>
  <c r="Z1099" i="1"/>
  <c r="Z628" i="1"/>
  <c r="Z326" i="1"/>
  <c r="Z659" i="1"/>
  <c r="Z756" i="1"/>
  <c r="Z576" i="1"/>
  <c r="Z355" i="1"/>
  <c r="Z617" i="1"/>
  <c r="Z42" i="1"/>
  <c r="Z137" i="1"/>
  <c r="Z621" i="1"/>
  <c r="Z778" i="1"/>
  <c r="Z1064" i="1"/>
  <c r="Z876" i="1"/>
  <c r="Z570" i="1"/>
  <c r="Z471" i="1"/>
  <c r="Z35" i="1"/>
  <c r="Z679" i="1"/>
  <c r="Z489" i="1"/>
  <c r="Z868" i="1"/>
  <c r="Z1035" i="1"/>
  <c r="Z1007" i="1"/>
  <c r="Z833" i="1"/>
  <c r="Z415" i="1"/>
  <c r="Z448" i="1"/>
  <c r="Z983" i="1"/>
  <c r="Z662" i="1"/>
  <c r="Z424" i="1"/>
  <c r="Z427" i="1"/>
  <c r="Z555" i="1"/>
  <c r="Z956" i="1"/>
  <c r="Z1100" i="1"/>
  <c r="Z127" i="1"/>
  <c r="Z922" i="1"/>
  <c r="Z874" i="1"/>
  <c r="Z294" i="1"/>
  <c r="Z344" i="1"/>
  <c r="Z356" i="1"/>
  <c r="Z414" i="1"/>
  <c r="Z517" i="1"/>
  <c r="Z15" i="1"/>
  <c r="Z840" i="1"/>
  <c r="Z421" i="1"/>
  <c r="Z422" i="1"/>
  <c r="Z533" i="1"/>
  <c r="Z601" i="1"/>
  <c r="Z403" i="1"/>
  <c r="Z6" i="1"/>
  <c r="Z632" i="1"/>
  <c r="Z5" i="1"/>
  <c r="Z107" i="1"/>
  <c r="Z188" i="1"/>
  <c r="Z762" i="1"/>
  <c r="Z954" i="1"/>
  <c r="Z375" i="1"/>
  <c r="Z1024" i="1"/>
  <c r="Z409" i="1"/>
  <c r="Z915" i="1"/>
  <c r="Z251" i="1"/>
  <c r="Z834" i="1"/>
  <c r="Z36" i="1"/>
  <c r="Z204" i="1"/>
  <c r="Z980" i="1"/>
  <c r="Z487" i="1"/>
  <c r="Z754" i="1"/>
  <c r="Z158" i="1"/>
  <c r="Z401" i="1"/>
  <c r="Z132" i="1"/>
  <c r="Z186" i="1"/>
  <c r="Z675" i="1"/>
  <c r="Z55" i="1"/>
  <c r="Z799" i="1"/>
  <c r="Z313" i="1"/>
  <c r="Z518" i="1"/>
  <c r="Z149" i="1"/>
  <c r="Z47" i="1"/>
  <c r="Z269" i="1"/>
  <c r="Z1050" i="1"/>
  <c r="Z921" i="1"/>
  <c r="Z849" i="1"/>
  <c r="Z790" i="1"/>
  <c r="Z801" i="1"/>
  <c r="Z282" i="1"/>
  <c r="Z333" i="1"/>
  <c r="Z273" i="1"/>
  <c r="Z382" i="1"/>
  <c r="Z395" i="1"/>
  <c r="Z823" i="1"/>
  <c r="Z970" i="1"/>
  <c r="Z97" i="1"/>
  <c r="Z745" i="1"/>
  <c r="Z351" i="1"/>
  <c r="Z53" i="1"/>
  <c r="Z870" i="1"/>
  <c r="Z27" i="1"/>
  <c r="Z545" i="1"/>
  <c r="Z1080" i="1"/>
  <c r="Z757" i="1"/>
  <c r="Z578" i="1"/>
  <c r="Z984" i="1"/>
  <c r="Z611" i="1"/>
  <c r="Z929" i="1"/>
  <c r="Z781" i="1"/>
  <c r="Z559" i="1"/>
  <c r="Z509" i="1"/>
  <c r="Z46" i="1"/>
  <c r="Z352" i="1"/>
  <c r="Z696" i="1"/>
  <c r="Z977" i="1"/>
  <c r="Z317" i="1"/>
  <c r="Z99" i="1"/>
  <c r="Z684" i="1"/>
  <c r="Z473" i="1"/>
  <c r="Z1015" i="1"/>
  <c r="Z316" i="1"/>
  <c r="Z65" i="1"/>
  <c r="Z410" i="1"/>
  <c r="Z676" i="1"/>
  <c r="Z720" i="1"/>
  <c r="Z1006" i="1"/>
  <c r="Z435" i="1"/>
  <c r="Z75" i="1"/>
  <c r="Z335" i="1"/>
  <c r="Z1062" i="1"/>
  <c r="Z1102" i="1"/>
  <c r="Z924" i="1"/>
  <c r="Z648" i="1"/>
  <c r="Z494" i="1"/>
  <c r="Z377" i="1"/>
  <c r="Z457" i="1"/>
  <c r="Z428" i="1"/>
  <c r="Z936" i="1"/>
  <c r="Z891" i="1"/>
  <c r="Z714" i="1"/>
  <c r="Z1116" i="1"/>
  <c r="Z1104" i="1"/>
  <c r="Z1045" i="1"/>
  <c r="Z988" i="1"/>
  <c r="Z1030" i="1"/>
  <c r="Z208" i="1"/>
  <c r="Z665" i="1"/>
  <c r="Z391" i="1"/>
  <c r="Z719" i="1"/>
  <c r="Z458" i="1"/>
  <c r="Z1069" i="1"/>
  <c r="Z387" i="1"/>
  <c r="Z990" i="1"/>
  <c r="Z183" i="1"/>
  <c r="Z620" i="1"/>
  <c r="Z59" i="1"/>
  <c r="Z301" i="1"/>
  <c r="Z1003" i="1"/>
  <c r="Z364" i="1"/>
  <c r="Z982" i="1"/>
  <c r="Z826" i="1"/>
  <c r="Z175" i="1"/>
  <c r="Z736" i="1"/>
  <c r="Z747" i="1"/>
  <c r="Z830" i="1"/>
  <c r="Z201" i="1"/>
  <c r="Z585" i="1"/>
  <c r="Z511" i="1"/>
  <c r="Z353" i="1"/>
  <c r="Z700" i="1"/>
  <c r="Z29" i="1"/>
  <c r="Z182" i="1"/>
  <c r="Z1017" i="1"/>
  <c r="Z389" i="1"/>
  <c r="Z1048" i="1"/>
  <c r="Z432" i="1"/>
  <c r="Z598" i="1"/>
  <c r="Z853" i="1"/>
  <c r="Z564" i="1"/>
  <c r="Z858" i="1"/>
  <c r="Z327" i="1"/>
  <c r="Z438" i="1"/>
  <c r="Z172" i="1"/>
  <c r="Z259" i="1"/>
  <c r="Z579" i="1"/>
  <c r="Z975" i="1"/>
  <c r="Z118" i="1"/>
  <c r="Z1083" i="1"/>
  <c r="Z740" i="1"/>
  <c r="Z1081" i="1"/>
  <c r="Z306" i="1"/>
  <c r="Z56" i="1"/>
  <c r="Z563" i="1"/>
  <c r="Z238" i="1"/>
  <c r="Z946" i="1"/>
  <c r="Z1074" i="1"/>
  <c r="Z119" i="1"/>
  <c r="Z134" i="1"/>
  <c r="Z860" i="1"/>
  <c r="Z1057" i="1"/>
  <c r="Z817" i="1"/>
  <c r="Z109" i="1"/>
  <c r="Z624" i="1"/>
  <c r="Z722" i="1"/>
  <c r="Z399" i="1"/>
  <c r="Z2" i="1"/>
  <c r="Z7" i="1"/>
  <c r="Z21" i="1"/>
  <c r="Z22" i="1"/>
  <c r="Z25" i="1"/>
  <c r="Z26" i="1"/>
  <c r="Z48" i="1"/>
  <c r="Z73" i="1"/>
  <c r="Z77" i="1"/>
  <c r="Z80" i="1"/>
  <c r="Z86" i="1"/>
  <c r="Z91" i="1"/>
  <c r="Z92" i="1"/>
  <c r="Z95" i="1"/>
  <c r="Z104" i="1"/>
  <c r="Z115" i="1"/>
  <c r="Z117" i="1"/>
  <c r="Z124" i="1"/>
  <c r="Z131" i="1"/>
  <c r="Z136" i="1"/>
  <c r="Z143" i="1"/>
  <c r="Z138" i="1"/>
  <c r="Z150" i="1"/>
  <c r="Z156" i="1"/>
  <c r="Z157" i="1"/>
  <c r="Z178" i="1"/>
  <c r="Z179" i="1"/>
  <c r="Z185" i="1"/>
  <c r="Z212" i="1"/>
  <c r="Z217" i="1"/>
  <c r="Z220" i="1"/>
  <c r="Z223" i="1"/>
  <c r="Z227" i="1"/>
  <c r="Z231" i="1"/>
  <c r="Z232" i="1"/>
  <c r="Z240" i="1"/>
  <c r="Z247" i="1"/>
  <c r="Z245" i="1"/>
  <c r="Z249" i="1"/>
  <c r="Z252" i="1"/>
  <c r="Z258" i="1"/>
  <c r="Z261" i="1"/>
  <c r="Z271" i="1"/>
  <c r="Z283" i="1"/>
  <c r="Z300" i="1"/>
  <c r="Z303" i="1"/>
  <c r="Z305" i="1"/>
  <c r="Z310" i="1"/>
  <c r="Z309" i="1"/>
  <c r="Z312" i="1"/>
  <c r="Z318" i="1"/>
  <c r="Z336" i="1"/>
  <c r="Z343" i="1"/>
  <c r="Z345" i="1"/>
  <c r="Z358" i="1"/>
  <c r="Z362" i="1"/>
  <c r="Z368" i="1"/>
  <c r="Z383" i="1"/>
  <c r="Z385" i="1"/>
  <c r="Z398" i="1"/>
  <c r="Z402" i="1"/>
  <c r="Z411" i="1"/>
  <c r="Z413" i="1"/>
  <c r="Z418" i="1"/>
  <c r="Z429" i="1"/>
  <c r="Z434" i="1"/>
  <c r="Z447" i="1"/>
  <c r="Z450" i="1"/>
  <c r="Z451" i="1"/>
  <c r="Z452" i="1"/>
  <c r="Z454" i="1"/>
  <c r="Z462" i="1"/>
  <c r="Z468" i="1"/>
  <c r="Z470" i="1"/>
  <c r="Z475" i="1"/>
  <c r="Z488" i="1"/>
  <c r="Z493" i="1"/>
  <c r="Z505" i="1"/>
  <c r="Z510" i="1"/>
  <c r="Z512" i="1"/>
  <c r="Z523" i="1"/>
  <c r="Z526" i="1"/>
  <c r="Z531" i="1"/>
  <c r="Z532" i="1"/>
  <c r="Z541" i="1"/>
  <c r="Z548" i="1"/>
  <c r="Z550" i="1"/>
  <c r="Z568" i="1"/>
  <c r="Z581" i="1"/>
  <c r="Z587" i="1"/>
  <c r="Z589" i="1"/>
  <c r="Z596" i="1"/>
  <c r="Z597" i="1"/>
  <c r="Z606" i="1"/>
  <c r="Z609" i="1"/>
  <c r="Z612" i="1"/>
  <c r="Z613" i="1"/>
  <c r="Z626" i="1"/>
  <c r="Z633" i="1"/>
  <c r="Z636" i="1"/>
  <c r="Z640" i="1"/>
  <c r="Z652" i="1"/>
  <c r="Z653" i="1"/>
  <c r="Z657" i="1"/>
  <c r="Z661" i="1"/>
  <c r="Z664" i="1"/>
  <c r="Z666" i="1"/>
  <c r="Z674" i="1"/>
  <c r="Z681" i="1"/>
  <c r="Z683" i="1"/>
  <c r="Z690" i="1"/>
  <c r="Z695" i="1"/>
  <c r="Z702" i="1"/>
  <c r="Z709" i="1"/>
  <c r="Z724" i="1"/>
  <c r="Z731" i="1"/>
  <c r="Z62" i="1"/>
  <c r="Z739" i="1"/>
  <c r="Z742" i="1"/>
  <c r="Z746" i="1"/>
  <c r="Z748" i="1"/>
  <c r="Z752" i="1"/>
  <c r="Z755" i="1"/>
  <c r="Z770" i="1"/>
  <c r="Z772" i="1"/>
  <c r="Z783" i="1"/>
  <c r="Z797" i="1"/>
  <c r="Z803" i="1"/>
  <c r="Z809" i="1"/>
  <c r="Z816" i="1"/>
  <c r="Z818" i="1"/>
  <c r="Z819" i="1"/>
  <c r="Z841" i="1"/>
  <c r="Z845" i="1"/>
  <c r="Z850" i="1"/>
  <c r="Z859" i="1"/>
  <c r="Z865" i="1"/>
  <c r="Z872" i="1"/>
  <c r="Z875" i="1"/>
  <c r="Z883" i="1"/>
  <c r="Z888" i="1"/>
  <c r="Z908" i="1"/>
  <c r="Z909" i="1"/>
  <c r="Z918" i="1"/>
  <c r="Z930" i="1"/>
  <c r="Z938" i="1"/>
  <c r="Z939" i="1"/>
  <c r="Z942" i="1"/>
  <c r="Z949" i="1"/>
  <c r="Z963" i="1"/>
  <c r="Z971" i="1"/>
  <c r="Z976" i="1"/>
  <c r="Z996" i="1"/>
  <c r="Z1001" i="1"/>
  <c r="Z1008" i="1"/>
  <c r="Z1014" i="1"/>
  <c r="Z1020" i="1"/>
  <c r="Z1021" i="1"/>
  <c r="Z1025" i="1"/>
  <c r="Z1033" i="1"/>
  <c r="Z1036" i="1"/>
  <c r="Z1043" i="1"/>
  <c r="Z1053" i="1"/>
  <c r="Z1055" i="1"/>
  <c r="Z1073" i="1"/>
  <c r="Z1076" i="1"/>
  <c r="Z1079" i="1"/>
  <c r="Z1084" i="1"/>
  <c r="Z1085" i="1"/>
  <c r="Z1093" i="1"/>
  <c r="Z1095" i="1"/>
  <c r="Z1119" i="1"/>
  <c r="Z529" i="1"/>
  <c r="Z584" i="1"/>
  <c r="Z655" i="1"/>
  <c r="Z685" i="1"/>
  <c r="Z806" i="1"/>
  <c r="Z899" i="1"/>
  <c r="Z931" i="1"/>
  <c r="Z940" i="1"/>
  <c r="Z20" i="1"/>
  <c r="Z87" i="1"/>
  <c r="Z483" i="1"/>
  <c r="Z501" i="1"/>
  <c r="Z602" i="1"/>
  <c r="Z13" i="1"/>
  <c r="Z211" i="1"/>
  <c r="Z718" i="1"/>
  <c r="Z866" i="1"/>
  <c r="Z1082" i="1"/>
  <c r="Z125" i="1"/>
  <c r="Z405" i="1"/>
  <c r="Z864" i="1"/>
  <c r="Z961" i="1"/>
  <c r="Z194" i="1"/>
  <c r="Z43" i="1"/>
  <c r="Z304" i="1"/>
  <c r="Z693" i="1"/>
  <c r="Z987" i="1"/>
  <c r="Z896" i="1"/>
  <c r="Z288" i="1"/>
  <c r="Z44" i="1"/>
  <c r="Z713" i="1"/>
  <c r="Z322" i="1"/>
  <c r="Z889" i="1"/>
  <c r="Z604" i="1"/>
  <c r="Z885" i="1"/>
  <c r="Z534" i="1"/>
  <c r="Z547" i="1"/>
  <c r="Z694" i="1"/>
  <c r="Z919" i="1"/>
  <c r="Z320" i="1"/>
  <c r="Z337" i="1"/>
  <c r="Z1016" i="1"/>
  <c r="Z388" i="1"/>
  <c r="Z70" i="1"/>
  <c r="Z822" i="1"/>
  <c r="Z165" i="1"/>
  <c r="Z397" i="1"/>
  <c r="Z1009" i="1"/>
  <c r="Z551" i="1"/>
  <c r="Z761" i="1"/>
  <c r="Z1113" i="1"/>
  <c r="Z502" i="1"/>
  <c r="Z184" i="1"/>
  <c r="Z199" i="1"/>
  <c r="Z484" i="1"/>
  <c r="Z730" i="1"/>
  <c r="Z1018" i="1"/>
  <c r="Z114" i="1"/>
  <c r="Z242" i="1"/>
  <c r="Z794" i="1"/>
  <c r="Z1061" i="1"/>
  <c r="Z190" i="1"/>
  <c r="Z192" i="1"/>
  <c r="Z262" i="1"/>
  <c r="Z444" i="1"/>
  <c r="Z867" i="1"/>
  <c r="Z705" i="1"/>
  <c r="Z293" i="1"/>
  <c r="Z892" i="1"/>
  <c r="Z168" i="1"/>
  <c r="Z941" i="1"/>
  <c r="Z751" i="1"/>
  <c r="Z906" i="1"/>
  <c r="Z1022" i="1"/>
  <c r="Z1059" i="1"/>
  <c r="Z357" i="1"/>
  <c r="Z315" i="1"/>
  <c r="Z276" i="1"/>
  <c r="Z279" i="1"/>
  <c r="Z160" i="1"/>
  <c r="Z346" i="1"/>
  <c r="Z360" i="1"/>
  <c r="Z717" i="1"/>
  <c r="Z893" i="1"/>
  <c r="Z981" i="1"/>
  <c r="Z8" i="1"/>
  <c r="Z615" i="1"/>
  <c r="Z544" i="1"/>
  <c r="Z944" i="1"/>
  <c r="Z658" i="1"/>
  <c r="Z725" i="1"/>
  <c r="Z813" i="1"/>
  <c r="Z852" i="1"/>
  <c r="Z1041" i="1"/>
  <c r="Z1096" i="1"/>
  <c r="Z539" i="1"/>
  <c r="Z698" i="1"/>
  <c r="Z760" i="1"/>
  <c r="Z113" i="1"/>
  <c r="Z347" i="1"/>
  <c r="Z367" i="1"/>
  <c r="Z629" i="1"/>
  <c r="Z111" i="1"/>
  <c r="Z482" i="1"/>
  <c r="Z835" i="1"/>
  <c r="Z1088" i="1"/>
  <c r="Z380" i="1"/>
  <c r="Z177" i="1"/>
  <c r="Z248" i="1"/>
  <c r="Z827" i="1"/>
  <c r="Z105" i="1"/>
  <c r="Z196" i="1"/>
  <c r="Z338" i="1"/>
  <c r="Z638" i="1"/>
  <c r="Z886" i="1"/>
  <c r="Z912" i="1"/>
  <c r="Z923" i="1"/>
  <c r="Z561" i="1"/>
  <c r="Z808" i="1"/>
  <c r="Z406" i="1"/>
  <c r="Z814" i="1"/>
  <c r="Z934" i="1"/>
  <c r="Z133" i="1"/>
  <c r="Z100" i="1"/>
  <c r="Z419" i="1"/>
  <c r="Z24" i="1"/>
  <c r="Z180" i="1"/>
  <c r="Z206" i="1"/>
  <c r="Z218" i="1"/>
  <c r="Z349" i="1"/>
  <c r="Z431" i="1"/>
  <c r="Z476" i="1"/>
  <c r="Z637" i="1"/>
  <c r="Z708" i="1"/>
  <c r="Z735" i="1"/>
  <c r="Z959" i="1"/>
  <c r="Z979" i="1"/>
  <c r="Z1027" i="1"/>
  <c r="Z324" i="1"/>
  <c r="Z1044" i="1"/>
  <c r="Z1012" i="1"/>
  <c r="Z917" i="1"/>
  <c r="Z58" i="1"/>
  <c r="Z775" i="1"/>
  <c r="Z359" i="1"/>
  <c r="Z520" i="1"/>
  <c r="Z332" i="1"/>
  <c r="Z848" i="1"/>
  <c r="Z855" i="1"/>
  <c r="Z644" i="1"/>
  <c r="Z497" i="1"/>
  <c r="Z284" i="1"/>
  <c r="Z396" i="1"/>
  <c r="Z592" i="1"/>
  <c r="Z914" i="1"/>
  <c r="Z340" i="1"/>
  <c r="Z882" i="1"/>
  <c r="Z715" i="1"/>
  <c r="Z1040" i="1"/>
  <c r="Z213" i="1"/>
  <c r="Z582" i="1"/>
  <c r="Z599" i="1"/>
  <c r="Z985" i="1"/>
  <c r="Z1038" i="1"/>
  <c r="Z66" i="1"/>
  <c r="Z479" i="1"/>
  <c r="Z1105" i="1"/>
  <c r="Z34" i="1"/>
  <c r="Z469" i="1"/>
  <c r="Z622" i="1"/>
  <c r="Z4" i="1"/>
  <c r="Z1011" i="1"/>
  <c r="Z148" i="1"/>
  <c r="Z443" i="1"/>
  <c r="Z460" i="1"/>
  <c r="Z569" i="1"/>
  <c r="Z32" i="1"/>
  <c r="Z466" i="1"/>
  <c r="Z741" i="1"/>
  <c r="Z1111" i="1"/>
  <c r="Z23" i="1"/>
  <c r="Z804" i="1"/>
  <c r="Z272" i="1"/>
  <c r="Z373" i="1"/>
  <c r="Z374" i="1"/>
  <c r="Z910" i="1"/>
  <c r="Z958" i="1"/>
  <c r="Z181" i="1"/>
  <c r="Z878" i="1"/>
  <c r="Z614" i="1"/>
  <c r="Z90" i="1"/>
  <c r="Z128" i="1"/>
  <c r="Z142" i="1"/>
  <c r="Z379" i="1"/>
  <c r="Z671" i="1"/>
  <c r="Z928" i="1"/>
  <c r="Z935" i="1"/>
  <c r="Z1031" i="1"/>
  <c r="Z1023" i="1"/>
  <c r="Z57" i="1"/>
  <c r="Z69" i="1"/>
  <c r="Z268" i="1"/>
  <c r="Z287" i="1"/>
  <c r="Z586" i="1"/>
  <c r="Z291" i="1"/>
  <c r="Z123" i="1"/>
  <c r="Z552" i="1"/>
  <c r="Z948" i="1"/>
  <c r="Z543" i="1"/>
  <c r="Z159" i="1"/>
  <c r="Z135" i="1"/>
  <c r="Z54" i="1"/>
  <c r="Z19" i="1"/>
  <c r="Z222" i="1"/>
  <c r="Z565" i="1"/>
  <c r="Z812" i="1"/>
  <c r="Z972" i="1"/>
  <c r="Z994" i="1"/>
  <c r="Z1086" i="1"/>
  <c r="Z270" i="1"/>
  <c r="Z400" i="1"/>
  <c r="Z498" i="1"/>
  <c r="Z692" i="1"/>
  <c r="Z764" i="1"/>
  <c r="Z933" i="1"/>
  <c r="Z1098" i="1"/>
  <c r="Z805" i="1"/>
  <c r="Z925" i="1"/>
  <c r="Z426" i="1"/>
  <c r="Z716" i="1"/>
  <c r="Z235" i="1"/>
  <c r="Z267" i="1"/>
  <c r="Z274" i="1"/>
  <c r="Z472" i="1"/>
  <c r="Z881" i="1"/>
  <c r="Z289" i="1"/>
  <c r="Z139" i="1"/>
  <c r="Z250" i="1"/>
  <c r="Z522" i="1"/>
  <c r="Z728" i="1"/>
  <c r="Z378" i="1"/>
  <c r="Z688" i="1"/>
  <c r="Z350" i="1"/>
  <c r="Z481" i="1"/>
  <c r="Z567" i="1"/>
  <c r="Z663" i="1"/>
  <c r="Z734" i="1"/>
  <c r="Z743" i="1"/>
  <c r="Z749" i="1"/>
  <c r="Z776" i="1"/>
  <c r="Z997" i="1"/>
  <c r="Z1078" i="1"/>
  <c r="Z1089" i="1"/>
  <c r="Z219" i="1"/>
  <c r="Z995" i="1"/>
  <c r="Z140" i="1"/>
  <c r="Z513" i="1"/>
  <c r="Z525" i="1"/>
  <c r="Z152" i="1"/>
  <c r="Z94" i="1"/>
  <c r="Z798" i="1"/>
  <c r="Z1056" i="1"/>
  <c r="Z314" i="1"/>
  <c r="Z386" i="1"/>
  <c r="Z964" i="1"/>
  <c r="Z1013" i="1"/>
  <c r="Z112" i="1"/>
  <c r="Z200" i="1"/>
  <c r="Z1106" i="1"/>
  <c r="Z831" i="1"/>
  <c r="Z394" i="1"/>
  <c r="Z1067" i="1"/>
  <c r="Z820" i="1"/>
  <c r="Z275" i="1"/>
  <c r="Z10" i="1"/>
  <c r="Z33" i="1"/>
  <c r="Z106" i="1"/>
  <c r="Z147" i="1"/>
  <c r="Z154" i="1"/>
  <c r="Z226" i="1"/>
  <c r="Z1070" i="1"/>
  <c r="Z464" i="1"/>
  <c r="Z485" i="1"/>
  <c r="Z516" i="1"/>
  <c r="Z773" i="1"/>
  <c r="Z791" i="1"/>
  <c r="Z796" i="1"/>
  <c r="Z828" i="1"/>
  <c r="Z966" i="1"/>
  <c r="Z1103" i="1"/>
  <c r="Z61" i="1"/>
  <c r="Z126" i="1"/>
  <c r="Z174" i="1"/>
  <c r="Z229" i="1"/>
  <c r="Z266" i="1"/>
  <c r="Z299" i="1"/>
  <c r="Z328" i="1"/>
  <c r="Z446" i="1"/>
  <c r="Z463" i="1"/>
  <c r="Z524" i="1"/>
  <c r="Z894" i="1"/>
  <c r="Z900" i="1"/>
  <c r="Z901" i="1"/>
  <c r="Z926" i="1"/>
  <c r="Z998" i="1"/>
  <c r="Z1010" i="1"/>
  <c r="Z1052" i="1"/>
  <c r="Z1109" i="1"/>
  <c r="Z166" i="1"/>
  <c r="Z802" i="1"/>
  <c r="Z530" i="1"/>
  <c r="Z281" i="1"/>
  <c r="Z504" i="1"/>
  <c r="Z554" i="1"/>
  <c r="Z167" i="1"/>
  <c r="Z856" i="1"/>
  <c r="Z486" i="1"/>
  <c r="Z880" i="1"/>
  <c r="Z759" i="1"/>
  <c r="Z89" i="1"/>
  <c r="Z173" i="1"/>
  <c r="Z205" i="1"/>
  <c r="Z257" i="1"/>
  <c r="Z290" i="1"/>
  <c r="Z370" i="1"/>
  <c r="Z507" i="1"/>
  <c r="Z575" i="1"/>
  <c r="Z627" i="1"/>
  <c r="Z669" i="1"/>
  <c r="Z687" i="1"/>
  <c r="Z785" i="1"/>
  <c r="Z536" i="1"/>
  <c r="Z108" i="1"/>
  <c r="Z608" i="1"/>
  <c r="Z221" i="1"/>
  <c r="Z325" i="1"/>
  <c r="Z63" i="1"/>
  <c r="Z969" i="1"/>
  <c r="Z366" i="1"/>
  <c r="Z88" i="1"/>
  <c r="Z161" i="1"/>
  <c r="Z508" i="1"/>
  <c r="Z678" i="1"/>
  <c r="Z902" i="1"/>
  <c r="Z237" i="1"/>
  <c r="Z81" i="1"/>
  <c r="Z528" i="1"/>
  <c r="Z527" i="1"/>
  <c r="Z829" i="1"/>
  <c r="Z916" i="1"/>
  <c r="Z103" i="1"/>
  <c r="Z151" i="1"/>
  <c r="Z937" i="1"/>
  <c r="Z78" i="1"/>
  <c r="Z110" i="1"/>
  <c r="Z130" i="1"/>
  <c r="Z195" i="1"/>
  <c r="Z381" i="1"/>
  <c r="Z440" i="1"/>
  <c r="Z491" i="1"/>
  <c r="Z784" i="1"/>
  <c r="Z1101" i="1"/>
  <c r="Z193" i="1"/>
  <c r="Z771" i="1"/>
  <c r="Z654" i="1"/>
  <c r="Z913" i="1"/>
  <c r="Z363" i="1"/>
  <c r="Z215" i="1"/>
  <c r="Z98" i="1"/>
  <c r="Z619" i="1"/>
  <c r="Z214" i="1"/>
  <c r="Z164" i="1"/>
  <c r="Z146" i="1"/>
  <c r="Z546" i="1"/>
  <c r="Z815" i="1"/>
  <c r="Z334" i="1"/>
  <c r="Z786" i="1"/>
  <c r="Z811" i="1"/>
  <c r="Z197" i="1"/>
  <c r="Z953" i="1"/>
  <c r="Z1077" i="1"/>
  <c r="Z264" i="1"/>
  <c r="Z974" i="1"/>
  <c r="Z646" i="1"/>
  <c r="Z74" i="1"/>
  <c r="Z376" i="1"/>
  <c r="Z246" i="1"/>
  <c r="Z456" i="1"/>
  <c r="Z549" i="1"/>
  <c r="Z631" i="1"/>
  <c r="Z782" i="1"/>
  <c r="Z593" i="1"/>
  <c r="Z331" i="1"/>
  <c r="Z436" i="1"/>
  <c r="Z224" i="1"/>
  <c r="Z992" i="1"/>
  <c r="Z298" i="1"/>
  <c r="Z699" i="1"/>
  <c r="Z737" i="1"/>
  <c r="Z779" i="1"/>
  <c r="Z789" i="1"/>
  <c r="Z1049" i="1"/>
  <c r="Z500" i="1"/>
  <c r="Z871" i="1"/>
  <c r="Z121" i="1"/>
  <c r="Z420" i="1"/>
  <c r="Z558" i="1"/>
  <c r="Z951" i="1"/>
  <c r="Z968" i="1"/>
  <c r="Z854" i="1"/>
  <c r="Z649" i="1"/>
  <c r="Z417" i="1"/>
  <c r="Z1058" i="1"/>
  <c r="Z1092" i="1"/>
  <c r="Z490" i="1"/>
  <c r="Z1118" i="1"/>
  <c r="Z1028" i="1"/>
  <c r="Z308" i="1"/>
  <c r="Z244" i="1"/>
  <c r="Z369" i="1"/>
  <c r="Z384" i="1"/>
  <c r="Z590" i="1"/>
  <c r="Z668" i="1"/>
  <c r="Z744" i="1"/>
  <c r="Z372" i="1"/>
  <c r="Z750" i="1"/>
  <c r="Z1072" i="1"/>
  <c r="Z187" i="1"/>
  <c r="Z40" i="1"/>
  <c r="Z832" i="1"/>
  <c r="Z978" i="1"/>
  <c r="Z319" i="1"/>
  <c r="Z162" i="1"/>
  <c r="Z50" i="1"/>
  <c r="Z203" i="1"/>
  <c r="Z234" i="1"/>
  <c r="Z243" i="1"/>
  <c r="Z660" i="1"/>
  <c r="Z780" i="1"/>
  <c r="Z873" i="1"/>
  <c r="Z1000" i="1"/>
  <c r="Z18" i="1"/>
  <c r="Z670" i="1"/>
  <c r="Z788" i="1"/>
  <c r="Z793" i="1"/>
  <c r="Z1110" i="1"/>
  <c r="Z521" i="1"/>
  <c r="Z72" i="1"/>
  <c r="Z477" i="1"/>
  <c r="Z519" i="1"/>
  <c r="Z641" i="1"/>
  <c r="Z673" i="1"/>
  <c r="Z707" i="1"/>
  <c r="Z729" i="1"/>
  <c r="Z365" i="1"/>
  <c r="Z392" i="1"/>
  <c r="Z459" i="1"/>
  <c r="Z102" i="1"/>
  <c r="Z155" i="1"/>
  <c r="Z393" i="1"/>
  <c r="Z542" i="1"/>
  <c r="Z572" i="1"/>
  <c r="Z580" i="1"/>
  <c r="Z767" i="1"/>
  <c r="Z887" i="1"/>
  <c r="Z947" i="1"/>
  <c r="Z455" i="1"/>
  <c r="Z31" i="1"/>
  <c r="Z371" i="1"/>
  <c r="Z603" i="1"/>
  <c r="Z189" i="1"/>
  <c r="Z556" i="1"/>
  <c r="Z49" i="1"/>
  <c r="Z52" i="1"/>
  <c r="Z957" i="1"/>
  <c r="Z209" i="1"/>
  <c r="Z280" i="1"/>
  <c r="Z1090" i="1"/>
  <c r="Z64" i="1"/>
  <c r="Z202" i="1"/>
  <c r="Z732" i="1"/>
  <c r="Z967" i="1"/>
  <c r="Z647" i="1"/>
  <c r="Z348" i="1"/>
  <c r="Z1071" i="1"/>
  <c r="Z560" i="1"/>
  <c r="Z515" i="1"/>
  <c r="Z1054" i="1"/>
  <c r="Z254" i="1"/>
  <c r="Z723" i="1"/>
  <c r="AM721" i="1"/>
  <c r="AM286" i="1"/>
  <c r="AM514" i="1"/>
  <c r="AM1032" i="1"/>
  <c r="AM903" i="1"/>
  <c r="AM697" i="1"/>
  <c r="AM1068" i="1"/>
  <c r="AM45" i="1"/>
  <c r="AM68" i="1"/>
  <c r="AM79" i="1"/>
  <c r="AM129" i="1"/>
  <c r="AM198" i="1"/>
  <c r="AM233" i="1"/>
  <c r="AM467" i="1"/>
  <c r="AM506" i="1"/>
  <c r="AM540" i="1"/>
  <c r="AM574" i="1"/>
  <c r="AM618" i="1"/>
  <c r="AM639" i="1"/>
  <c r="AM706" i="1"/>
  <c r="AM710" i="1"/>
  <c r="AM712" i="1"/>
  <c r="AM765" i="1"/>
  <c r="AM787" i="1"/>
  <c r="AM792" i="1"/>
  <c r="AM844" i="1"/>
  <c r="AM863" i="1"/>
  <c r="AM955" i="1"/>
  <c r="AM986" i="1"/>
  <c r="AM1002" i="1"/>
  <c r="AM1117" i="1"/>
  <c r="AM656" i="1"/>
  <c r="AM341" i="1"/>
  <c r="AM17" i="1"/>
  <c r="AM839" i="1"/>
  <c r="AM553" i="1"/>
  <c r="AM763" i="1"/>
  <c r="AM71" i="1"/>
  <c r="AM96" i="1"/>
  <c r="AM433" i="1"/>
  <c r="AM441" i="1"/>
  <c r="AM566" i="1"/>
  <c r="AM711" i="1"/>
  <c r="AM1019" i="1"/>
  <c r="AM30" i="1"/>
  <c r="AM838" i="1"/>
  <c r="AM960" i="1"/>
  <c r="AM14" i="1"/>
  <c r="AM846" i="1"/>
  <c r="AM120" i="1"/>
  <c r="AM461" i="1"/>
  <c r="AM588" i="1"/>
  <c r="AM989" i="1"/>
  <c r="AM11" i="1"/>
  <c r="AM1042" i="1"/>
  <c r="AM753" i="1"/>
  <c r="AM503" i="1"/>
  <c r="AM1114" i="1"/>
  <c r="AM680" i="1"/>
  <c r="AM241" i="1"/>
  <c r="AM1094" i="1"/>
  <c r="AM3" i="1"/>
  <c r="AM9" i="1"/>
  <c r="AM12" i="1"/>
  <c r="AM16" i="1"/>
  <c r="AM28" i="1"/>
  <c r="AM37" i="1"/>
  <c r="AM38" i="1"/>
  <c r="AM39" i="1"/>
  <c r="AM41" i="1"/>
  <c r="AM51" i="1"/>
  <c r="AM60" i="1"/>
  <c r="AM76" i="1"/>
  <c r="AM83" i="1"/>
  <c r="AM82" i="1"/>
  <c r="AM93" i="1"/>
  <c r="AM101" i="1"/>
  <c r="AM116" i="1"/>
  <c r="AM122" i="1"/>
  <c r="AM141" i="1"/>
  <c r="AM144" i="1"/>
  <c r="AM145" i="1"/>
  <c r="AM153" i="1"/>
  <c r="AM163" i="1"/>
  <c r="AM169" i="1"/>
  <c r="AM170" i="1"/>
  <c r="AM171" i="1"/>
  <c r="AM176" i="1"/>
  <c r="AM191" i="1"/>
  <c r="AM207" i="1"/>
  <c r="AM210" i="1"/>
  <c r="AM216" i="1"/>
  <c r="AM225" i="1"/>
  <c r="AM228" i="1"/>
  <c r="AM230" i="1"/>
  <c r="AM236" i="1"/>
  <c r="AM239" i="1"/>
  <c r="AM253" i="1"/>
  <c r="AM255" i="1"/>
  <c r="AM256" i="1"/>
  <c r="AM260" i="1"/>
  <c r="AM263" i="1"/>
  <c r="AM265" i="1"/>
  <c r="AM277" i="1"/>
  <c r="AM278" i="1"/>
  <c r="AM285" i="1"/>
  <c r="AM292" i="1"/>
  <c r="AM295" i="1"/>
  <c r="AM296" i="1"/>
  <c r="AM297" i="1"/>
  <c r="AM302" i="1"/>
  <c r="AM307" i="1"/>
  <c r="AM311" i="1"/>
  <c r="AM321" i="1"/>
  <c r="AM323" i="1"/>
  <c r="AM329" i="1"/>
  <c r="AM330" i="1"/>
  <c r="AM339" i="1"/>
  <c r="AM342" i="1"/>
  <c r="AM354" i="1"/>
  <c r="AM361" i="1"/>
  <c r="AM390" i="1"/>
  <c r="AM404" i="1"/>
  <c r="AM407" i="1"/>
  <c r="AM408" i="1"/>
  <c r="AM412" i="1"/>
  <c r="AM416" i="1"/>
  <c r="AM423" i="1"/>
  <c r="AM425" i="1"/>
  <c r="AM430" i="1"/>
  <c r="AM437" i="1"/>
  <c r="AM439" i="1"/>
  <c r="AM442" i="1"/>
  <c r="AM445" i="1"/>
  <c r="AM449" i="1"/>
  <c r="AM453" i="1"/>
  <c r="AM465" i="1"/>
  <c r="AM474" i="1"/>
  <c r="AM478" i="1"/>
  <c r="AM480" i="1"/>
  <c r="AM492" i="1"/>
  <c r="AM495" i="1"/>
  <c r="AM496" i="1"/>
  <c r="AM499" i="1"/>
  <c r="AM535" i="1"/>
  <c r="AM537" i="1"/>
  <c r="AM538" i="1"/>
  <c r="AM557" i="1"/>
  <c r="AM562" i="1"/>
  <c r="AM571" i="1"/>
  <c r="AM573" i="1"/>
  <c r="AM577" i="1"/>
  <c r="AM583" i="1"/>
  <c r="AM591" i="1"/>
  <c r="AM594" i="1"/>
  <c r="AM595" i="1"/>
  <c r="AM600" i="1"/>
  <c r="AM605" i="1"/>
  <c r="AM610" i="1"/>
  <c r="AM616" i="1"/>
  <c r="AM623" i="1"/>
  <c r="AM625" i="1"/>
  <c r="AM630" i="1"/>
  <c r="AM635" i="1"/>
  <c r="AM634" i="1"/>
  <c r="AM642" i="1"/>
  <c r="AM643" i="1"/>
  <c r="AM645" i="1"/>
  <c r="AM650" i="1"/>
  <c r="AM651" i="1"/>
  <c r="AM667" i="1"/>
  <c r="AM672" i="1"/>
  <c r="AM677" i="1"/>
  <c r="AM682" i="1"/>
  <c r="AM686" i="1"/>
  <c r="AM689" i="1"/>
  <c r="AM691" i="1"/>
  <c r="AM701" i="1"/>
  <c r="AM703" i="1"/>
  <c r="AM726" i="1"/>
  <c r="AM727" i="1"/>
  <c r="AM733" i="1"/>
  <c r="AM738" i="1"/>
  <c r="AM758" i="1"/>
  <c r="AM766" i="1"/>
  <c r="AM769" i="1"/>
  <c r="AM768" i="1"/>
  <c r="AM774" i="1"/>
  <c r="AM777" i="1"/>
  <c r="AM795" i="1"/>
  <c r="AM800" i="1"/>
  <c r="AM807" i="1"/>
  <c r="AM810" i="1"/>
  <c r="AM821" i="1"/>
  <c r="AM824" i="1"/>
  <c r="AM825" i="1"/>
  <c r="AM836" i="1"/>
  <c r="AM837" i="1"/>
  <c r="AM842" i="1"/>
  <c r="AM843" i="1"/>
  <c r="AM847" i="1"/>
  <c r="AM851" i="1"/>
  <c r="AM857" i="1"/>
  <c r="AM862" i="1"/>
  <c r="AM861" i="1"/>
  <c r="AM869" i="1"/>
  <c r="AM877" i="1"/>
  <c r="AM879" i="1"/>
  <c r="AM884" i="1"/>
  <c r="AM890" i="1"/>
  <c r="AM895" i="1"/>
  <c r="AM897" i="1"/>
  <c r="AM898" i="1"/>
  <c r="AM904" i="1"/>
  <c r="AM905" i="1"/>
  <c r="AM911" i="1"/>
  <c r="AM920" i="1"/>
  <c r="AM927" i="1"/>
  <c r="AM932" i="1"/>
  <c r="AM943" i="1"/>
  <c r="AM945" i="1"/>
  <c r="AM950" i="1"/>
  <c r="AM952" i="1"/>
  <c r="AM962" i="1"/>
  <c r="AM965" i="1"/>
  <c r="AM973" i="1"/>
  <c r="AM991" i="1"/>
  <c r="AM993" i="1"/>
  <c r="AM999" i="1"/>
  <c r="AM1004" i="1"/>
  <c r="AM1005" i="1"/>
  <c r="AM1026" i="1"/>
  <c r="AM1029" i="1"/>
  <c r="AM1034" i="1"/>
  <c r="AM1037" i="1"/>
  <c r="AM1039" i="1"/>
  <c r="AM1046" i="1"/>
  <c r="AM1047" i="1"/>
  <c r="AM1051" i="1"/>
  <c r="AM1060" i="1"/>
  <c r="AM1063" i="1"/>
  <c r="AM1065" i="1"/>
  <c r="AM1066" i="1"/>
  <c r="AM1075" i="1"/>
  <c r="AM1087" i="1"/>
  <c r="AM1091" i="1"/>
  <c r="AM1097" i="1"/>
  <c r="AM1107" i="1"/>
  <c r="AM1108" i="1"/>
  <c r="AM1112" i="1"/>
  <c r="AM1115" i="1"/>
  <c r="AM1121" i="1"/>
  <c r="AM704" i="1"/>
  <c r="AM85" i="1"/>
  <c r="AM1120" i="1"/>
  <c r="AM84" i="1"/>
  <c r="AM67" i="1"/>
  <c r="AM907" i="1"/>
  <c r="AM607" i="1"/>
  <c r="AM1099" i="1"/>
  <c r="AM628" i="1"/>
  <c r="AM326" i="1"/>
  <c r="AM659" i="1"/>
  <c r="AM756" i="1"/>
  <c r="AM576" i="1"/>
  <c r="AM355" i="1"/>
  <c r="AM617" i="1"/>
  <c r="AM42" i="1"/>
  <c r="AM137" i="1"/>
  <c r="AM621" i="1"/>
  <c r="AM778" i="1"/>
  <c r="AM1064" i="1"/>
  <c r="AM876" i="1"/>
  <c r="AM570" i="1"/>
  <c r="AM471" i="1"/>
  <c r="AM35" i="1"/>
  <c r="AM679" i="1"/>
  <c r="AM489" i="1"/>
  <c r="AM868" i="1"/>
  <c r="AM1035" i="1"/>
  <c r="AM1007" i="1"/>
  <c r="AM833" i="1"/>
  <c r="AM415" i="1"/>
  <c r="AM448" i="1"/>
  <c r="AM983" i="1"/>
  <c r="AM662" i="1"/>
  <c r="AM424" i="1"/>
  <c r="AM427" i="1"/>
  <c r="AM555" i="1"/>
  <c r="AM956" i="1"/>
  <c r="AM1100" i="1"/>
  <c r="AM127" i="1"/>
  <c r="AM922" i="1"/>
  <c r="AM874" i="1"/>
  <c r="AM294" i="1"/>
  <c r="AM344" i="1"/>
  <c r="AM356" i="1"/>
  <c r="AM414" i="1"/>
  <c r="AM517" i="1"/>
  <c r="AM15" i="1"/>
  <c r="AM840" i="1"/>
  <c r="AM421" i="1"/>
  <c r="AM422" i="1"/>
  <c r="AM533" i="1"/>
  <c r="AM601" i="1"/>
  <c r="AM403" i="1"/>
  <c r="AM6" i="1"/>
  <c r="AM632" i="1"/>
  <c r="AM5" i="1"/>
  <c r="AM107" i="1"/>
  <c r="AM188" i="1"/>
  <c r="AM762" i="1"/>
  <c r="AM954" i="1"/>
  <c r="AM375" i="1"/>
  <c r="AM1024" i="1"/>
  <c r="AM409" i="1"/>
  <c r="AM915" i="1"/>
  <c r="AM251" i="1"/>
  <c r="AM834" i="1"/>
  <c r="AM36" i="1"/>
  <c r="AM204" i="1"/>
  <c r="AM980" i="1"/>
  <c r="AM487" i="1"/>
  <c r="AM754" i="1"/>
  <c r="AM158" i="1"/>
  <c r="AM401" i="1"/>
  <c r="AM132" i="1"/>
  <c r="AM186" i="1"/>
  <c r="AM675" i="1"/>
  <c r="AM55" i="1"/>
  <c r="AM799" i="1"/>
  <c r="AM313" i="1"/>
  <c r="AM518" i="1"/>
  <c r="AM149" i="1"/>
  <c r="AM47" i="1"/>
  <c r="AM269" i="1"/>
  <c r="AM1050" i="1"/>
  <c r="AM921" i="1"/>
  <c r="AM849" i="1"/>
  <c r="AM790" i="1"/>
  <c r="AM801" i="1"/>
  <c r="AM282" i="1"/>
  <c r="AM333" i="1"/>
  <c r="AM273" i="1"/>
  <c r="AM382" i="1"/>
  <c r="AM395" i="1"/>
  <c r="AM823" i="1"/>
  <c r="AM970" i="1"/>
  <c r="AM97" i="1"/>
  <c r="AM745" i="1"/>
  <c r="AM351" i="1"/>
  <c r="AM53" i="1"/>
  <c r="AM870" i="1"/>
  <c r="AM27" i="1"/>
  <c r="AM545" i="1"/>
  <c r="AM1080" i="1"/>
  <c r="AM757" i="1"/>
  <c r="AM578" i="1"/>
  <c r="AM984" i="1"/>
  <c r="AM611" i="1"/>
  <c r="AM929" i="1"/>
  <c r="AM781" i="1"/>
  <c r="AM559" i="1"/>
  <c r="AM509" i="1"/>
  <c r="AM46" i="1"/>
  <c r="AM352" i="1"/>
  <c r="AM696" i="1"/>
  <c r="AM977" i="1"/>
  <c r="AM317" i="1"/>
  <c r="AM99" i="1"/>
  <c r="AM684" i="1"/>
  <c r="AM473" i="1"/>
  <c r="AM1015" i="1"/>
  <c r="AM316" i="1"/>
  <c r="AM65" i="1"/>
  <c r="AM410" i="1"/>
  <c r="AM676" i="1"/>
  <c r="AM720" i="1"/>
  <c r="AM1006" i="1"/>
  <c r="AM435" i="1"/>
  <c r="AM75" i="1"/>
  <c r="AM335" i="1"/>
  <c r="AM1062" i="1"/>
  <c r="AM1102" i="1"/>
  <c r="AM924" i="1"/>
  <c r="AM648" i="1"/>
  <c r="AM494" i="1"/>
  <c r="AM377" i="1"/>
  <c r="AM457" i="1"/>
  <c r="AM428" i="1"/>
  <c r="AM936" i="1"/>
  <c r="AM891" i="1"/>
  <c r="AM714" i="1"/>
  <c r="AM1116" i="1"/>
  <c r="AM1104" i="1"/>
  <c r="AM1045" i="1"/>
  <c r="AM988" i="1"/>
  <c r="AM1030" i="1"/>
  <c r="AM208" i="1"/>
  <c r="AM665" i="1"/>
  <c r="AM391" i="1"/>
  <c r="AM719" i="1"/>
  <c r="AM458" i="1"/>
  <c r="AM1069" i="1"/>
  <c r="AM387" i="1"/>
  <c r="AM990" i="1"/>
  <c r="AM183" i="1"/>
  <c r="AM620" i="1"/>
  <c r="AM59" i="1"/>
  <c r="AM301" i="1"/>
  <c r="AM1003" i="1"/>
  <c r="AM364" i="1"/>
  <c r="AM982" i="1"/>
  <c r="AM826" i="1"/>
  <c r="AM175" i="1"/>
  <c r="AM736" i="1"/>
  <c r="AM747" i="1"/>
  <c r="AM830" i="1"/>
  <c r="AM201" i="1"/>
  <c r="AM585" i="1"/>
  <c r="AM511" i="1"/>
  <c r="AM353" i="1"/>
  <c r="AM700" i="1"/>
  <c r="AM29" i="1"/>
  <c r="AM182" i="1"/>
  <c r="AM1017" i="1"/>
  <c r="AM389" i="1"/>
  <c r="AM1048" i="1"/>
  <c r="AM432" i="1"/>
  <c r="AM598" i="1"/>
  <c r="AM853" i="1"/>
  <c r="AM564" i="1"/>
  <c r="AM858" i="1"/>
  <c r="AM327" i="1"/>
  <c r="AM438" i="1"/>
  <c r="AM172" i="1"/>
  <c r="AM259" i="1"/>
  <c r="AM579" i="1"/>
  <c r="AM975" i="1"/>
  <c r="AM118" i="1"/>
  <c r="AM1083" i="1"/>
  <c r="AM740" i="1"/>
  <c r="AM1081" i="1"/>
  <c r="AM306" i="1"/>
  <c r="AM56" i="1"/>
  <c r="AM563" i="1"/>
  <c r="AM238" i="1"/>
  <c r="AM946" i="1"/>
  <c r="AM1074" i="1"/>
  <c r="AM119" i="1"/>
  <c r="AM134" i="1"/>
  <c r="AM860" i="1"/>
  <c r="AM1057" i="1"/>
  <c r="AM817" i="1"/>
  <c r="AM109" i="1"/>
  <c r="AM624" i="1"/>
  <c r="AM722" i="1"/>
  <c r="AM399" i="1"/>
  <c r="AM2" i="1"/>
  <c r="AM7" i="1"/>
  <c r="AM21" i="1"/>
  <c r="AM22" i="1"/>
  <c r="AM25" i="1"/>
  <c r="AM26" i="1"/>
  <c r="AM48" i="1"/>
  <c r="AM73" i="1"/>
  <c r="AM77" i="1"/>
  <c r="AM80" i="1"/>
  <c r="AM86" i="1"/>
  <c r="AM91" i="1"/>
  <c r="AM92" i="1"/>
  <c r="AM95" i="1"/>
  <c r="AM104" i="1"/>
  <c r="AM115" i="1"/>
  <c r="AM117" i="1"/>
  <c r="AM124" i="1"/>
  <c r="AM131" i="1"/>
  <c r="AM136" i="1"/>
  <c r="AM143" i="1"/>
  <c r="AM138" i="1"/>
  <c r="AM150" i="1"/>
  <c r="AM156" i="1"/>
  <c r="AM157" i="1"/>
  <c r="AM178" i="1"/>
  <c r="AM179" i="1"/>
  <c r="AM185" i="1"/>
  <c r="AM212" i="1"/>
  <c r="AM217" i="1"/>
  <c r="AM220" i="1"/>
  <c r="AM223" i="1"/>
  <c r="AM227" i="1"/>
  <c r="AM231" i="1"/>
  <c r="AM232" i="1"/>
  <c r="AM240" i="1"/>
  <c r="AM247" i="1"/>
  <c r="AM245" i="1"/>
  <c r="AM249" i="1"/>
  <c r="AM252" i="1"/>
  <c r="AM258" i="1"/>
  <c r="AM261" i="1"/>
  <c r="AM271" i="1"/>
  <c r="AM283" i="1"/>
  <c r="AM300" i="1"/>
  <c r="AM303" i="1"/>
  <c r="AM305" i="1"/>
  <c r="AM310" i="1"/>
  <c r="AM309" i="1"/>
  <c r="AM312" i="1"/>
  <c r="AM318" i="1"/>
  <c r="AM336" i="1"/>
  <c r="AM343" i="1"/>
  <c r="AM345" i="1"/>
  <c r="AM358" i="1"/>
  <c r="AM362" i="1"/>
  <c r="AM368" i="1"/>
  <c r="AM383" i="1"/>
  <c r="AM385" i="1"/>
  <c r="AM398" i="1"/>
  <c r="AM402" i="1"/>
  <c r="AM411" i="1"/>
  <c r="AM413" i="1"/>
  <c r="AM418" i="1"/>
  <c r="AM429" i="1"/>
  <c r="AM434" i="1"/>
  <c r="AM447" i="1"/>
  <c r="AM450" i="1"/>
  <c r="AM451" i="1"/>
  <c r="AM452" i="1"/>
  <c r="AM454" i="1"/>
  <c r="AM462" i="1"/>
  <c r="AM468" i="1"/>
  <c r="AM470" i="1"/>
  <c r="AM475" i="1"/>
  <c r="AM488" i="1"/>
  <c r="AM493" i="1"/>
  <c r="AM505" i="1"/>
  <c r="AM510" i="1"/>
  <c r="AM512" i="1"/>
  <c r="AM523" i="1"/>
  <c r="AM526" i="1"/>
  <c r="AM531" i="1"/>
  <c r="AM532" i="1"/>
  <c r="AM541" i="1"/>
  <c r="AM548" i="1"/>
  <c r="AM550" i="1"/>
  <c r="AM568" i="1"/>
  <c r="AM581" i="1"/>
  <c r="AM587" i="1"/>
  <c r="AM589" i="1"/>
  <c r="AM596" i="1"/>
  <c r="AM597" i="1"/>
  <c r="AM606" i="1"/>
  <c r="AM609" i="1"/>
  <c r="AM612" i="1"/>
  <c r="AM613" i="1"/>
  <c r="AM626" i="1"/>
  <c r="AM633" i="1"/>
  <c r="AM636" i="1"/>
  <c r="AM640" i="1"/>
  <c r="AM652" i="1"/>
  <c r="AM653" i="1"/>
  <c r="AM657" i="1"/>
  <c r="AM661" i="1"/>
  <c r="AM664" i="1"/>
  <c r="AM666" i="1"/>
  <c r="AM674" i="1"/>
  <c r="AM681" i="1"/>
  <c r="AM683" i="1"/>
  <c r="AM690" i="1"/>
  <c r="AM695" i="1"/>
  <c r="AM702" i="1"/>
  <c r="AM709" i="1"/>
  <c r="AM724" i="1"/>
  <c r="AM731" i="1"/>
  <c r="AM62" i="1"/>
  <c r="AM739" i="1"/>
  <c r="AM742" i="1"/>
  <c r="AM746" i="1"/>
  <c r="AM748" i="1"/>
  <c r="AM752" i="1"/>
  <c r="AM755" i="1"/>
  <c r="AM770" i="1"/>
  <c r="AM772" i="1"/>
  <c r="AM783" i="1"/>
  <c r="AM797" i="1"/>
  <c r="AM803" i="1"/>
  <c r="AM809" i="1"/>
  <c r="AM816" i="1"/>
  <c r="AM818" i="1"/>
  <c r="AM819" i="1"/>
  <c r="AM841" i="1"/>
  <c r="AM845" i="1"/>
  <c r="AM850" i="1"/>
  <c r="AM859" i="1"/>
  <c r="AM865" i="1"/>
  <c r="AM872" i="1"/>
  <c r="AM875" i="1"/>
  <c r="AM883" i="1"/>
  <c r="AM888" i="1"/>
  <c r="AM908" i="1"/>
  <c r="AM909" i="1"/>
  <c r="AM918" i="1"/>
  <c r="AM930" i="1"/>
  <c r="AM938" i="1"/>
  <c r="AM939" i="1"/>
  <c r="AM942" i="1"/>
  <c r="AM949" i="1"/>
  <c r="AM963" i="1"/>
  <c r="AM971" i="1"/>
  <c r="AM976" i="1"/>
  <c r="AM996" i="1"/>
  <c r="AM1001" i="1"/>
  <c r="AM1008" i="1"/>
  <c r="AM1014" i="1"/>
  <c r="AM1020" i="1"/>
  <c r="AM1021" i="1"/>
  <c r="AM1025" i="1"/>
  <c r="AM1033" i="1"/>
  <c r="AM1036" i="1"/>
  <c r="AM1043" i="1"/>
  <c r="AM1053" i="1"/>
  <c r="AM1055" i="1"/>
  <c r="AM1073" i="1"/>
  <c r="AM1076" i="1"/>
  <c r="AM1079" i="1"/>
  <c r="AM1084" i="1"/>
  <c r="AM1085" i="1"/>
  <c r="AM1093" i="1"/>
  <c r="AM1095" i="1"/>
  <c r="AM1119" i="1"/>
  <c r="AM529" i="1"/>
  <c r="AM584" i="1"/>
  <c r="AM655" i="1"/>
  <c r="AM685" i="1"/>
  <c r="AM806" i="1"/>
  <c r="AM899" i="1"/>
  <c r="AM931" i="1"/>
  <c r="AM940" i="1"/>
  <c r="AM20" i="1"/>
  <c r="AM87" i="1"/>
  <c r="AM483" i="1"/>
  <c r="AM501" i="1"/>
  <c r="AM602" i="1"/>
  <c r="AM13" i="1"/>
  <c r="AM211" i="1"/>
  <c r="AM718" i="1"/>
  <c r="AM866" i="1"/>
  <c r="AM1082" i="1"/>
  <c r="AM125" i="1"/>
  <c r="AM405" i="1"/>
  <c r="AM864" i="1"/>
  <c r="AM961" i="1"/>
  <c r="AM194" i="1"/>
  <c r="AM43" i="1"/>
  <c r="AM304" i="1"/>
  <c r="AM693" i="1"/>
  <c r="AM987" i="1"/>
  <c r="AM896" i="1"/>
  <c r="AM288" i="1"/>
  <c r="AM44" i="1"/>
  <c r="AM713" i="1"/>
  <c r="AM322" i="1"/>
  <c r="AM889" i="1"/>
  <c r="AM604" i="1"/>
  <c r="AM885" i="1"/>
  <c r="AM534" i="1"/>
  <c r="AM547" i="1"/>
  <c r="AM694" i="1"/>
  <c r="AM919" i="1"/>
  <c r="AM320" i="1"/>
  <c r="AM337" i="1"/>
  <c r="AM1016" i="1"/>
  <c r="AM388" i="1"/>
  <c r="AM70" i="1"/>
  <c r="AM822" i="1"/>
  <c r="AM165" i="1"/>
  <c r="AM397" i="1"/>
  <c r="AM1009" i="1"/>
  <c r="AM551" i="1"/>
  <c r="AM761" i="1"/>
  <c r="AM1113" i="1"/>
  <c r="AM502" i="1"/>
  <c r="AM184" i="1"/>
  <c r="AM199" i="1"/>
  <c r="AM484" i="1"/>
  <c r="AM730" i="1"/>
  <c r="AM1018" i="1"/>
  <c r="AM114" i="1"/>
  <c r="AM242" i="1"/>
  <c r="AM794" i="1"/>
  <c r="AM1061" i="1"/>
  <c r="AM190" i="1"/>
  <c r="AM192" i="1"/>
  <c r="AM262" i="1"/>
  <c r="AM444" i="1"/>
  <c r="AM867" i="1"/>
  <c r="AM705" i="1"/>
  <c r="AM293" i="1"/>
  <c r="AM892" i="1"/>
  <c r="AM168" i="1"/>
  <c r="AM941" i="1"/>
  <c r="AM751" i="1"/>
  <c r="AM906" i="1"/>
  <c r="AM1022" i="1"/>
  <c r="AM1059" i="1"/>
  <c r="AM357" i="1"/>
  <c r="AM315" i="1"/>
  <c r="AM276" i="1"/>
  <c r="AM279" i="1"/>
  <c r="AM160" i="1"/>
  <c r="AM346" i="1"/>
  <c r="AM360" i="1"/>
  <c r="AM717" i="1"/>
  <c r="AM893" i="1"/>
  <c r="AM981" i="1"/>
  <c r="AM8" i="1"/>
  <c r="AM615" i="1"/>
  <c r="AM544" i="1"/>
  <c r="AM944" i="1"/>
  <c r="AM658" i="1"/>
  <c r="AM725" i="1"/>
  <c r="AM813" i="1"/>
  <c r="AM852" i="1"/>
  <c r="AM1041" i="1"/>
  <c r="AM1096" i="1"/>
  <c r="AM539" i="1"/>
  <c r="AM698" i="1"/>
  <c r="AM760" i="1"/>
  <c r="AM113" i="1"/>
  <c r="AM347" i="1"/>
  <c r="AM367" i="1"/>
  <c r="AM629" i="1"/>
  <c r="AM111" i="1"/>
  <c r="AM482" i="1"/>
  <c r="AM835" i="1"/>
  <c r="AM1088" i="1"/>
  <c r="AM380" i="1"/>
  <c r="AM177" i="1"/>
  <c r="AM248" i="1"/>
  <c r="AM827" i="1"/>
  <c r="AM105" i="1"/>
  <c r="AM196" i="1"/>
  <c r="AM338" i="1"/>
  <c r="AM638" i="1"/>
  <c r="AM886" i="1"/>
  <c r="AM912" i="1"/>
  <c r="AM923" i="1"/>
  <c r="AM561" i="1"/>
  <c r="AM808" i="1"/>
  <c r="AM406" i="1"/>
  <c r="AM814" i="1"/>
  <c r="AM934" i="1"/>
  <c r="AM133" i="1"/>
  <c r="AM100" i="1"/>
  <c r="AM419" i="1"/>
  <c r="AM24" i="1"/>
  <c r="AM180" i="1"/>
  <c r="AM206" i="1"/>
  <c r="AM218" i="1"/>
  <c r="AM349" i="1"/>
  <c r="AM431" i="1"/>
  <c r="AM476" i="1"/>
  <c r="AM637" i="1"/>
  <c r="AM708" i="1"/>
  <c r="AM735" i="1"/>
  <c r="AM959" i="1"/>
  <c r="AM979" i="1"/>
  <c r="AM1027" i="1"/>
  <c r="AM324" i="1"/>
  <c r="AM1044" i="1"/>
  <c r="AM1012" i="1"/>
  <c r="AM917" i="1"/>
  <c r="AM58" i="1"/>
  <c r="AM775" i="1"/>
  <c r="AM359" i="1"/>
  <c r="AM520" i="1"/>
  <c r="AM332" i="1"/>
  <c r="AM848" i="1"/>
  <c r="AM855" i="1"/>
  <c r="AM644" i="1"/>
  <c r="AM497" i="1"/>
  <c r="AM284" i="1"/>
  <c r="AM396" i="1"/>
  <c r="AM592" i="1"/>
  <c r="AM914" i="1"/>
  <c r="AM340" i="1"/>
  <c r="AM882" i="1"/>
  <c r="AM715" i="1"/>
  <c r="AM1040" i="1"/>
  <c r="AM213" i="1"/>
  <c r="AM582" i="1"/>
  <c r="AM599" i="1"/>
  <c r="AM985" i="1"/>
  <c r="AM1038" i="1"/>
  <c r="AM66" i="1"/>
  <c r="AM479" i="1"/>
  <c r="AM1105" i="1"/>
  <c r="AM34" i="1"/>
  <c r="AM469" i="1"/>
  <c r="AM622" i="1"/>
  <c r="AM4" i="1"/>
  <c r="AM1011" i="1"/>
  <c r="AM148" i="1"/>
  <c r="AM443" i="1"/>
  <c r="AM460" i="1"/>
  <c r="AM569" i="1"/>
  <c r="AM32" i="1"/>
  <c r="AM466" i="1"/>
  <c r="AM741" i="1"/>
  <c r="AM1111" i="1"/>
  <c r="AM23" i="1"/>
  <c r="AM804" i="1"/>
  <c r="AM272" i="1"/>
  <c r="AM373" i="1"/>
  <c r="AM374" i="1"/>
  <c r="AM910" i="1"/>
  <c r="AM958" i="1"/>
  <c r="AM181" i="1"/>
  <c r="AM878" i="1"/>
  <c r="AM614" i="1"/>
  <c r="AM90" i="1"/>
  <c r="AM128" i="1"/>
  <c r="AM142" i="1"/>
  <c r="AM379" i="1"/>
  <c r="AM671" i="1"/>
  <c r="AM928" i="1"/>
  <c r="AM935" i="1"/>
  <c r="AM1031" i="1"/>
  <c r="AM1023" i="1"/>
  <c r="AM57" i="1"/>
  <c r="AM69" i="1"/>
  <c r="AM268" i="1"/>
  <c r="AM287" i="1"/>
  <c r="AM586" i="1"/>
  <c r="AM291" i="1"/>
  <c r="AM123" i="1"/>
  <c r="AM552" i="1"/>
  <c r="AM948" i="1"/>
  <c r="AM543" i="1"/>
  <c r="AM159" i="1"/>
  <c r="AM135" i="1"/>
  <c r="AM54" i="1"/>
  <c r="AM19" i="1"/>
  <c r="AM222" i="1"/>
  <c r="AM565" i="1"/>
  <c r="AM812" i="1"/>
  <c r="AM972" i="1"/>
  <c r="AM994" i="1"/>
  <c r="AM1086" i="1"/>
  <c r="AM270" i="1"/>
  <c r="AM400" i="1"/>
  <c r="AM498" i="1"/>
  <c r="AM692" i="1"/>
  <c r="AM764" i="1"/>
  <c r="AM933" i="1"/>
  <c r="AM1098" i="1"/>
  <c r="AM805" i="1"/>
  <c r="AM925" i="1"/>
  <c r="AM426" i="1"/>
  <c r="AM716" i="1"/>
  <c r="AM235" i="1"/>
  <c r="AM267" i="1"/>
  <c r="AM274" i="1"/>
  <c r="AM472" i="1"/>
  <c r="AM881" i="1"/>
  <c r="AM289" i="1"/>
  <c r="AM139" i="1"/>
  <c r="AM250" i="1"/>
  <c r="AM522" i="1"/>
  <c r="AM728" i="1"/>
  <c r="AM378" i="1"/>
  <c r="AM688" i="1"/>
  <c r="AM350" i="1"/>
  <c r="AM481" i="1"/>
  <c r="AM567" i="1"/>
  <c r="AM663" i="1"/>
  <c r="AM734" i="1"/>
  <c r="AM743" i="1"/>
  <c r="AM749" i="1"/>
  <c r="AM776" i="1"/>
  <c r="AM997" i="1"/>
  <c r="AM1078" i="1"/>
  <c r="AM1089" i="1"/>
  <c r="AM219" i="1"/>
  <c r="AM995" i="1"/>
  <c r="AM140" i="1"/>
  <c r="AM513" i="1"/>
  <c r="AM525" i="1"/>
  <c r="AM152" i="1"/>
  <c r="AM94" i="1"/>
  <c r="AM798" i="1"/>
  <c r="AM1056" i="1"/>
  <c r="AM314" i="1"/>
  <c r="AM386" i="1"/>
  <c r="AM964" i="1"/>
  <c r="AM1013" i="1"/>
  <c r="AM112" i="1"/>
  <c r="AM200" i="1"/>
  <c r="AM1106" i="1"/>
  <c r="AM831" i="1"/>
  <c r="AM394" i="1"/>
  <c r="AM1067" i="1"/>
  <c r="AM820" i="1"/>
  <c r="AM275" i="1"/>
  <c r="AM10" i="1"/>
  <c r="AM33" i="1"/>
  <c r="AM106" i="1"/>
  <c r="AM147" i="1"/>
  <c r="AM154" i="1"/>
  <c r="AM226" i="1"/>
  <c r="AM1070" i="1"/>
  <c r="AM464" i="1"/>
  <c r="AM485" i="1"/>
  <c r="AM516" i="1"/>
  <c r="AM773" i="1"/>
  <c r="AM791" i="1"/>
  <c r="AM796" i="1"/>
  <c r="AM828" i="1"/>
  <c r="AM966" i="1"/>
  <c r="AM1103" i="1"/>
  <c r="AM61" i="1"/>
  <c r="AM126" i="1"/>
  <c r="AM174" i="1"/>
  <c r="AM229" i="1"/>
  <c r="AM266" i="1"/>
  <c r="AM299" i="1"/>
  <c r="AM328" i="1"/>
  <c r="AM446" i="1"/>
  <c r="AM463" i="1"/>
  <c r="AM524" i="1"/>
  <c r="AM894" i="1"/>
  <c r="AM900" i="1"/>
  <c r="AM901" i="1"/>
  <c r="AM926" i="1"/>
  <c r="AM998" i="1"/>
  <c r="AM1010" i="1"/>
  <c r="AM1052" i="1"/>
  <c r="AM1109" i="1"/>
  <c r="AM166" i="1"/>
  <c r="AM802" i="1"/>
  <c r="AM530" i="1"/>
  <c r="AM281" i="1"/>
  <c r="AM504" i="1"/>
  <c r="AM554" i="1"/>
  <c r="AM167" i="1"/>
  <c r="AM856" i="1"/>
  <c r="AM486" i="1"/>
  <c r="AM880" i="1"/>
  <c r="AM759" i="1"/>
  <c r="AM89" i="1"/>
  <c r="AM173" i="1"/>
  <c r="AM205" i="1"/>
  <c r="AM257" i="1"/>
  <c r="AM290" i="1"/>
  <c r="AM370" i="1"/>
  <c r="AM507" i="1"/>
  <c r="AM575" i="1"/>
  <c r="AM627" i="1"/>
  <c r="AM669" i="1"/>
  <c r="AM687" i="1"/>
  <c r="AM785" i="1"/>
  <c r="AM536" i="1"/>
  <c r="AM108" i="1"/>
  <c r="AM608" i="1"/>
  <c r="AM221" i="1"/>
  <c r="AM325" i="1"/>
  <c r="AM63" i="1"/>
  <c r="AM969" i="1"/>
  <c r="AM366" i="1"/>
  <c r="AM88" i="1"/>
  <c r="AM161" i="1"/>
  <c r="AM508" i="1"/>
  <c r="AM678" i="1"/>
  <c r="AM902" i="1"/>
  <c r="AM237" i="1"/>
  <c r="AM81" i="1"/>
  <c r="AM528" i="1"/>
  <c r="AM527" i="1"/>
  <c r="AM829" i="1"/>
  <c r="AM916" i="1"/>
  <c r="AM103" i="1"/>
  <c r="AM151" i="1"/>
  <c r="AM937" i="1"/>
  <c r="AM78" i="1"/>
  <c r="AM110" i="1"/>
  <c r="AM130" i="1"/>
  <c r="AM195" i="1"/>
  <c r="AM381" i="1"/>
  <c r="AM440" i="1"/>
  <c r="AM491" i="1"/>
  <c r="AM784" i="1"/>
  <c r="AM1101" i="1"/>
  <c r="AM193" i="1"/>
  <c r="AM771" i="1"/>
  <c r="AM654" i="1"/>
  <c r="AM913" i="1"/>
  <c r="AM363" i="1"/>
  <c r="AM215" i="1"/>
  <c r="AM98" i="1"/>
  <c r="AM619" i="1"/>
  <c r="AM214" i="1"/>
  <c r="AM164" i="1"/>
  <c r="AM146" i="1"/>
  <c r="AM546" i="1"/>
  <c r="AM815" i="1"/>
  <c r="AM334" i="1"/>
  <c r="AM786" i="1"/>
  <c r="AM811" i="1"/>
  <c r="AM197" i="1"/>
  <c r="AM953" i="1"/>
  <c r="AM1077" i="1"/>
  <c r="AM264" i="1"/>
  <c r="AM974" i="1"/>
  <c r="AM646" i="1"/>
  <c r="AM74" i="1"/>
  <c r="AM376" i="1"/>
  <c r="AM246" i="1"/>
  <c r="AM456" i="1"/>
  <c r="AM549" i="1"/>
  <c r="AM631" i="1"/>
  <c r="AM782" i="1"/>
  <c r="AM593" i="1"/>
  <c r="AM331" i="1"/>
  <c r="AM436" i="1"/>
  <c r="AM224" i="1"/>
  <c r="AM992" i="1"/>
  <c r="AM298" i="1"/>
  <c r="AM699" i="1"/>
  <c r="AM737" i="1"/>
  <c r="AM779" i="1"/>
  <c r="AM789" i="1"/>
  <c r="AM1049" i="1"/>
  <c r="AM500" i="1"/>
  <c r="AM871" i="1"/>
  <c r="AM121" i="1"/>
  <c r="AM420" i="1"/>
  <c r="AM558" i="1"/>
  <c r="AM951" i="1"/>
  <c r="AM968" i="1"/>
  <c r="AM854" i="1"/>
  <c r="AM649" i="1"/>
  <c r="AM417" i="1"/>
  <c r="AM1058" i="1"/>
  <c r="AM1092" i="1"/>
  <c r="AM490" i="1"/>
  <c r="AM1118" i="1"/>
  <c r="AM1028" i="1"/>
  <c r="AM308" i="1"/>
  <c r="AM244" i="1"/>
  <c r="AM369" i="1"/>
  <c r="AM384" i="1"/>
  <c r="AM590" i="1"/>
  <c r="AM668" i="1"/>
  <c r="AM744" i="1"/>
  <c r="AM372" i="1"/>
  <c r="AM750" i="1"/>
  <c r="AM1072" i="1"/>
  <c r="AM187" i="1"/>
  <c r="AM40" i="1"/>
  <c r="AM832" i="1"/>
  <c r="AM978" i="1"/>
  <c r="AM319" i="1"/>
  <c r="AM162" i="1"/>
  <c r="AM50" i="1"/>
  <c r="AM203" i="1"/>
  <c r="AM234" i="1"/>
  <c r="AM243" i="1"/>
  <c r="AM660" i="1"/>
  <c r="AM780" i="1"/>
  <c r="AM873" i="1"/>
  <c r="AM1000" i="1"/>
  <c r="AM18" i="1"/>
  <c r="AM670" i="1"/>
  <c r="AM788" i="1"/>
  <c r="AM793" i="1"/>
  <c r="AM1110" i="1"/>
  <c r="AM521" i="1"/>
  <c r="AM72" i="1"/>
  <c r="AM477" i="1"/>
  <c r="AM519" i="1"/>
  <c r="AM641" i="1"/>
  <c r="AM673" i="1"/>
  <c r="AM707" i="1"/>
  <c r="AM729" i="1"/>
  <c r="AM365" i="1"/>
  <c r="AM392" i="1"/>
  <c r="AM459" i="1"/>
  <c r="AM102" i="1"/>
  <c r="AM155" i="1"/>
  <c r="AM393" i="1"/>
  <c r="AM542" i="1"/>
  <c r="AM572" i="1"/>
  <c r="AM580" i="1"/>
  <c r="AM767" i="1"/>
  <c r="AM887" i="1"/>
  <c r="AM947" i="1"/>
  <c r="AM455" i="1"/>
  <c r="AM31" i="1"/>
  <c r="AM371" i="1"/>
  <c r="AM603" i="1"/>
  <c r="AM189" i="1"/>
  <c r="AM556" i="1"/>
  <c r="AM49" i="1"/>
  <c r="AM52" i="1"/>
  <c r="AM957" i="1"/>
  <c r="AM209" i="1"/>
  <c r="AM280" i="1"/>
  <c r="AM1090" i="1"/>
  <c r="AM64" i="1"/>
  <c r="AM202" i="1"/>
  <c r="AM732" i="1"/>
  <c r="AM967" i="1"/>
  <c r="AM647" i="1"/>
  <c r="AM348" i="1"/>
  <c r="AM1071" i="1"/>
  <c r="AM560" i="1"/>
  <c r="AM515" i="1"/>
  <c r="AM1054" i="1"/>
  <c r="AM254" i="1"/>
  <c r="AM7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3B0000-872B-4356-895E-9A6793F12950}" keepAlive="1" name="Query - fifa18wv" description="Connection to the 'fifa18wv' query in the workbook." type="5" refreshedVersion="0" background="1">
    <dbPr connection="Provider=Microsoft.Mashup.OleDb.1;Data Source=$Workbook$;Location=fifa18wv;Extended Properties=&quot;&quot;" command="SELECT * FROM [fifa18wv]"/>
  </connection>
  <connection id="2" xr16:uid="{C9132980-66E4-4CAB-AB68-A6F82ECDE29C}" keepAlive="1" name="Query - Merge6" description="Connection to the 'Merge6' query in the workbook." type="5" refreshedVersion="8" background="1" saveData="1">
    <dbPr connection="Provider=Microsoft.Mashup.OleDb.1;Data Source=$Workbook$;Location=Merge6;Extended Properties=&quot;&quot;" command="SELECT * FROM [Merge6]"/>
  </connection>
  <connection id="3" xr16:uid="{69C0E573-9402-4A5D-95AD-0C358078DCF8}" keepAlive="1" name="Query - TM1819" description="Connection to the 'TM1819' query in the workbook." type="5" refreshedVersion="0" background="1">
    <dbPr connection="Provider=Microsoft.Mashup.OleDb.1;Data Source=$Workbook$;Location=TM1819;Extended Properties=&quot;&quot;" command="SELECT * FROM [TM1819]"/>
  </connection>
</connections>
</file>

<file path=xl/sharedStrings.xml><?xml version="1.0" encoding="utf-8"?>
<sst xmlns="http://schemas.openxmlformats.org/spreadsheetml/2006/main" count="11512" uniqueCount="1467">
  <si>
    <t>Germán Pezzella</t>
  </si>
  <si>
    <t>Centre-Back</t>
  </si>
  <si>
    <t>18/19</t>
  </si>
  <si>
    <t>Argentina</t>
  </si>
  <si>
    <t>Real Betis</t>
  </si>
  <si>
    <t>Fiorentina</t>
  </si>
  <si>
    <t>LaLiga</t>
  </si>
  <si>
    <t>Serie A</t>
  </si>
  <si>
    <t>Right</t>
  </si>
  <si>
    <t>CB</t>
  </si>
  <si>
    <t>Attacking Midfield</t>
  </si>
  <si>
    <t>Brazil</t>
  </si>
  <si>
    <t>CD Leganés</t>
  </si>
  <si>
    <t>Benfica</t>
  </si>
  <si>
    <t>Liga NOS</t>
  </si>
  <si>
    <t>ST</t>
  </si>
  <si>
    <t>Bryan Cristante</t>
  </si>
  <si>
    <t>Defensive Midfield</t>
  </si>
  <si>
    <t>Italy</t>
  </si>
  <si>
    <t>Atalanta BC</t>
  </si>
  <si>
    <t>CM</t>
  </si>
  <si>
    <t>CAM</t>
  </si>
  <si>
    <t>Davide Santon</t>
  </si>
  <si>
    <t>Left-Back</t>
  </si>
  <si>
    <t>Inter</t>
  </si>
  <si>
    <t>AS Roma</t>
  </si>
  <si>
    <t>LB</t>
  </si>
  <si>
    <t>RB</t>
  </si>
  <si>
    <t>Centre-Forward</t>
  </si>
  <si>
    <t>Palmeiras</t>
  </si>
  <si>
    <t>Série A</t>
  </si>
  <si>
    <t>Super League</t>
  </si>
  <si>
    <t>Aleix Vidal</t>
  </si>
  <si>
    <t>Right-Back</t>
  </si>
  <si>
    <t>Spain</t>
  </si>
  <si>
    <t>Barcelona</t>
  </si>
  <si>
    <t>Sevilla FC</t>
  </si>
  <si>
    <t>RM</t>
  </si>
  <si>
    <t>Omar Colley</t>
  </si>
  <si>
    <t>The Gambia</t>
  </si>
  <si>
    <t>KRC Genk</t>
  </si>
  <si>
    <t>Sampdoria</t>
  </si>
  <si>
    <t>Jupiler Pro League</t>
  </si>
  <si>
    <t>Left</t>
  </si>
  <si>
    <t>Alejandro Pozuelo</t>
  </si>
  <si>
    <t>Toronto</t>
  </si>
  <si>
    <t>MLS</t>
  </si>
  <si>
    <t>Antonino La Gumina</t>
  </si>
  <si>
    <t>US Palermo</t>
  </si>
  <si>
    <t>Empoli</t>
  </si>
  <si>
    <t>Serie B</t>
  </si>
  <si>
    <t>Jordan</t>
  </si>
  <si>
    <t>United States</t>
  </si>
  <si>
    <t>Stade Reims</t>
  </si>
  <si>
    <t>Rennes</t>
  </si>
  <si>
    <t>Ligue 1</t>
  </si>
  <si>
    <t>Cesc Fàbregas</t>
  </si>
  <si>
    <t>Central Midfield</t>
  </si>
  <si>
    <t>Chelsea</t>
  </si>
  <si>
    <t>Monaco</t>
  </si>
  <si>
    <t>Premier League</t>
  </si>
  <si>
    <t>CDM</t>
  </si>
  <si>
    <t>Fedor Smolov</t>
  </si>
  <si>
    <t>Russia</t>
  </si>
  <si>
    <t>Krasnodar</t>
  </si>
  <si>
    <t>Loko Moscow</t>
  </si>
  <si>
    <t>Premier Liga</t>
  </si>
  <si>
    <t>Necaxa</t>
  </si>
  <si>
    <t>Portland</t>
  </si>
  <si>
    <t>Liga MX Clausura</t>
  </si>
  <si>
    <t>Garry Rodrigues</t>
  </si>
  <si>
    <t>Left Winger</t>
  </si>
  <si>
    <t>Cape Verde</t>
  </si>
  <si>
    <t>Galatasaray</t>
  </si>
  <si>
    <t>Al-Ittihad Club</t>
  </si>
  <si>
    <t>Süper Lig</t>
  </si>
  <si>
    <t>Saudi Pro League</t>
  </si>
  <si>
    <t>LM</t>
  </si>
  <si>
    <t>Lisandro Magallán</t>
  </si>
  <si>
    <t>Boca Juniors</t>
  </si>
  <si>
    <t>Ajax</t>
  </si>
  <si>
    <t>Superliga</t>
  </si>
  <si>
    <t>Eredivisie</t>
  </si>
  <si>
    <t>Lukasz Skorupski</t>
  </si>
  <si>
    <t>Goalkeeper</t>
  </si>
  <si>
    <t>Poland</t>
  </si>
  <si>
    <t>Bologna</t>
  </si>
  <si>
    <t>GK</t>
  </si>
  <si>
    <t>Pablo Maffeo</t>
  </si>
  <si>
    <t>Man City</t>
  </si>
  <si>
    <t>VfB Stuttgart</t>
  </si>
  <si>
    <t>Bundesliga</t>
  </si>
  <si>
    <t>RWB</t>
  </si>
  <si>
    <t>Ramiro Funes Mori</t>
  </si>
  <si>
    <t>Everton</t>
  </si>
  <si>
    <t>Villarreal</t>
  </si>
  <si>
    <t>Riccardo Saponara</t>
  </si>
  <si>
    <t>Robin Olsen</t>
  </si>
  <si>
    <t>Sweden</t>
  </si>
  <si>
    <t>FC Copenhagen</t>
  </si>
  <si>
    <t>Superligaen Championship round</t>
  </si>
  <si>
    <t>Kepa Arrizabalaga</t>
  </si>
  <si>
    <t>Athletic</t>
  </si>
  <si>
    <t>Nikola Vukcevic</t>
  </si>
  <si>
    <t>Montenegro</t>
  </si>
  <si>
    <t>SC Braga</t>
  </si>
  <si>
    <t>Levante</t>
  </si>
  <si>
    <t>Carlos Salcedo</t>
  </si>
  <si>
    <t>Mexico</t>
  </si>
  <si>
    <t>E. Frankfurt</t>
  </si>
  <si>
    <t>Tigres UANL</t>
  </si>
  <si>
    <t>Guido Pizarro</t>
  </si>
  <si>
    <t>Keno</t>
  </si>
  <si>
    <t>Pyramids FC</t>
  </si>
  <si>
    <t>RW</t>
  </si>
  <si>
    <t>Nordin Amrabat</t>
  </si>
  <si>
    <t>Right Winger</t>
  </si>
  <si>
    <t>Morocco</t>
  </si>
  <si>
    <t>Watford</t>
  </si>
  <si>
    <t>Al-Nassr FC</t>
  </si>
  <si>
    <t>Roger Martínez</t>
  </si>
  <si>
    <t>Colombia</t>
  </si>
  <si>
    <t>América</t>
  </si>
  <si>
    <t>Samuel Kalu</t>
  </si>
  <si>
    <t>Nigeria</t>
  </si>
  <si>
    <t>KAA Gent</t>
  </si>
  <si>
    <t>G. Bordeaux</t>
  </si>
  <si>
    <t>Ben Brereton Díaz</t>
  </si>
  <si>
    <t>Chile</t>
  </si>
  <si>
    <t>Nottm Forest</t>
  </si>
  <si>
    <t>Blackburn</t>
  </si>
  <si>
    <t>Championship</t>
  </si>
  <si>
    <t>Anthony Limbombe</t>
  </si>
  <si>
    <t>Belgium</t>
  </si>
  <si>
    <t>Club Brugge</t>
  </si>
  <si>
    <t>FC Nantes</t>
  </si>
  <si>
    <t>Hassane Bandé</t>
  </si>
  <si>
    <t>Burkina Faso</t>
  </si>
  <si>
    <t>KV Mechelen</t>
  </si>
  <si>
    <t>Proximus League</t>
  </si>
  <si>
    <t>Kasim Adams</t>
  </si>
  <si>
    <t>Ghana</t>
  </si>
  <si>
    <t>BSC Young Boys</t>
  </si>
  <si>
    <t>TSG Hoffenheim</t>
  </si>
  <si>
    <t>Aden Flint</t>
  </si>
  <si>
    <t>England</t>
  </si>
  <si>
    <t>Bristol City</t>
  </si>
  <si>
    <t>Middlesbrough</t>
  </si>
  <si>
    <t>Alban Lafont</t>
  </si>
  <si>
    <t>France</t>
  </si>
  <si>
    <t>Toulouse</t>
  </si>
  <si>
    <t>Alexandru Mitrita</t>
  </si>
  <si>
    <t>Romania</t>
  </si>
  <si>
    <t>Univ. Craiova</t>
  </si>
  <si>
    <t>New York City</t>
  </si>
  <si>
    <t>Liga 1</t>
  </si>
  <si>
    <t>LW</t>
  </si>
  <si>
    <t>CF</t>
  </si>
  <si>
    <t>Alexis Mac Allister</t>
  </si>
  <si>
    <t>Argentinos Jrs.</t>
  </si>
  <si>
    <t>Brighton</t>
  </si>
  <si>
    <t>Bubacarr Sanneh</t>
  </si>
  <si>
    <t>FC Midtjylland</t>
  </si>
  <si>
    <t>RSC Anderlecht</t>
  </si>
  <si>
    <t>Christian Cueva</t>
  </si>
  <si>
    <t>Peru</t>
  </si>
  <si>
    <t>São Paulo</t>
  </si>
  <si>
    <t>Cristiano Piccini</t>
  </si>
  <si>
    <t>Sporting CP</t>
  </si>
  <si>
    <t>Valencia</t>
  </si>
  <si>
    <t>Fran Beltrán</t>
  </si>
  <si>
    <t>Rayo Vallecano</t>
  </si>
  <si>
    <t>Celta de Vigo</t>
  </si>
  <si>
    <t>Ignacio Pussetto</t>
  </si>
  <si>
    <t>Huracán</t>
  </si>
  <si>
    <t>Udinese Calcio</t>
  </si>
  <si>
    <t>Jean-Philippe Mateta</t>
  </si>
  <si>
    <t>Olympique Lyon</t>
  </si>
  <si>
    <t>1.FSV Mainz 05</t>
  </si>
  <si>
    <t>Lukasz Fabianski</t>
  </si>
  <si>
    <t>Swansea</t>
  </si>
  <si>
    <t>West Ham</t>
  </si>
  <si>
    <t>Mattéo Guendouzi</t>
  </si>
  <si>
    <t>FC Lorient</t>
  </si>
  <si>
    <t>Arsenal</t>
  </si>
  <si>
    <t>Ligue 2</t>
  </si>
  <si>
    <t>Medhi Benatia</t>
  </si>
  <si>
    <t>Juventus</t>
  </si>
  <si>
    <t>Al-Duhail SC</t>
  </si>
  <si>
    <t>Stars League</t>
  </si>
  <si>
    <t>Sam Vokes</t>
  </si>
  <si>
    <t>Wales</t>
  </si>
  <si>
    <t>Burnley</t>
  </si>
  <si>
    <t>Stoke City</t>
  </si>
  <si>
    <t>Samuel Gigot</t>
  </si>
  <si>
    <t>Spartak Moscow</t>
  </si>
  <si>
    <t>Sergi Darder</t>
  </si>
  <si>
    <t>Espanyol</t>
  </si>
  <si>
    <t>Tanguy Ndombélé</t>
  </si>
  <si>
    <t>Amiens SC</t>
  </si>
  <si>
    <t>Erling Haaland</t>
  </si>
  <si>
    <t>Norway</t>
  </si>
  <si>
    <t>Molde</t>
  </si>
  <si>
    <t>RB Salzburg</t>
  </si>
  <si>
    <t>Eliteserien</t>
  </si>
  <si>
    <t>Thomas Lemar</t>
  </si>
  <si>
    <t>Atlético Madrid</t>
  </si>
  <si>
    <t>Stuart Armstrong</t>
  </si>
  <si>
    <t>Scotland</t>
  </si>
  <si>
    <t>Celtic</t>
  </si>
  <si>
    <t>Southampton</t>
  </si>
  <si>
    <t>Premiership</t>
  </si>
  <si>
    <t>Patrick Bamford</t>
  </si>
  <si>
    <t>Leeds</t>
  </si>
  <si>
    <t>Riyad Mahrez</t>
  </si>
  <si>
    <t>Algeria</t>
  </si>
  <si>
    <t>Leicester</t>
  </si>
  <si>
    <t>Christian Pulisic</t>
  </si>
  <si>
    <t>Bor. Dortmund</t>
  </si>
  <si>
    <t>Alisson</t>
  </si>
  <si>
    <t>Liverpool</t>
  </si>
  <si>
    <t>Naby Keïta</t>
  </si>
  <si>
    <t>Guinea</t>
  </si>
  <si>
    <t>RB Leipzig</t>
  </si>
  <si>
    <t>Fred</t>
  </si>
  <si>
    <t>Shakhtar D.</t>
  </si>
  <si>
    <t>Man Utd</t>
  </si>
  <si>
    <t>Jorginho</t>
  </si>
  <si>
    <t>SSC Napoli</t>
  </si>
  <si>
    <t>Fabinho</t>
  </si>
  <si>
    <t>Flamengo</t>
  </si>
  <si>
    <t>Real Madrid</t>
  </si>
  <si>
    <t>Patrik Schick</t>
  </si>
  <si>
    <t>Czech Republic</t>
  </si>
  <si>
    <t>Paulinho</t>
  </si>
  <si>
    <t>GZ Evergrande</t>
  </si>
  <si>
    <t>Malcom</t>
  </si>
  <si>
    <t>João Cancelo</t>
  </si>
  <si>
    <t>Portugal</t>
  </si>
  <si>
    <t>Douglas Costa</t>
  </si>
  <si>
    <t>Bayern Munich</t>
  </si>
  <si>
    <t>Gonçalo Guedes</t>
  </si>
  <si>
    <t>Paris SG</t>
  </si>
  <si>
    <t>Leandro Paredes</t>
  </si>
  <si>
    <t>Zenit S-Pb</t>
  </si>
  <si>
    <t>Richarlison</t>
  </si>
  <si>
    <t>Felipe Anderson</t>
  </si>
  <si>
    <t>Lazio</t>
  </si>
  <si>
    <t>Radja Nainggolan</t>
  </si>
  <si>
    <t>Mattia Caldara</t>
  </si>
  <si>
    <t>AC Milan</t>
  </si>
  <si>
    <t>Thilo Kehrer</t>
  </si>
  <si>
    <t>Germany</t>
  </si>
  <si>
    <t>FC Schalke 04</t>
  </si>
  <si>
    <t>Clément Lenglet</t>
  </si>
  <si>
    <t>Krzysztof Piatek</t>
  </si>
  <si>
    <t>Genoa</t>
  </si>
  <si>
    <t>Leonardo Bonucci</t>
  </si>
  <si>
    <t>Shoya Nakajima</t>
  </si>
  <si>
    <t>Japan</t>
  </si>
  <si>
    <t>Portimonense</t>
  </si>
  <si>
    <t>Thibaut Courtois</t>
  </si>
  <si>
    <t>Álvaro Odriozola</t>
  </si>
  <si>
    <t>Real Sociedad</t>
  </si>
  <si>
    <t>Arthur Melo</t>
  </si>
  <si>
    <t>Grêmio</t>
  </si>
  <si>
    <t>Jefferson Lerma</t>
  </si>
  <si>
    <t>Bournemouth</t>
  </si>
  <si>
    <t>Yerry Mina</t>
  </si>
  <si>
    <t>Aleksandr Golovin</t>
  </si>
  <si>
    <t>CSKA Moscow</t>
  </si>
  <si>
    <t>Fabián Ruiz</t>
  </si>
  <si>
    <t>Jean Michaël Seri</t>
  </si>
  <si>
    <t>Cote d'Ivoire</t>
  </si>
  <si>
    <t>OGC Nice</t>
  </si>
  <si>
    <t>Fulham</t>
  </si>
  <si>
    <t>Lucas Torreira</t>
  </si>
  <si>
    <t>Uruguay</t>
  </si>
  <si>
    <t>Abdou Diallo</t>
  </si>
  <si>
    <t>Senegal</t>
  </si>
  <si>
    <t>Steven Nzonzi</t>
  </si>
  <si>
    <t>Bernd Leno</t>
  </si>
  <si>
    <t>B. Leverkusen</t>
  </si>
  <si>
    <t>Issa Diop</t>
  </si>
  <si>
    <t>James Maddison</t>
  </si>
  <si>
    <t>Norwich</t>
  </si>
  <si>
    <t>Jannik Vestergaard</t>
  </si>
  <si>
    <t>Denmark</t>
  </si>
  <si>
    <t>Bor. M'gladbach</t>
  </si>
  <si>
    <t>Kevin Strootman</t>
  </si>
  <si>
    <t>Netherlands</t>
  </si>
  <si>
    <t>Marseille</t>
  </si>
  <si>
    <t>Lautaro Martínez</t>
  </si>
  <si>
    <t>Racing Club</t>
  </si>
  <si>
    <t>Aleksandar Mitrović</t>
  </si>
  <si>
    <t>Serbia</t>
  </si>
  <si>
    <t>Newcastle</t>
  </si>
  <si>
    <t>Javier Pastore</t>
  </si>
  <si>
    <t>Simone Verdi</t>
  </si>
  <si>
    <t>Miguel Almirón</t>
  </si>
  <si>
    <t>Paraguay</t>
  </si>
  <si>
    <t>Atlanta</t>
  </si>
  <si>
    <t>Yuri Berchiche</t>
  </si>
  <si>
    <t>Alassane Plea</t>
  </si>
  <si>
    <t>Nikola Kalinic</t>
  </si>
  <si>
    <t>Croatia</t>
  </si>
  <si>
    <t>Diogo Dalot</t>
  </si>
  <si>
    <t>FC Porto</t>
  </si>
  <si>
    <t>Gelson Martins</t>
  </si>
  <si>
    <t>Geoffrey Kondogbia</t>
  </si>
  <si>
    <t>Central African Republic</t>
  </si>
  <si>
    <t>Ricardo Pereira</t>
  </si>
  <si>
    <t>Dominican Republic</t>
  </si>
  <si>
    <t>Samu Castillejo</t>
  </si>
  <si>
    <t>Dominic Solanke</t>
  </si>
  <si>
    <t>Caglar Söyüncü</t>
  </si>
  <si>
    <t>Turkey</t>
  </si>
  <si>
    <t>SC Freiburg</t>
  </si>
  <si>
    <t>Jonny Otto</t>
  </si>
  <si>
    <t>Wolves</t>
  </si>
  <si>
    <t>Quincy Promes</t>
  </si>
  <si>
    <t>Lucas Digne</t>
  </si>
  <si>
    <t>Adama Traoré</t>
  </si>
  <si>
    <t>Andriy Yarmolenko</t>
  </si>
  <si>
    <t>Ukraine</t>
  </si>
  <si>
    <t>Axel Witsel</t>
  </si>
  <si>
    <t>TJ Tianhai</t>
  </si>
  <si>
    <t>Benjamin Henrichs</t>
  </si>
  <si>
    <t>Gerard Moreno</t>
  </si>
  <si>
    <t>Marek Hamsik</t>
  </si>
  <si>
    <t>Slovakia</t>
  </si>
  <si>
    <t>DL Yifang</t>
  </si>
  <si>
    <t>Rodri</t>
  </si>
  <si>
    <t>Rolando Mandragora</t>
  </si>
  <si>
    <t>Terence Kongolo</t>
  </si>
  <si>
    <t>Huddersfield</t>
  </si>
  <si>
    <t>Thomas Delaney</t>
  </si>
  <si>
    <t>Werder Bremen</t>
  </si>
  <si>
    <t>Talisca</t>
  </si>
  <si>
    <t>Alireza Jahanbakhsh</t>
  </si>
  <si>
    <t>Iran</t>
  </si>
  <si>
    <t>AZ Alkmaar</t>
  </si>
  <si>
    <t>Amadou Haidara</t>
  </si>
  <si>
    <t>Mali</t>
  </si>
  <si>
    <t>Diego Laxalt</t>
  </si>
  <si>
    <t>Duje Caleta-Car</t>
  </si>
  <si>
    <t>Kylian Mbappé</t>
  </si>
  <si>
    <t>Duván Zapata</t>
  </si>
  <si>
    <t>Vasco da Gama</t>
  </si>
  <si>
    <t>Arturo Vidal</t>
  </si>
  <si>
    <t>Karl Toko Ekambi</t>
  </si>
  <si>
    <t>Cameroon</t>
  </si>
  <si>
    <t>Angers SCO</t>
  </si>
  <si>
    <t>Mohamed Elyounoussi</t>
  </si>
  <si>
    <t>FC Basel</t>
  </si>
  <si>
    <t>Rui Patrício</t>
  </si>
  <si>
    <t>Joaquín Correa</t>
  </si>
  <si>
    <t>Second Striker</t>
  </si>
  <si>
    <t>Justin Kluivert</t>
  </si>
  <si>
    <t>Brahim Díaz</t>
  </si>
  <si>
    <t>Ben Gibson</t>
  </si>
  <si>
    <t>Alfie Mawson</t>
  </si>
  <si>
    <t>Yves Bissouma</t>
  </si>
  <si>
    <t>LOSC Lille</t>
  </si>
  <si>
    <t>Ahmed Musa</t>
  </si>
  <si>
    <t>Daley Blind</t>
  </si>
  <si>
    <t>Kévin Gameiro</t>
  </si>
  <si>
    <t>Nordi Mukiele</t>
  </si>
  <si>
    <t>Montpellier</t>
  </si>
  <si>
    <t>Sebastian Rudy</t>
  </si>
  <si>
    <t>Sokratis Papastathopoulos</t>
  </si>
  <si>
    <t>Greece</t>
  </si>
  <si>
    <t>William Carvalho</t>
  </si>
  <si>
    <t>Diego Rico</t>
  </si>
  <si>
    <t>LWB</t>
  </si>
  <si>
    <t>Grégoire Defrel</t>
  </si>
  <si>
    <t>Martinique</t>
  </si>
  <si>
    <t>Sassuolo</t>
  </si>
  <si>
    <t>João Carvalho</t>
  </si>
  <si>
    <t>Tetê</t>
  </si>
  <si>
    <t>-</t>
  </si>
  <si>
    <t>Matheus Cunha</t>
  </si>
  <si>
    <t>FC Sion</t>
  </si>
  <si>
    <t>Mouctar Diakhaby</t>
  </si>
  <si>
    <t>Wilmar Barrios</t>
  </si>
  <si>
    <t>JS Suning</t>
  </si>
  <si>
    <t>Xherdan Shaqiri</t>
  </si>
  <si>
    <t>Switzerland</t>
  </si>
  <si>
    <t>River Plate</t>
  </si>
  <si>
    <t>Rodolfo Pizarro</t>
  </si>
  <si>
    <t>Chivas</t>
  </si>
  <si>
    <t>Monterrey</t>
  </si>
  <si>
    <t>Ibrahim Amadou</t>
  </si>
  <si>
    <t>Mattia Perin</t>
  </si>
  <si>
    <t>Alphonso Davies</t>
  </si>
  <si>
    <t>Canada</t>
  </si>
  <si>
    <t>Vancouver</t>
  </si>
  <si>
    <t>Danny Ward</t>
  </si>
  <si>
    <t>Diego Lainez</t>
  </si>
  <si>
    <t>Diogo Jota</t>
  </si>
  <si>
    <t>Jean-Eudes Aholou</t>
  </si>
  <si>
    <t>R. Strasbourg</t>
  </si>
  <si>
    <t>Rachid Ghezzal</t>
  </si>
  <si>
    <t>Dusan Tadić</t>
  </si>
  <si>
    <t>Chris Mepham</t>
  </si>
  <si>
    <t>Brentford</t>
  </si>
  <si>
    <t>Benik Afobe</t>
  </si>
  <si>
    <t>DR Congo</t>
  </si>
  <si>
    <t>Davy Klaassen</t>
  </si>
  <si>
    <t>Joris Gnagnon</t>
  </si>
  <si>
    <t>Maximiliano Meza</t>
  </si>
  <si>
    <t>Independiente</t>
  </si>
  <si>
    <t>Gerard Deulofeu</t>
  </si>
  <si>
    <t>Mbaye Diagne</t>
  </si>
  <si>
    <t>Kasimpasa</t>
  </si>
  <si>
    <t>Matej Vydra</t>
  </si>
  <si>
    <t>Derby</t>
  </si>
  <si>
    <t>Francesco Acerbi</t>
  </si>
  <si>
    <t>Jeison Murillo</t>
  </si>
  <si>
    <t>Emerson Royal</t>
  </si>
  <si>
    <t>Kévin Malcuit</t>
  </si>
  <si>
    <t>Marcelo Saracchi</t>
  </si>
  <si>
    <t>Marlon</t>
  </si>
  <si>
    <t>M'Baye Niang</t>
  </si>
  <si>
    <t>Torino</t>
  </si>
  <si>
    <t>Mikel Merino</t>
  </si>
  <si>
    <t>Mitchell Weiser</t>
  </si>
  <si>
    <t>Hertha BSC</t>
  </si>
  <si>
    <t>Nacer Chadli</t>
  </si>
  <si>
    <t>West Brom</t>
  </si>
  <si>
    <t>Sardar Azmoun</t>
  </si>
  <si>
    <t>Rubin Kazan</t>
  </si>
  <si>
    <t>Souza</t>
  </si>
  <si>
    <t>Fenerbahce</t>
  </si>
  <si>
    <t>Al-Ahli SFC</t>
  </si>
  <si>
    <t>Vitinho</t>
  </si>
  <si>
    <t>Willy Boly</t>
  </si>
  <si>
    <t>Cristiano Ronaldo</t>
  </si>
  <si>
    <t>Manolo Gabbiadini</t>
  </si>
  <si>
    <t>Soualiho Meïté</t>
  </si>
  <si>
    <t>Jonathan Rodríguez</t>
  </si>
  <si>
    <t>Santos Laguna</t>
  </si>
  <si>
    <t>CD Cruz Azul</t>
  </si>
  <si>
    <t>Josh Murphy</t>
  </si>
  <si>
    <t>Cardiff</t>
  </si>
  <si>
    <t>Bobby De Cordova-Reid</t>
  </si>
  <si>
    <t>Jamaica</t>
  </si>
  <si>
    <t>Angus Gunn</t>
  </si>
  <si>
    <t>David Brooks</t>
  </si>
  <si>
    <t>Sheff Utd</t>
  </si>
  <si>
    <t>Nicolás González</t>
  </si>
  <si>
    <t>Tom Ince</t>
  </si>
  <si>
    <t>Emmanuel Boateng</t>
  </si>
  <si>
    <t>Fodé Ballo-Touré</t>
  </si>
  <si>
    <t>Gianluca Lapadula</t>
  </si>
  <si>
    <t>Santiago Arias</t>
  </si>
  <si>
    <t>PSV Eindhoven</t>
  </si>
  <si>
    <t>Suat Serdar</t>
  </si>
  <si>
    <t>Armando Izzo</t>
  </si>
  <si>
    <t>Cheikhou Kouyaté</t>
  </si>
  <si>
    <t>Crystal Palace</t>
  </si>
  <si>
    <t>Yoshinori Muto</t>
  </si>
  <si>
    <t>Víctor Dávila</t>
  </si>
  <si>
    <t>Pachuca</t>
  </si>
  <si>
    <t>Orbelín Pineda</t>
  </si>
  <si>
    <t>Giuliano</t>
  </si>
  <si>
    <t>Valentino Lazaro</t>
  </si>
  <si>
    <t>Austria</t>
  </si>
  <si>
    <t>Wout Weghorst</t>
  </si>
  <si>
    <t>VfL Wolfsburg</t>
  </si>
  <si>
    <t>Odsonne Edouard</t>
  </si>
  <si>
    <t>Djaniny</t>
  </si>
  <si>
    <t>Adama Diakhaby</t>
  </si>
  <si>
    <t>Aleksandar Prijovic</t>
  </si>
  <si>
    <t>PAOK Salonika</t>
  </si>
  <si>
    <t>Antonio Barreca</t>
  </si>
  <si>
    <t>Bernardo</t>
  </si>
  <si>
    <t>Borja Iglesias</t>
  </si>
  <si>
    <t>Daniel Ginczek</t>
  </si>
  <si>
    <t>Danilo</t>
  </si>
  <si>
    <t>Vicente Iborra</t>
  </si>
  <si>
    <t>Jason Denayer</t>
  </si>
  <si>
    <t>Jérémie Boga</t>
  </si>
  <si>
    <t>Chelsea U23</t>
  </si>
  <si>
    <t>Premier League 2</t>
  </si>
  <si>
    <t>Jordan Amavi</t>
  </si>
  <si>
    <t>Aston Villa</t>
  </si>
  <si>
    <t>Myziane Maolida</t>
  </si>
  <si>
    <t>Nemanja Maksimović</t>
  </si>
  <si>
    <t>Getafe</t>
  </si>
  <si>
    <t>Nicolae Stanciu</t>
  </si>
  <si>
    <t>Sparta Prague</t>
  </si>
  <si>
    <t>Fortuna Liga Champ. Gr.</t>
  </si>
  <si>
    <t>Omar Mascarell</t>
  </si>
  <si>
    <t>Santiago Cáseres</t>
  </si>
  <si>
    <t>Vélez Sarsfield</t>
  </si>
  <si>
    <t>Yaroslav Rakitskyi</t>
  </si>
  <si>
    <t>player</t>
  </si>
  <si>
    <t>Contract</t>
  </si>
  <si>
    <t>position</t>
  </si>
  <si>
    <t>age</t>
  </si>
  <si>
    <t>MV at time</t>
  </si>
  <si>
    <t>season</t>
  </si>
  <si>
    <t>Nat</t>
  </si>
  <si>
    <t>Club Left</t>
  </si>
  <si>
    <t>Club joined</t>
  </si>
  <si>
    <t>League Left</t>
  </si>
  <si>
    <t>Joined League</t>
  </si>
  <si>
    <t>fee</t>
  </si>
  <si>
    <t>19/20</t>
  </si>
  <si>
    <t>Adam Webster</t>
  </si>
  <si>
    <t>Ademola Lookman</t>
  </si>
  <si>
    <t>Adrián Embarba</t>
  </si>
  <si>
    <t>LaLiga SmartBank</t>
  </si>
  <si>
    <t>Albian Ajeti</t>
  </si>
  <si>
    <t>Alex Iwobi</t>
  </si>
  <si>
    <t>Alex Král</t>
  </si>
  <si>
    <t>Slavia Prague</t>
  </si>
  <si>
    <t>Alex Meret</t>
  </si>
  <si>
    <t>Álex Moreno</t>
  </si>
  <si>
    <t>Alexander Isak</t>
  </si>
  <si>
    <t>Alexis Claude-Maurice</t>
  </si>
  <si>
    <t>Allan Saint-Maximin</t>
  </si>
  <si>
    <t>Ally Samatta</t>
  </si>
  <si>
    <t>Tanzania</t>
  </si>
  <si>
    <t>Amadou Diawara</t>
  </si>
  <si>
    <t>Amir Rrahmani</t>
  </si>
  <si>
    <t>Kosovo</t>
  </si>
  <si>
    <t>Hellas Verona</t>
  </si>
  <si>
    <t>André Gomes</t>
  </si>
  <si>
    <t>Andrea Petagna</t>
  </si>
  <si>
    <t>SPAL</t>
  </si>
  <si>
    <t>Angeliño</t>
  </si>
  <si>
    <t>Antoine Griezmann</t>
  </si>
  <si>
    <t>Arnaut Danjuma</t>
  </si>
  <si>
    <t>Arthur Zagré</t>
  </si>
  <si>
    <t>Aurélien Tchouameni</t>
  </si>
  <si>
    <t>Ayoze Pérez</t>
  </si>
  <si>
    <t>Benito Raman</t>
  </si>
  <si>
    <t>F. Düsseldorf</t>
  </si>
  <si>
    <t>Benjamin Lecomte</t>
  </si>
  <si>
    <t>Benjamin Pavard</t>
  </si>
  <si>
    <t>2. Bundesliga</t>
  </si>
  <si>
    <t>Breel Embolo</t>
  </si>
  <si>
    <t>Brian Rodríguez</t>
  </si>
  <si>
    <t>Peñarol</t>
  </si>
  <si>
    <t>LAFC</t>
  </si>
  <si>
    <t>Primera División Clausura</t>
  </si>
  <si>
    <t>Bruma</t>
  </si>
  <si>
    <t>Bruno Fernandes</t>
  </si>
  <si>
    <t>Bruno Guimarães</t>
  </si>
  <si>
    <t>Athletico-PR</t>
  </si>
  <si>
    <t>Carlos Vinícius</t>
  </si>
  <si>
    <t>Ché Adams</t>
  </si>
  <si>
    <t>Birmingham</t>
  </si>
  <si>
    <t>Christian Eriksen</t>
  </si>
  <si>
    <t>Spurs</t>
  </si>
  <si>
    <t>Christopher Nkunku</t>
  </si>
  <si>
    <t>Cristian Romero</t>
  </si>
  <si>
    <t>Dani Olmo</t>
  </si>
  <si>
    <t>Dinamo Zagreb</t>
  </si>
  <si>
    <t>SuperSport HNL</t>
  </si>
  <si>
    <t>Daniel James</t>
  </si>
  <si>
    <t>Daniel Podence</t>
  </si>
  <si>
    <t>Olympiacos</t>
  </si>
  <si>
    <t>Super League 1</t>
  </si>
  <si>
    <t>Danny Ings</t>
  </si>
  <si>
    <t>Darío Benedetto</t>
  </si>
  <si>
    <t>Darwin Núñez</t>
  </si>
  <si>
    <t>UD Almería</t>
  </si>
  <si>
    <t>Dejan Kulusevski</t>
  </si>
  <si>
    <t>Denis Suárez</t>
  </si>
  <si>
    <t>Denis Vavro</t>
  </si>
  <si>
    <t>Dennis Praet</t>
  </si>
  <si>
    <t>Diadié Samassékou</t>
  </si>
  <si>
    <t>Diego Carlos</t>
  </si>
  <si>
    <t>Diego Demme</t>
  </si>
  <si>
    <t>Djibril Sow</t>
  </si>
  <si>
    <t>Dodi Lukébakio</t>
  </si>
  <si>
    <t>Douglas Luiz</t>
  </si>
  <si>
    <t>Douglas Santos</t>
  </si>
  <si>
    <t>Hamburger SV</t>
  </si>
  <si>
    <t>Eddie Salcedo</t>
  </si>
  <si>
    <t>Eden Hazard</t>
  </si>
  <si>
    <t>Éder Militão</t>
  </si>
  <si>
    <t>Edmond Tapsoba</t>
  </si>
  <si>
    <t>Vit. Guimarães</t>
  </si>
  <si>
    <t>Edson Álvarez</t>
  </si>
  <si>
    <t>Eljif Elmas</t>
  </si>
  <si>
    <t>North Macedonia</t>
  </si>
  <si>
    <t>Emil Audero</t>
  </si>
  <si>
    <t>Erick Pulgar</t>
  </si>
  <si>
    <t>Exequiel Palacios</t>
  </si>
  <si>
    <t>Copa Maradona</t>
  </si>
  <si>
    <t>Ezri Konsa</t>
  </si>
  <si>
    <t>Fabian Delph</t>
  </si>
  <si>
    <t>Felipe</t>
  </si>
  <si>
    <t>Ferland Mendy</t>
  </si>
  <si>
    <t>Franck Kessié</t>
  </si>
  <si>
    <t>Frenkie de Jong</t>
  </si>
  <si>
    <t>Gerson</t>
  </si>
  <si>
    <t>Giovani Lo Celso</t>
  </si>
  <si>
    <t>Grzegorz Krychowiak</t>
  </si>
  <si>
    <t>Guillermo Maripán</t>
  </si>
  <si>
    <t>Alavés</t>
  </si>
  <si>
    <t>Guus Til</t>
  </si>
  <si>
    <t>Hannes Wolf</t>
  </si>
  <si>
    <t>Harry Maguire</t>
  </si>
  <si>
    <t>Henry Onyekuru</t>
  </si>
  <si>
    <t>Hirving Lozano</t>
  </si>
  <si>
    <t>Idrissa Gueye</t>
  </si>
  <si>
    <t>Ionut Radu</t>
  </si>
  <si>
    <t>Ismaël Bennacer</t>
  </si>
  <si>
    <t>Ismaïla Sarr</t>
  </si>
  <si>
    <t>Isaac Mbenza</t>
  </si>
  <si>
    <t>Ivan Cavaleiro</t>
  </si>
  <si>
    <t>Jack Clarke</t>
  </si>
  <si>
    <t>Jakub Jankto</t>
  </si>
  <si>
    <t>Left Midfield</t>
  </si>
  <si>
    <t>Jarrod Bowen</t>
  </si>
  <si>
    <t>Hull City</t>
  </si>
  <si>
    <t>Jasper Cillessen</t>
  </si>
  <si>
    <t>Jay Rodríguez</t>
  </si>
  <si>
    <t>Jean-Philippe Gbamin</t>
  </si>
  <si>
    <t>Jeff Reine-Adélaïde</t>
  </si>
  <si>
    <t>Joachim Andersen</t>
  </si>
  <si>
    <t>Joan Jordán</t>
  </si>
  <si>
    <t>SD Eibar</t>
  </si>
  <si>
    <t>João Félix</t>
  </si>
  <si>
    <t>Joelinton</t>
  </si>
  <si>
    <t>Josh Brownhill</t>
  </si>
  <si>
    <t>Jules Kounde</t>
  </si>
  <si>
    <t>Julian Brandt</t>
  </si>
  <si>
    <t>Julian Weigl</t>
  </si>
  <si>
    <t>Junior Firpo</t>
  </si>
  <si>
    <t>Kasper Dolberg</t>
  </si>
  <si>
    <t>Kerem Demirbay</t>
  </si>
  <si>
    <t>Keylor Navas</t>
  </si>
  <si>
    <t>Costa Rica</t>
  </si>
  <si>
    <t>Kieran Tierney</t>
  </si>
  <si>
    <t>Kieran Trippier</t>
  </si>
  <si>
    <t>Konstantinos Manolas</t>
  </si>
  <si>
    <t>Leander Dendoncker</t>
  </si>
  <si>
    <t>Leandro Trossard</t>
  </si>
  <si>
    <t>Léo Duarte</t>
  </si>
  <si>
    <t>Leonardo Spinazzola</t>
  </si>
  <si>
    <t>Lloyd Kelly</t>
  </si>
  <si>
    <t>Luca Pellegrini</t>
  </si>
  <si>
    <t>Lucas Hernández</t>
  </si>
  <si>
    <t>Lucas Ocampos</t>
  </si>
  <si>
    <t>Lucas Tousart</t>
  </si>
  <si>
    <t>Luciano Vietto</t>
  </si>
  <si>
    <t>Luis Muriel</t>
  </si>
  <si>
    <t>Luka Jović</t>
  </si>
  <si>
    <t>Luuk de Jong</t>
  </si>
  <si>
    <t>Lys Mousset</t>
  </si>
  <si>
    <t>Mahmoud Trezeguet</t>
  </si>
  <si>
    <t>Egypt</t>
  </si>
  <si>
    <t>Manuel Lazzari</t>
  </si>
  <si>
    <t>Manuel Locatelli</t>
  </si>
  <si>
    <t>Marcos Llorente</t>
  </si>
  <si>
    <t>Mario Hermoso</t>
  </si>
  <si>
    <t>Marko Arnautovic</t>
  </si>
  <si>
    <t>SH SIPG</t>
  </si>
  <si>
    <t>Martin Braithwaite</t>
  </si>
  <si>
    <t>Marvelous Nakamba</t>
  </si>
  <si>
    <t>Zimbabwe</t>
  </si>
  <si>
    <t>Mateo Kovacic</t>
  </si>
  <si>
    <t>Matías Vargas</t>
  </si>
  <si>
    <t>Mats Hummels</t>
  </si>
  <si>
    <t>Matt Targett</t>
  </si>
  <si>
    <t>Matteo Politano</t>
  </si>
  <si>
    <t>Matthijs de Ligt</t>
  </si>
  <si>
    <t>Maxi Gómez</t>
  </si>
  <si>
    <t>Maximilian Philipp</t>
  </si>
  <si>
    <t>Dinamo Moscow</t>
  </si>
  <si>
    <t>Maximilian Wöber</t>
  </si>
  <si>
    <t>Merih Demiral</t>
  </si>
  <si>
    <t>Moise Kean</t>
  </si>
  <si>
    <t>Moussa Diaby</t>
  </si>
  <si>
    <t>Moussa Djenepo</t>
  </si>
  <si>
    <t>Standard Liège</t>
  </si>
  <si>
    <t>Munas Dabbur</t>
  </si>
  <si>
    <t>Israel</t>
  </si>
  <si>
    <t>Nabil Fekir</t>
  </si>
  <si>
    <t>Nahitan Nández</t>
  </si>
  <si>
    <t>Cagliari Calcio</t>
  </si>
  <si>
    <t>Neal Maupay</t>
  </si>
  <si>
    <t>Neto</t>
  </si>
  <si>
    <t>Nico Schulz</t>
  </si>
  <si>
    <t>Nicolas Pépé</t>
  </si>
  <si>
    <t>Nikola Vlasic</t>
  </si>
  <si>
    <t>Noah Okafor</t>
  </si>
  <si>
    <t>Ola Aina</t>
  </si>
  <si>
    <t>Oliver McBurnie</t>
  </si>
  <si>
    <t>Óliver Torres</t>
  </si>
  <si>
    <t>Ozan Kabak</t>
  </si>
  <si>
    <t>Pablo Fornals</t>
  </si>
  <si>
    <t>Pablo Sarabia</t>
  </si>
  <si>
    <t>Paco Alcácer</t>
  </si>
  <si>
    <t>Patrick Cutrone</t>
  </si>
  <si>
    <t>Pau López</t>
  </si>
  <si>
    <t>Pedri</t>
  </si>
  <si>
    <t>UD Las Palmas</t>
  </si>
  <si>
    <t>Pedro Neto</t>
  </si>
  <si>
    <t>Pedro Porro</t>
  </si>
  <si>
    <t>Girona</t>
  </si>
  <si>
    <t>Philip Billing</t>
  </si>
  <si>
    <t>Portu</t>
  </si>
  <si>
    <t>Rafael Leão</t>
  </si>
  <si>
    <t>Raphinha</t>
  </si>
  <si>
    <t>Raúl de Tomás</t>
  </si>
  <si>
    <t>Raúl Jiménez</t>
  </si>
  <si>
    <t>Razvan Marin</t>
  </si>
  <si>
    <t>Reinier</t>
  </si>
  <si>
    <t>Rémi Oudin</t>
  </si>
  <si>
    <t>Rémy Cabella</t>
  </si>
  <si>
    <t>Saint-Étienne</t>
  </si>
  <si>
    <t>Renan Lodi</t>
  </si>
  <si>
    <t>Renato Sanches</t>
  </si>
  <si>
    <t>Riccardo Orsolini</t>
  </si>
  <si>
    <t>Robert Skov</t>
  </si>
  <si>
    <t>Right Midfield</t>
  </si>
  <si>
    <t>Miami</t>
  </si>
  <si>
    <t>Rodrygo</t>
  </si>
  <si>
    <t>Santos FC</t>
  </si>
  <si>
    <t>Romelu Lukaku</t>
  </si>
  <si>
    <t>Rony Lopes</t>
  </si>
  <si>
    <t>Ruslan Malinovskyi</t>
  </si>
  <si>
    <t>Ryan Sessegnon</t>
  </si>
  <si>
    <t>Salomón Rondón</t>
  </si>
  <si>
    <t>Venezuela</t>
  </si>
  <si>
    <t>DL Pro</t>
  </si>
  <si>
    <t>Sander Berge</t>
  </si>
  <si>
    <t>Santiago Ascacíbar</t>
  </si>
  <si>
    <t>Sébastien Haller</t>
  </si>
  <si>
    <t>Simone Zaza</t>
  </si>
  <si>
    <t>Sofyan Amrabat</t>
  </si>
  <si>
    <t>Stanislav Lobotka</t>
  </si>
  <si>
    <t>Stanley Nsoki</t>
  </si>
  <si>
    <t>Stefan Lainer</t>
  </si>
  <si>
    <t>Stefano Sturaro</t>
  </si>
  <si>
    <t>Stephan El Shaarawy</t>
  </si>
  <si>
    <t>SH Shenhua</t>
  </si>
  <si>
    <t>Steven Bergwijn</t>
  </si>
  <si>
    <t>Téji Savanier</t>
  </si>
  <si>
    <t>Nîmes Olympique</t>
  </si>
  <si>
    <t>Theo Hernández</t>
  </si>
  <si>
    <t>Thiago Mendes</t>
  </si>
  <si>
    <t>Thierry Correia</t>
  </si>
  <si>
    <t>Thorgan Hazard</t>
  </si>
  <si>
    <t>Timo Baumgartl</t>
  </si>
  <si>
    <t>Timothy Weah</t>
  </si>
  <si>
    <t>Tino Kadewere</t>
  </si>
  <si>
    <t>AC Le Havre</t>
  </si>
  <si>
    <t>Tyrone Mings</t>
  </si>
  <si>
    <t>Uriel Antuna</t>
  </si>
  <si>
    <t>Man City U23</t>
  </si>
  <si>
    <t>Valentin Rongier</t>
  </si>
  <si>
    <t>Victor Osimhen</t>
  </si>
  <si>
    <t>RSC Charleroi</t>
  </si>
  <si>
    <t>William Saliba</t>
  </si>
  <si>
    <t>Wissam Ben Yedder</t>
  </si>
  <si>
    <t>Xaver Schlager</t>
  </si>
  <si>
    <t>Youri Tielemans</t>
  </si>
  <si>
    <t>Youssef En-Nesyri</t>
  </si>
  <si>
    <t>Youssouf Fofana</t>
  </si>
  <si>
    <t>Yusuf Yazici</t>
  </si>
  <si>
    <t>Trabzonspor</t>
  </si>
  <si>
    <t>Zé Luís</t>
  </si>
  <si>
    <t>Zinho Vanheusden</t>
  </si>
  <si>
    <t>Aaron Wan-Bissaka</t>
  </si>
  <si>
    <t>Brenden Aaronson</t>
  </si>
  <si>
    <t>20/21</t>
  </si>
  <si>
    <t>Philadelphia</t>
  </si>
  <si>
    <t>Matt Doherty</t>
  </si>
  <si>
    <t>Ireland</t>
  </si>
  <si>
    <t>Andrea Pinamonti</t>
  </si>
  <si>
    <t>Aaron Ramsdale</t>
  </si>
  <si>
    <t>Amad Diallo</t>
  </si>
  <si>
    <t>Rhian Brewster</t>
  </si>
  <si>
    <t>Liverpool U23</t>
  </si>
  <si>
    <t>Loïc Mbe Soh</t>
  </si>
  <si>
    <t>Paris SG B</t>
  </si>
  <si>
    <t>N3 - Paris Île-de-Fr.</t>
  </si>
  <si>
    <t>Yan Couto</t>
  </si>
  <si>
    <t>Coritiba FC</t>
  </si>
  <si>
    <t>Luis Henrique</t>
  </si>
  <si>
    <t>Três Passos</t>
  </si>
  <si>
    <t>Evanilson</t>
  </si>
  <si>
    <t>Tombense</t>
  </si>
  <si>
    <t>Série C</t>
  </si>
  <si>
    <t>Marc Roca</t>
  </si>
  <si>
    <t>Mohammed Kudus</t>
  </si>
  <si>
    <t>Nordsjaelland</t>
  </si>
  <si>
    <t>Superligaen</t>
  </si>
  <si>
    <t>Ki-Jana Hoever</t>
  </si>
  <si>
    <t>Nicolò Rovella</t>
  </si>
  <si>
    <t>Franco Tongya</t>
  </si>
  <si>
    <t>Juventus U23</t>
  </si>
  <si>
    <t>Marseille B</t>
  </si>
  <si>
    <t>Serie C-A</t>
  </si>
  <si>
    <t>National 2 - Grp. C</t>
  </si>
  <si>
    <t>Lucas Martínez Quarta</t>
  </si>
  <si>
    <t>Copa de la Liga</t>
  </si>
  <si>
    <t>Alex Telles</t>
  </si>
  <si>
    <t>Ben Godfrey</t>
  </si>
  <si>
    <t>Lucas Robertone</t>
  </si>
  <si>
    <t>Nahuel Bustos</t>
  </si>
  <si>
    <t>CA Talleres</t>
  </si>
  <si>
    <t>Valentin Mihaila</t>
  </si>
  <si>
    <t>Parma</t>
  </si>
  <si>
    <t>Pol Lirola</t>
  </si>
  <si>
    <t>Kevin Volland</t>
  </si>
  <si>
    <t>Jean-Daniel Akpa Akpro</t>
  </si>
  <si>
    <t>Salernitana</t>
  </si>
  <si>
    <t>Aleksey Miranchuk</t>
  </si>
  <si>
    <t>Marko Rog</t>
  </si>
  <si>
    <t>Jhon Córdoba</t>
  </si>
  <si>
    <t>1. FC Köln</t>
  </si>
  <si>
    <t>Pervis Estupiñán</t>
  </si>
  <si>
    <t>Ecuador</t>
  </si>
  <si>
    <t>Thiago</t>
  </si>
  <si>
    <t>Steve Mounié</t>
  </si>
  <si>
    <t>Benin</t>
  </si>
  <si>
    <t>Stade Brestois</t>
  </si>
  <si>
    <t>Orestis Karnezis</t>
  </si>
  <si>
    <t>Tiquinho Soares</t>
  </si>
  <si>
    <t>TJ Jinmen Tiger</t>
  </si>
  <si>
    <t>Harry Arter</t>
  </si>
  <si>
    <t>Ivan Toney</t>
  </si>
  <si>
    <t>Peterborough</t>
  </si>
  <si>
    <t>League One</t>
  </si>
  <si>
    <t>Sergio Rico</t>
  </si>
  <si>
    <t>Marcelino Moreno</t>
  </si>
  <si>
    <t>Lanús</t>
  </si>
  <si>
    <t>Hernani</t>
  </si>
  <si>
    <t>Ibrahim Sangaré</t>
  </si>
  <si>
    <t>Karol Linetty</t>
  </si>
  <si>
    <t>Sam Lammers</t>
  </si>
  <si>
    <t>Yann Karamoh</t>
  </si>
  <si>
    <t>Dejan Lovren</t>
  </si>
  <si>
    <t>Axel Disasi</t>
  </si>
  <si>
    <t>Robin Koch</t>
  </si>
  <si>
    <t>Pierre-Emile Höjbjerg</t>
  </si>
  <si>
    <t>Eberechi Eze</t>
  </si>
  <si>
    <t>QPR</t>
  </si>
  <si>
    <t>Ferran Torres</t>
  </si>
  <si>
    <t>François Kamano</t>
  </si>
  <si>
    <t>Juan Fernando Quintero</t>
  </si>
  <si>
    <t>SZ FC</t>
  </si>
  <si>
    <t>Liga Profesional</t>
  </si>
  <si>
    <t>Harrison Reed</t>
  </si>
  <si>
    <t>Jordan Lotomba</t>
  </si>
  <si>
    <t>Adolfo Gaich</t>
  </si>
  <si>
    <t>San Lorenzo</t>
  </si>
  <si>
    <t>Pablo Moreno</t>
  </si>
  <si>
    <t>Juventus U19</t>
  </si>
  <si>
    <t>Primavera 1</t>
  </si>
  <si>
    <t>Marc Cucurella</t>
  </si>
  <si>
    <t>Hee-chan Hwang</t>
  </si>
  <si>
    <t>Korea, South</t>
  </si>
  <si>
    <t>Hélder Costa</t>
  </si>
  <si>
    <t>Angola</t>
  </si>
  <si>
    <t>Jude Bellingham</t>
  </si>
  <si>
    <t>Leroy Sané</t>
  </si>
  <si>
    <t>Gregor Kobel</t>
  </si>
  <si>
    <t>Abel Ruiz</t>
  </si>
  <si>
    <t>Barcelona B</t>
  </si>
  <si>
    <t>2ª B - Fase de ascenso</t>
  </si>
  <si>
    <t>Luis Suárez</t>
  </si>
  <si>
    <t>Dominik Szoboszlai</t>
  </si>
  <si>
    <t>Hungary</t>
  </si>
  <si>
    <t>Abdoulaye Doucouré</t>
  </si>
  <si>
    <t>Antonio Sanabria</t>
  </si>
  <si>
    <t>Carlos Fernández</t>
  </si>
  <si>
    <t>Morgan Sanson</t>
  </si>
  <si>
    <t>Saïd Benrahma</t>
  </si>
  <si>
    <t>Talles Magno</t>
  </si>
  <si>
    <t>Série B</t>
  </si>
  <si>
    <t>Habib Diallo</t>
  </si>
  <si>
    <t>FC Metz</t>
  </si>
  <si>
    <t>Ridle Baku</t>
  </si>
  <si>
    <t>Oussama Idrissi</t>
  </si>
  <si>
    <t>Álex Berenguer</t>
  </si>
  <si>
    <t>Joe Rodon</t>
  </si>
  <si>
    <t>Chris Smalling</t>
  </si>
  <si>
    <t>Karlan Grant</t>
  </si>
  <si>
    <t>Sergiño Dest</t>
  </si>
  <si>
    <t>Jérémy Doku</t>
  </si>
  <si>
    <t>Mohamed Fares</t>
  </si>
  <si>
    <t>Bouna Sarr</t>
  </si>
  <si>
    <t>Baptiste Santamaria</t>
  </si>
  <si>
    <t>Carles Pérez</t>
  </si>
  <si>
    <t>Mario Pasalic</t>
  </si>
  <si>
    <t>Alfred Duncan</t>
  </si>
  <si>
    <t>Nicolás Otamendi</t>
  </si>
  <si>
    <t>Emiliano Martínez</t>
  </si>
  <si>
    <t>Jordan Veretout</t>
  </si>
  <si>
    <t>Bertrand Traoré</t>
  </si>
  <si>
    <t>Alexander Sörloth</t>
  </si>
  <si>
    <t>Diego Llorente</t>
  </si>
  <si>
    <t>Timothy Castagne</t>
  </si>
  <si>
    <t>Roberto Inglese</t>
  </si>
  <si>
    <t>Nélson Semedo</t>
  </si>
  <si>
    <t>Nicolò Barella</t>
  </si>
  <si>
    <t>Donny van de Beek</t>
  </si>
  <si>
    <t>Fábio Silva</t>
  </si>
  <si>
    <t>Gerónimo Rulli</t>
  </si>
  <si>
    <t>Giuseppe Pezzella</t>
  </si>
  <si>
    <t>Oliver Burke</t>
  </si>
  <si>
    <t>Sebastian Andersson</t>
  </si>
  <si>
    <t>Union Berlin</t>
  </si>
  <si>
    <t>Ante Rebic</t>
  </si>
  <si>
    <t>Mikkel Damsgaard</t>
  </si>
  <si>
    <t>Francesco Cassata</t>
  </si>
  <si>
    <t>Alexis Saelemaekers</t>
  </si>
  <si>
    <t>Philipp Max</t>
  </si>
  <si>
    <t>FC Augsburg</t>
  </si>
  <si>
    <t>Alberto Grassi</t>
  </si>
  <si>
    <t>Kai Havertz</t>
  </si>
  <si>
    <t>Vlad Chiriches</t>
  </si>
  <si>
    <t>Brenner</t>
  </si>
  <si>
    <t>Cincinnati</t>
  </si>
  <si>
    <t>Mohammed Salisu</t>
  </si>
  <si>
    <t>Real Valladolid</t>
  </si>
  <si>
    <t>Konstantinos Tsimikas</t>
  </si>
  <si>
    <t>Serhou Guirassy</t>
  </si>
  <si>
    <t>Luca Waldschmidt</t>
  </si>
  <si>
    <t>Rodrigo</t>
  </si>
  <si>
    <t>Nathan Aké</t>
  </si>
  <si>
    <t>Kemar Roofe</t>
  </si>
  <si>
    <t>Rangers</t>
  </si>
  <si>
    <t>Jonas Omlin</t>
  </si>
  <si>
    <t>Alexander Schwolow</t>
  </si>
  <si>
    <t>Francis Coquelin</t>
  </si>
  <si>
    <t>Matheus Pereira</t>
  </si>
  <si>
    <t>Seko Fofana</t>
  </si>
  <si>
    <t>Lens</t>
  </si>
  <si>
    <t>Enes Ünal</t>
  </si>
  <si>
    <t>Anthony Knockaert</t>
  </si>
  <si>
    <t>Martin Terrier</t>
  </si>
  <si>
    <t>Jean-Kévin Augustin</t>
  </si>
  <si>
    <t>Suso</t>
  </si>
  <si>
    <t>Emre Can</t>
  </si>
  <si>
    <t>Álvaro Morata</t>
  </si>
  <si>
    <t>Hakim Ziyech</t>
  </si>
  <si>
    <t>Mark McKenzie</t>
  </si>
  <si>
    <t>Mauro Icardi</t>
  </si>
  <si>
    <t>Stephy Mavididi</t>
  </si>
  <si>
    <t>Illan Meslier</t>
  </si>
  <si>
    <t>Felix Uduokhai</t>
  </si>
  <si>
    <t>Amine Gouiri</t>
  </si>
  <si>
    <t>Adrian Grbic</t>
  </si>
  <si>
    <t>Clermont Foot</t>
  </si>
  <si>
    <t>Facundo Pellistri</t>
  </si>
  <si>
    <t>Umar Sadiq</t>
  </si>
  <si>
    <t>Partizan</t>
  </si>
  <si>
    <t>Super liga</t>
  </si>
  <si>
    <t>Yannick Carrasco</t>
  </si>
  <si>
    <t>Robson Bambu</t>
  </si>
  <si>
    <t>Jeremie Frimpong</t>
  </si>
  <si>
    <t>Manolo Portanova</t>
  </si>
  <si>
    <t>Joakim Maehle</t>
  </si>
  <si>
    <t>Pablo Marí</t>
  </si>
  <si>
    <t>Jakub Moder</t>
  </si>
  <si>
    <t>Lech Poznan</t>
  </si>
  <si>
    <t>Ekstraklasa</t>
  </si>
  <si>
    <t>Ibrahima Diallo</t>
  </si>
  <si>
    <t>Mattia Bani</t>
  </si>
  <si>
    <t>Yeferson Soteldo</t>
  </si>
  <si>
    <t>Thomas Partey</t>
  </si>
  <si>
    <t>Simon Sohm</t>
  </si>
  <si>
    <t>FC Zürich</t>
  </si>
  <si>
    <t>Terem Moffi</t>
  </si>
  <si>
    <t>KV Kortrijk</t>
  </si>
  <si>
    <t>Christian Kouamé</t>
  </si>
  <si>
    <t>Marcos Acuña</t>
  </si>
  <si>
    <t>Giovanni Simeone</t>
  </si>
  <si>
    <t>Matty Cash</t>
  </si>
  <si>
    <t>Jamal Lewis</t>
  </si>
  <si>
    <t>Northern Ireland</t>
  </si>
  <si>
    <t>Vedat Muriqi</t>
  </si>
  <si>
    <t>Gianluca Mancini</t>
  </si>
  <si>
    <t>Callum Wilson</t>
  </si>
  <si>
    <t>Lucas Paquetá</t>
  </si>
  <si>
    <t>Allan</t>
  </si>
  <si>
    <t>Edouard Mendy</t>
  </si>
  <si>
    <t>Stefano Sensi</t>
  </si>
  <si>
    <t>Gabriel Magalhães</t>
  </si>
  <si>
    <t>Sergio Reguilón</t>
  </si>
  <si>
    <t>Ollie Watkins</t>
  </si>
  <si>
    <t>Bruno Tabata</t>
  </si>
  <si>
    <t>Mërgim Vojvoda</t>
  </si>
  <si>
    <t>Miralem Pjanic</t>
  </si>
  <si>
    <t>Bosnia-Herzegovina</t>
  </si>
  <si>
    <t>Ondrej Duda</t>
  </si>
  <si>
    <t>Chidera Ejuke</t>
  </si>
  <si>
    <t>Heerenveen</t>
  </si>
  <si>
    <t>Kyle Walker-Peters</t>
  </si>
  <si>
    <t>Jonathan David</t>
  </si>
  <si>
    <t>Francisco Trincão</t>
  </si>
  <si>
    <t>Matías Palacios</t>
  </si>
  <si>
    <t>Caio Henrique</t>
  </si>
  <si>
    <t>Sven Botman</t>
  </si>
  <si>
    <t>Ajax U21</t>
  </si>
  <si>
    <t>Keuken Kampioen Divisie</t>
  </si>
  <si>
    <t>Moses Simon</t>
  </si>
  <si>
    <t>Timo Werner</t>
  </si>
  <si>
    <t>Ignatius Ganago</t>
  </si>
  <si>
    <t>Leonardo Bittencourt</t>
  </si>
  <si>
    <t>Paul Bernardoni</t>
  </si>
  <si>
    <t>Kévin Cabral</t>
  </si>
  <si>
    <t>Valenciennes FC</t>
  </si>
  <si>
    <t>Los Angeles</t>
  </si>
  <si>
    <t>Pedrinho</t>
  </si>
  <si>
    <t>Corinthians</t>
  </si>
  <si>
    <t>Éverton</t>
  </si>
  <si>
    <t>Irfan Can Kahveci</t>
  </si>
  <si>
    <t>Basaksehir</t>
  </si>
  <si>
    <t>Bruno Fuchs</t>
  </si>
  <si>
    <t>Internacional</t>
  </si>
  <si>
    <t>Dennis Man</t>
  </si>
  <si>
    <t>FCSB</t>
  </si>
  <si>
    <t>Krépin Diatta</t>
  </si>
  <si>
    <t>Arthur Cabral</t>
  </si>
  <si>
    <t>Wesley Fofana</t>
  </si>
  <si>
    <t>Michal Karbownik</t>
  </si>
  <si>
    <t>Legia Warszawa</t>
  </si>
  <si>
    <t>Vladimir Coufal</t>
  </si>
  <si>
    <t>Fortuna Liga</t>
  </si>
  <si>
    <t>Eldor Shomurodov</t>
  </si>
  <si>
    <t>Uzbekistan</t>
  </si>
  <si>
    <t>Rostov</t>
  </si>
  <si>
    <t>Alfred Gomis</t>
  </si>
  <si>
    <t>Dijon</t>
  </si>
  <si>
    <t>Kevin Bonifazi</t>
  </si>
  <si>
    <t>Rúben Dias</t>
  </si>
  <si>
    <t>Moisés Caicedo</t>
  </si>
  <si>
    <t>Serie A Segunda Etapa</t>
  </si>
  <si>
    <t>Ben Chilwell</t>
  </si>
  <si>
    <t>Pedro Gonçalves</t>
  </si>
  <si>
    <t>Famalicão</t>
  </si>
  <si>
    <t>Tomas Soucek</t>
  </si>
  <si>
    <t>Núrio Fortuna</t>
  </si>
  <si>
    <t>Antony</t>
  </si>
  <si>
    <t>Lucas Veríssimo</t>
  </si>
  <si>
    <t>Maxime Busi</t>
  </si>
  <si>
    <t>Grady Diangana</t>
  </si>
  <si>
    <t>Abdallah Sima</t>
  </si>
  <si>
    <t>21/22</t>
  </si>
  <si>
    <t>Adam Armstrong</t>
  </si>
  <si>
    <t>Aké Loba</t>
  </si>
  <si>
    <t>Nashville</t>
  </si>
  <si>
    <t>Alan Velasco</t>
  </si>
  <si>
    <t>Dallas</t>
  </si>
  <si>
    <t>Albert Sambi Lokonga</t>
  </si>
  <si>
    <t>Alexandru Cicaldau</t>
  </si>
  <si>
    <t>Amadou Onana</t>
  </si>
  <si>
    <t>Amine Adli</t>
  </si>
  <si>
    <t>Anders Dreyer</t>
  </si>
  <si>
    <t>André Silva</t>
  </si>
  <si>
    <t>Andreas Cornelius</t>
  </si>
  <si>
    <t>Andreas Skov Olsen</t>
  </si>
  <si>
    <t>Andy Delort</t>
  </si>
  <si>
    <t>Ante Budimir</t>
  </si>
  <si>
    <t>RCD Mallorca</t>
  </si>
  <si>
    <t>CA Osasuna</t>
  </si>
  <si>
    <t>Antonin Barak</t>
  </si>
  <si>
    <t>Aster Vranckx</t>
  </si>
  <si>
    <t>Ben White</t>
  </si>
  <si>
    <t>Billal Brahimi</t>
  </si>
  <si>
    <t>Boubakary Soumaré</t>
  </si>
  <si>
    <t>Boulaye Dia</t>
  </si>
  <si>
    <t>Bryan Gil</t>
  </si>
  <si>
    <t>Bryan Reynolds</t>
  </si>
  <si>
    <t>Calvin Stengs</t>
  </si>
  <si>
    <t>Chris Wood</t>
  </si>
  <si>
    <t>New Zealand</t>
  </si>
  <si>
    <t>Christos Tzolis</t>
  </si>
  <si>
    <t>Dan Burn</t>
  </si>
  <si>
    <t>Danilo Pereira</t>
  </si>
  <si>
    <t>Liga Bwin</t>
  </si>
  <si>
    <t>Daryl Dike</t>
  </si>
  <si>
    <t>Orlando</t>
  </si>
  <si>
    <t>David Zima</t>
  </si>
  <si>
    <t>David Neres</t>
  </si>
  <si>
    <t>Davide Zappacosta</t>
  </si>
  <si>
    <t>Dayot Upamecano</t>
  </si>
  <si>
    <t>Denis Zakaria</t>
  </si>
  <si>
    <t>Deniz Undav</t>
  </si>
  <si>
    <t>Union SG</t>
  </si>
  <si>
    <t>Denzel Dumfries</t>
  </si>
  <si>
    <t>Diego Valdés</t>
  </si>
  <si>
    <t>Donyell Malen</t>
  </si>
  <si>
    <t>Dusan Vlahovic</t>
  </si>
  <si>
    <t>Edon Zhegrova</t>
  </si>
  <si>
    <t>Eduardo Camavinga</t>
  </si>
  <si>
    <t>Emiliano Buendía</t>
  </si>
  <si>
    <t>Enock Mwepu</t>
  </si>
  <si>
    <t>Zambia</t>
  </si>
  <si>
    <t>Facundo Torres</t>
  </si>
  <si>
    <t>Fikayo Tomori</t>
  </si>
  <si>
    <t>Frank Onyeka</t>
  </si>
  <si>
    <t>Gabriel Gudmundsson</t>
  </si>
  <si>
    <t>FC Groningen</t>
  </si>
  <si>
    <t>Gaëtan Laborde</t>
  </si>
  <si>
    <t>Galeno</t>
  </si>
  <si>
    <t>Gianluca Busio</t>
  </si>
  <si>
    <t>Kansas City</t>
  </si>
  <si>
    <t>Venezia</t>
  </si>
  <si>
    <t>Gonzalo Montiel</t>
  </si>
  <si>
    <t>Hamed Junior Traorè</t>
  </si>
  <si>
    <t>FC Empoli</t>
  </si>
  <si>
    <t>Harry Wilson</t>
  </si>
  <si>
    <t>Ibrahima Konaté</t>
  </si>
  <si>
    <t>Igor Coronado</t>
  </si>
  <si>
    <t>Sharjah FC</t>
  </si>
  <si>
    <t>UAE Pro League</t>
  </si>
  <si>
    <t>Ilaix Moriba</t>
  </si>
  <si>
    <t>Primera Federación - Gr. II</t>
  </si>
  <si>
    <t>Ismail Jakobs</t>
  </si>
  <si>
    <t>Ivan Ilić</t>
  </si>
  <si>
    <t>Jack Grealish</t>
  </si>
  <si>
    <t>Jack Harrison</t>
  </si>
  <si>
    <t>Jadon Sancho</t>
  </si>
  <si>
    <t>Jean Lucas</t>
  </si>
  <si>
    <t>Jean-Clair Todibo</t>
  </si>
  <si>
    <t>Jesús Angulo</t>
  </si>
  <si>
    <t>Atlas</t>
  </si>
  <si>
    <t>Joe Willock</t>
  </si>
  <si>
    <t>Joey Veerman</t>
  </si>
  <si>
    <t>Jonas Wind</t>
  </si>
  <si>
    <t>Jonathan Ikoné</t>
  </si>
  <si>
    <t>José Sá</t>
  </si>
  <si>
    <t>Josh Sargent</t>
  </si>
  <si>
    <t>Juan Foyth</t>
  </si>
  <si>
    <t>Juan Musso</t>
  </si>
  <si>
    <t>Kamal Sowah</t>
  </si>
  <si>
    <t>Leicester U21</t>
  </si>
  <si>
    <t>Kamaldeen Sulemana</t>
  </si>
  <si>
    <t>Superligaen Relegation round</t>
  </si>
  <si>
    <t>Kevin Lasagna</t>
  </si>
  <si>
    <t>Kevin Paredes</t>
  </si>
  <si>
    <t>D.C. United</t>
  </si>
  <si>
    <t>Kristoffer Ajer</t>
  </si>
  <si>
    <t>Lassina Traoré</t>
  </si>
  <si>
    <t>Lautaro Valenti</t>
  </si>
  <si>
    <t>Leon Bailey</t>
  </si>
  <si>
    <t>Leonardo Balerdi</t>
  </si>
  <si>
    <t>Loïc Badé</t>
  </si>
  <si>
    <t>Lovro Majer</t>
  </si>
  <si>
    <t>1. HNL</t>
  </si>
  <si>
    <t>Ludwig Augustinsson</t>
  </si>
  <si>
    <t>Luis Díaz</t>
  </si>
  <si>
    <t>Luiz Araújo</t>
  </si>
  <si>
    <t>Lukas Nmecha</t>
  </si>
  <si>
    <t>Lyanco</t>
  </si>
  <si>
    <t>Manuel Ugarte</t>
  </si>
  <si>
    <t>Marash Kumbulla</t>
  </si>
  <si>
    <t>Albania</t>
  </si>
  <si>
    <t>Marc Guéhi</t>
  </si>
  <si>
    <t>Marcel Sabitzer</t>
  </si>
  <si>
    <t>Marco Richter</t>
  </si>
  <si>
    <t>Marcos André</t>
  </si>
  <si>
    <t>Marcus Edwards</t>
  </si>
  <si>
    <t>Mario Lemina</t>
  </si>
  <si>
    <t>Gabon</t>
  </si>
  <si>
    <t>Martín Payero</t>
  </si>
  <si>
    <t>Banfield</t>
  </si>
  <si>
    <t>Marvin Friedrich</t>
  </si>
  <si>
    <t>Al-Hilal SFC</t>
  </si>
  <si>
    <t>Matías Viña</t>
  </si>
  <si>
    <t>Matteo Lovato</t>
  </si>
  <si>
    <t>Dynamo Moscow</t>
  </si>
  <si>
    <t>Maxwel Cornet</t>
  </si>
  <si>
    <t>Michael Olise</t>
  </si>
  <si>
    <t>Reading</t>
  </si>
  <si>
    <t>Mike Maignan</t>
  </si>
  <si>
    <t>Milot Rashica</t>
  </si>
  <si>
    <t>Mitchel Bakker</t>
  </si>
  <si>
    <t>Mohamed Daramy</t>
  </si>
  <si>
    <t>Mohamed Simakan</t>
  </si>
  <si>
    <t>Musa Barrow</t>
  </si>
  <si>
    <t>Myron Boadu</t>
  </si>
  <si>
    <t>Nathan Collins</t>
  </si>
  <si>
    <t>Nathan Patterson</t>
  </si>
  <si>
    <t>Niklas Dorsch</t>
  </si>
  <si>
    <t>Noa Lang</t>
  </si>
  <si>
    <t>Nuno Tavares</t>
  </si>
  <si>
    <t>Odilon Kossounou</t>
  </si>
  <si>
    <t>Pablo Rosario</t>
  </si>
  <si>
    <t>Pape Matar Sarr</t>
  </si>
  <si>
    <t>Patson Daka</t>
  </si>
  <si>
    <t>Pepê</t>
  </si>
  <si>
    <t>Piero Hincapié</t>
  </si>
  <si>
    <t>Rafa Mir</t>
  </si>
  <si>
    <t>Raphaël Varane</t>
  </si>
  <si>
    <t>Ricardo Esgaio</t>
  </si>
  <si>
    <t>Ricardo Pepi</t>
  </si>
  <si>
    <t>Robert Andrich</t>
  </si>
  <si>
    <t>Rodrigo Bentancur</t>
  </si>
  <si>
    <t>Romain Faivre</t>
  </si>
  <si>
    <t>Romain Perraud</t>
  </si>
  <si>
    <t>Sandro Tonali</t>
  </si>
  <si>
    <t>Brescia</t>
  </si>
  <si>
    <t>Sebastián Driussi</t>
  </si>
  <si>
    <t>Austin</t>
  </si>
  <si>
    <t>Sebastiaan Bornauw</t>
  </si>
  <si>
    <t>Steven Berghuis</t>
  </si>
  <si>
    <t>Feyenoord</t>
  </si>
  <si>
    <t>Taiwo Awoniyi</t>
  </si>
  <si>
    <t>Tajon Buchanan</t>
  </si>
  <si>
    <t>New England</t>
  </si>
  <si>
    <t>Takehiro Tomiyasu</t>
  </si>
  <si>
    <t>Tammy Abraham</t>
  </si>
  <si>
    <t>Teun Koopmeiners</t>
  </si>
  <si>
    <t>Thiago Almada</t>
  </si>
  <si>
    <t>Tino Livramento</t>
  </si>
  <si>
    <t>Toby Alderweireld</t>
  </si>
  <si>
    <t>Vanderson</t>
  </si>
  <si>
    <t>Victor Nelsson</t>
  </si>
  <si>
    <t>Vitaliy Mykolenko</t>
  </si>
  <si>
    <t>Dynamo Kyiv</t>
  </si>
  <si>
    <t>Weston McKennie</t>
  </si>
  <si>
    <t>Will Hughes</t>
  </si>
  <si>
    <t>Wylan Cyprien</t>
  </si>
  <si>
    <t>Josko Gvardiol</t>
  </si>
  <si>
    <t>Julián Álvarez</t>
  </si>
  <si>
    <t>Kurt Zouma</t>
  </si>
  <si>
    <t>Martin Ødegaard</t>
  </si>
  <si>
    <t>Rodrigo de Paul</t>
  </si>
  <si>
    <t>Roman Yaremchuk</t>
  </si>
  <si>
    <t>22/23</t>
  </si>
  <si>
    <t>None</t>
  </si>
  <si>
    <t>Loïs Openda</t>
  </si>
  <si>
    <t>Cucho Hernández</t>
  </si>
  <si>
    <t>Columbus</t>
  </si>
  <si>
    <t>Ahmetcan Kaplan</t>
  </si>
  <si>
    <t>Andreas Pereira</t>
  </si>
  <si>
    <t>Evander</t>
  </si>
  <si>
    <t>Jeremiah St. Juste</t>
  </si>
  <si>
    <t>Liga Portugal</t>
  </si>
  <si>
    <t>João Victor</t>
  </si>
  <si>
    <t>Lewis O'Brien</t>
  </si>
  <si>
    <t>Alphonse Areola</t>
  </si>
  <si>
    <t>Sasa Lukic</t>
  </si>
  <si>
    <t>Gabriel Slonina</t>
  </si>
  <si>
    <t>Chicago</t>
  </si>
  <si>
    <t>Andreas Schjelderup</t>
  </si>
  <si>
    <t>Brandon Soppy</t>
  </si>
  <si>
    <t>Christopher Wooh</t>
  </si>
  <si>
    <t>Marko Grujić</t>
  </si>
  <si>
    <t>Mattias Svanberg</t>
  </si>
  <si>
    <t>Perr Schuurs</t>
  </si>
  <si>
    <t>Remo Freuler</t>
  </si>
  <si>
    <t>Andrea Cambiaso</t>
  </si>
  <si>
    <t>Josip Juranovic</t>
  </si>
  <si>
    <t>Guglielmo Vicario</t>
  </si>
  <si>
    <t>Joshua Zirkzee</t>
  </si>
  <si>
    <t>Omar Richards</t>
  </si>
  <si>
    <t>Ritsu Doan</t>
  </si>
  <si>
    <t>Samuele Ricci</t>
  </si>
  <si>
    <t>Cengiz Ünder</t>
  </si>
  <si>
    <t>Billy Gilmour</t>
  </si>
  <si>
    <t>Alexander Bah</t>
  </si>
  <si>
    <t>André Almeida</t>
  </si>
  <si>
    <t>Arkadiusz Milik</t>
  </si>
  <si>
    <t>Azzedine Ounahi</t>
  </si>
  <si>
    <t>César Montes</t>
  </si>
  <si>
    <t>El Bilal Touré</t>
  </si>
  <si>
    <t>Ismaël Koné</t>
  </si>
  <si>
    <t>Montréal</t>
  </si>
  <si>
    <t>Jhon Lucumí</t>
  </si>
  <si>
    <t>Matheus Henrique</t>
  </si>
  <si>
    <t>Nathan Ngoumou</t>
  </si>
  <si>
    <t>Simon Adingra</t>
  </si>
  <si>
    <t>Yann Sommer</t>
  </si>
  <si>
    <t>Man City U21</t>
  </si>
  <si>
    <t>Casemiro</t>
  </si>
  <si>
    <t>Mykhaylo Mudryk</t>
  </si>
  <si>
    <t>Lisandro Martínez</t>
  </si>
  <si>
    <t>Raheem Sterling</t>
  </si>
  <si>
    <t>Gabriel Jesus</t>
  </si>
  <si>
    <t>Kalvin Phillips</t>
  </si>
  <si>
    <t>Anthony Gordon</t>
  </si>
  <si>
    <t>Matheus Nunes</t>
  </si>
  <si>
    <t>Robert Lewandowski</t>
  </si>
  <si>
    <t>Enzo Fernández</t>
  </si>
  <si>
    <t>Federico Chiesa</t>
  </si>
  <si>
    <t>Cody Gakpo</t>
  </si>
  <si>
    <t>Bremer</t>
  </si>
  <si>
    <t>Benoît Badiashile</t>
  </si>
  <si>
    <t>Kalidou Koulibaly</t>
  </si>
  <si>
    <t>Nuno Mendes</t>
  </si>
  <si>
    <t>Gianluca Scamacca</t>
  </si>
  <si>
    <t>Fábio Vieira</t>
  </si>
  <si>
    <t>Nayef Aguerd</t>
  </si>
  <si>
    <t>Noni Madueke</t>
  </si>
  <si>
    <t>Oleksandr Zinchenko</t>
  </si>
  <si>
    <t>Charles De Ketelaere</t>
  </si>
  <si>
    <t>Sadio Mané</t>
  </si>
  <si>
    <t>Vitinha</t>
  </si>
  <si>
    <t>Karim Adeyemi</t>
  </si>
  <si>
    <t>Malo Gusto</t>
  </si>
  <si>
    <t>Morgan Gibbs-White</t>
  </si>
  <si>
    <t>Georginio Rutter</t>
  </si>
  <si>
    <t>David Raum</t>
  </si>
  <si>
    <t>Jakub Kiwior</t>
  </si>
  <si>
    <t>Spezia Calcio</t>
  </si>
  <si>
    <t>Luis Sinisterra</t>
  </si>
  <si>
    <t>Calvin Bassey</t>
  </si>
  <si>
    <t>Ilya Zabarnyi</t>
  </si>
  <si>
    <t>Cheick Doucouré</t>
  </si>
  <si>
    <t>Dango Ouattara</t>
  </si>
  <si>
    <t>Sofiane Diop</t>
  </si>
  <si>
    <t>Éderson</t>
  </si>
  <si>
    <t>Arnaud Kalimuendo</t>
  </si>
  <si>
    <t>David Carmo</t>
  </si>
  <si>
    <t>Mathys Tel</t>
  </si>
  <si>
    <t>Nahuel Molina</t>
  </si>
  <si>
    <t>Neco Williams</t>
  </si>
  <si>
    <t>Nico Schlotterbeck</t>
  </si>
  <si>
    <t>João Palhinha</t>
  </si>
  <si>
    <t>Philippe Coutinho</t>
  </si>
  <si>
    <t>Arthur Theate</t>
  </si>
  <si>
    <t>Hassane Kamara</t>
  </si>
  <si>
    <t>Keane Lewis-Potter</t>
  </si>
  <si>
    <t>Ryan Gravenberch</t>
  </si>
  <si>
    <t>Carlos Soler</t>
  </si>
  <si>
    <t>Carney Chukwuemeka</t>
  </si>
  <si>
    <t>Sasa Kalajdzic</t>
  </si>
  <si>
    <t>Destiny Udogie</t>
  </si>
  <si>
    <t>Paul Onuachu</t>
  </si>
  <si>
    <t>Manuel Akanji</t>
  </si>
  <si>
    <t>Dwight McNeil</t>
  </si>
  <si>
    <t>Harry Souttar</t>
  </si>
  <si>
    <t>Australia</t>
  </si>
  <si>
    <t>Rasmus Højlund</t>
  </si>
  <si>
    <t>Sturm Graz</t>
  </si>
  <si>
    <t>Tyler Adams</t>
  </si>
  <si>
    <t>Wout Faes</t>
  </si>
  <si>
    <t>Jhon Durán</t>
  </si>
  <si>
    <t>Aaron Hickey</t>
  </si>
  <si>
    <t>Brian Brobbey</t>
  </si>
  <si>
    <t>Tanguy Nianzou</t>
  </si>
  <si>
    <t>Emerson</t>
  </si>
  <si>
    <t>Carioca - Taça Guanabara</t>
  </si>
  <si>
    <t>Marcos Senesi</t>
  </si>
  <si>
    <t>Mohamed Camara</t>
  </si>
  <si>
    <t>Takumi Minamino</t>
  </si>
  <si>
    <t>Tyrell Malacia</t>
  </si>
  <si>
    <t>Frank Anguissa</t>
  </si>
  <si>
    <t>Emmanuel Dennis</t>
  </si>
  <si>
    <t>Djed Spence</t>
  </si>
  <si>
    <t>Dodô</t>
  </si>
  <si>
    <t>Brais Méndez</t>
  </si>
  <si>
    <t>Gavin Bazunu</t>
  </si>
  <si>
    <t>Mohamed Bayo</t>
  </si>
  <si>
    <t>Victor Kristiansen</t>
  </si>
  <si>
    <t>Carlos Alcaraz</t>
  </si>
  <si>
    <t>Filip Kostić</t>
  </si>
  <si>
    <t>Fredrik Aursnes</t>
  </si>
  <si>
    <t>Mattia Viti</t>
  </si>
  <si>
    <t>Orel Mangala</t>
  </si>
  <si>
    <t>Rasmus Kristensen</t>
  </si>
  <si>
    <t>Sékou Mara</t>
  </si>
  <si>
    <t>Sergio Gómez</t>
  </si>
  <si>
    <t>Adam Hlozek</t>
  </si>
  <si>
    <t>Lucas Gourna-Douath</t>
  </si>
  <si>
    <t>Jörgen Strand Larsen</t>
  </si>
  <si>
    <t>Roméo Lavia</t>
  </si>
  <si>
    <t>Alexis Beka Beka</t>
  </si>
  <si>
    <t>Chris Richards</t>
  </si>
  <si>
    <t>David Datro Fofana</t>
  </si>
  <si>
    <t>Marcão</t>
  </si>
  <si>
    <t>Naouirou Ahamada</t>
  </si>
  <si>
    <t>Pierre-Emerick Aubameyang</t>
  </si>
  <si>
    <t>Agustín Álvarez</t>
  </si>
  <si>
    <t>Marcus Tavernier</t>
  </si>
  <si>
    <t>Julio Enciso</t>
  </si>
  <si>
    <t>Libertad</t>
  </si>
  <si>
    <t>Nick Pope</t>
  </si>
  <si>
    <t>Youssouf Ndayishimiye</t>
  </si>
  <si>
    <t>Burundi</t>
  </si>
  <si>
    <t>Amin Sarr</t>
  </si>
  <si>
    <t>Jean-Victor Makengo</t>
  </si>
  <si>
    <t>Lyle Foster</t>
  </si>
  <si>
    <t>South Africa</t>
  </si>
  <si>
    <t>KVC Westerlo</t>
  </si>
  <si>
    <t>Mathías Olivera</t>
  </si>
  <si>
    <t>Máximo Perrone</t>
  </si>
  <si>
    <t>Momo Cho</t>
  </si>
  <si>
    <t>Armel Bella-Kotchap</t>
  </si>
  <si>
    <t>VfL Bochum</t>
  </si>
  <si>
    <t>Flynn Downes</t>
  </si>
  <si>
    <t>Gabriel Sara</t>
  </si>
  <si>
    <t>Gabriel Veron</t>
  </si>
  <si>
    <t>James Garner</t>
  </si>
  <si>
    <t>Man Utd U21</t>
  </si>
  <si>
    <t>Antoine Semenyo</t>
  </si>
  <si>
    <t>Luís Maximiano</t>
  </si>
  <si>
    <t>Granada CF</t>
  </si>
  <si>
    <t>LaLiga2</t>
  </si>
  <si>
    <t>Armand Laurienté</t>
  </si>
  <si>
    <t>Borja Mayoral</t>
  </si>
  <si>
    <t>Giulian Biancone</t>
  </si>
  <si>
    <t>Troyes</t>
  </si>
  <si>
    <t>Jens Petter Hauge</t>
  </si>
  <si>
    <t>Junya Ito</t>
  </si>
  <si>
    <t>Khvicha Kvaratskhelia</t>
  </si>
  <si>
    <t>Georgia</t>
  </si>
  <si>
    <t>Dinamo Batumi</t>
  </si>
  <si>
    <t>Crystalbet Erovnuli Liga</t>
  </si>
  <si>
    <t>Kristian Thorstvedt</t>
  </si>
  <si>
    <t>Moussa Niakhaté</t>
  </si>
  <si>
    <t>Owen Wijndal</t>
  </si>
  <si>
    <t>Raphael Onyedika</t>
  </si>
  <si>
    <t>Rúben Vinagre</t>
  </si>
  <si>
    <t>Willian José</t>
  </si>
  <si>
    <t>Jakub Kaminski</t>
  </si>
  <si>
    <t>TOT</t>
  </si>
  <si>
    <t>POT</t>
  </si>
  <si>
    <t>Preffoot</t>
  </si>
  <si>
    <t>Position2</t>
  </si>
  <si>
    <t>ballcontrol</t>
  </si>
  <si>
    <t>dribbling</t>
  </si>
  <si>
    <t>crossing</t>
  </si>
  <si>
    <t>shortpass</t>
  </si>
  <si>
    <t>longpass</t>
  </si>
  <si>
    <t>heading</t>
  </si>
  <si>
    <t>shotpower</t>
  </si>
  <si>
    <t>finishing</t>
  </si>
  <si>
    <t>longshots</t>
  </si>
  <si>
    <t>curve</t>
  </si>
  <si>
    <t>freekick</t>
  </si>
  <si>
    <t>penalties</t>
  </si>
  <si>
    <t>volleys</t>
  </si>
  <si>
    <t>marking</t>
  </si>
  <si>
    <t>slidetackle</t>
  </si>
  <si>
    <t>Standtackle</t>
  </si>
  <si>
    <t>acceleration</t>
  </si>
  <si>
    <t>stamina</t>
  </si>
  <si>
    <t>strength</t>
  </si>
  <si>
    <t>balance</t>
  </si>
  <si>
    <t>sprintspeed</t>
  </si>
  <si>
    <t>agility</t>
  </si>
  <si>
    <t>jumping</t>
  </si>
  <si>
    <t>gkpos</t>
  </si>
  <si>
    <t>gkdive</t>
  </si>
  <si>
    <t>gkhandling</t>
  </si>
  <si>
    <t>gkkicking</t>
  </si>
  <si>
    <t>gkreflex</t>
  </si>
  <si>
    <t>aggression</t>
  </si>
  <si>
    <t>reactions</t>
  </si>
  <si>
    <t>attPos</t>
  </si>
  <si>
    <t>Interceptions</t>
  </si>
  <si>
    <t>Vision</t>
  </si>
  <si>
    <t>Composure</t>
  </si>
  <si>
    <t>FeeValueRatio</t>
  </si>
  <si>
    <t>joined leauge index</t>
  </si>
  <si>
    <t>Left league index</t>
  </si>
  <si>
    <t>Fee2</t>
  </si>
  <si>
    <t>Mv2</t>
  </si>
  <si>
    <t>POT2</t>
  </si>
  <si>
    <t>rightfooted</t>
  </si>
  <si>
    <t>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</si>
</sst>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5"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\ %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199F6DD2-3098-4027-BDFC-963D33DA635C}" autoFormatId="16" applyNumberFormats="0" applyBorderFormats="0" applyFontFormats="0" applyPatternFormats="0" applyAlignmentFormats="0" applyWidthHeightFormats="0">
  <queryTableRefresh nextId="88">
    <queryTableFields count="73">
      <queryTableField id="1" name="player" tableColumnId="1"/>
      <queryTableField id="54" dataBound="0" tableColumnId="54"/>
      <queryTableField id="2" name="position" tableColumnId="2"/>
      <queryTableField id="3" name="age" tableColumnId="3"/>
      <queryTableField id="87" dataBound="0" tableColumnId="73"/>
      <queryTableField id="4" name="MV at time" tableColumnId="4"/>
      <queryTableField id="11" name="fee" tableColumnId="11"/>
      <queryTableField id="84" dataBound="0" tableColumnId="18"/>
      <queryTableField id="85" dataBound="0" tableColumnId="53"/>
      <queryTableField id="80" dataBound="0" tableColumnId="72"/>
      <queryTableField id="5" name="season" tableColumnId="5"/>
      <queryTableField id="6" name="Nat" tableColumnId="6"/>
      <queryTableField id="7" name="Club Left" tableColumnId="7"/>
      <queryTableField id="8" name="Club joined" tableColumnId="8"/>
      <queryTableField id="82" dataBound="0" tableColumnId="15"/>
      <queryTableField id="81" dataBound="0" tableColumnId="12"/>
      <queryTableField id="9" name="League Left" tableColumnId="9"/>
      <queryTableField id="10" name="Joined League" tableColumnId="10"/>
      <queryTableField id="13" name="fifa18wv.Name_TOT" tableColumnId="13"/>
      <queryTableField id="14" name="fifa18wv.Name_POT" tableColumnId="14"/>
      <queryTableField id="86" dataBound="0" tableColumnId="55"/>
      <queryTableField id="16" name="fifa18wv.Name_Preffoot" tableColumnId="16"/>
      <queryTableField id="79" dataBound="0" tableColumnId="71"/>
      <queryTableField id="17" name="fifa18wv.Name_Position" tableColumnId="17"/>
      <queryTableField id="75" dataBound="0" tableColumnId="67"/>
      <queryTableField id="62" dataBound="0" tableColumnId="57"/>
      <queryTableField id="65" dataBound="0" tableColumnId="60"/>
      <queryTableField id="64" dataBound="0" tableColumnId="59"/>
      <queryTableField id="77" dataBound="0" tableColumnId="69"/>
      <queryTableField id="76" dataBound="0" tableColumnId="68"/>
      <queryTableField id="68" dataBound="0" tableColumnId="61"/>
      <queryTableField id="74" dataBound="0" tableColumnId="66"/>
      <queryTableField id="63" dataBound="0" tableColumnId="58"/>
      <queryTableField id="72" dataBound="0" tableColumnId="65"/>
      <queryTableField id="69" dataBound="0" tableColumnId="62"/>
      <queryTableField id="70" dataBound="0" tableColumnId="63"/>
      <queryTableField id="71" dataBound="0" tableColumnId="64"/>
      <queryTableField id="78" dataBound="0" tableColumnId="70"/>
      <queryTableField id="61" dataBound="0" tableColumnId="56"/>
      <queryTableField id="19" name="fifa18wv.Name_ballcontrol" tableColumnId="19"/>
      <queryTableField id="20" name="fifa18wv.Name_dribbling" tableColumnId="20"/>
      <queryTableField id="21" name="fifa18wv.Name_crossing" tableColumnId="21"/>
      <queryTableField id="22" name="fifa18wv.Name_shortpass" tableColumnId="22"/>
      <queryTableField id="23" name="fifa18wv.Name_longpass" tableColumnId="23"/>
      <queryTableField id="24" name="fifa18wv.Name_heading" tableColumnId="24"/>
      <queryTableField id="25" name="fifa18wv.Name_shotpower" tableColumnId="25"/>
      <queryTableField id="26" name="fifa18wv.Name_finishing" tableColumnId="26"/>
      <queryTableField id="27" name="fifa18wv.Name_longshots" tableColumnId="27"/>
      <queryTableField id="28" name="fifa18wv.Name_curve" tableColumnId="28"/>
      <queryTableField id="29" name="fifa18wv.Name_freekick" tableColumnId="29"/>
      <queryTableField id="30" name="fifa18wv.Name_penalties" tableColumnId="30"/>
      <queryTableField id="31" name="fifa18wv.Name_volleys" tableColumnId="31"/>
      <queryTableField id="32" name="fifa18wv.Name_marking" tableColumnId="32"/>
      <queryTableField id="33" name="fifa18wv.Name_slidetackle" tableColumnId="33"/>
      <queryTableField id="34" name="fifa18wv.Name_Standtackle" tableColumnId="34"/>
      <queryTableField id="35" name="fifa18wv.Name_acceleration" tableColumnId="35"/>
      <queryTableField id="36" name="fifa18wv.Name_stamina" tableColumnId="36"/>
      <queryTableField id="37" name="fifa18wv.Name_strength" tableColumnId="37"/>
      <queryTableField id="38" name="fifa18wv.Name_balance" tableColumnId="38"/>
      <queryTableField id="39" name="fifa18wv.Name_sprintspeed" tableColumnId="39"/>
      <queryTableField id="40" name="fifa18wv.Name_agility" tableColumnId="40"/>
      <queryTableField id="41" name="fifa18wv.Name_jumping" tableColumnId="41"/>
      <queryTableField id="42" name="fifa18wv.Name_gkpos" tableColumnId="42"/>
      <queryTableField id="43" name="fifa18wv.Name_gkdive" tableColumnId="43"/>
      <queryTableField id="44" name="fifa18wv.Name_gkhandling" tableColumnId="44"/>
      <queryTableField id="45" name="fifa18wv.Name_gkkicking" tableColumnId="45"/>
      <queryTableField id="46" name="fifa18wv.Name_gkreflex" tableColumnId="46"/>
      <queryTableField id="47" name="fifa18wv.Name_aggression" tableColumnId="47"/>
      <queryTableField id="48" name="fifa18wv.Name_reactions" tableColumnId="48"/>
      <queryTableField id="49" name="fifa18wv.Name_attPos" tableColumnId="49"/>
      <queryTableField id="50" name="fifa18wv.Name_Interceptions" tableColumnId="50"/>
      <queryTableField id="51" name="fifa18wv.Name_Vision" tableColumnId="51"/>
      <queryTableField id="52" name="fifa18wv.Name_Composure" tableColumnId="52"/>
    </queryTableFields>
    <queryTableDeletedFields count="4">
      <deletedField name="fifa18wv.Name_Value"/>
      <deletedField name="fifa18wv.Name_AGE"/>
      <deletedField name="fifa18wv.Name_Player"/>
      <deletedField name="fifa18wv.Name_SecondaryPo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04C62B-B8A0-439D-BB4E-40FE292B7914}" name="Merge6" displayName="Merge6" ref="A1:BU1121" tableType="queryTable" totalsRowShown="0">
  <autoFilter ref="A1:BU1121" xr:uid="{7704C62B-B8A0-439D-BB4E-40FE292B7914}"/>
  <sortState xmlns:xlrd2="http://schemas.microsoft.com/office/spreadsheetml/2017/richdata2" ref="A2:BU1121">
    <sortCondition ref="A1:A1121"/>
  </sortState>
  <tableColumns count="73">
    <tableColumn id="1" xr3:uid="{15775175-C71C-44A2-A514-44361574575C}" uniqueName="1" name="player" queryTableFieldId="1" dataDxfId="34"/>
    <tableColumn id="54" xr3:uid="{B1056F7A-CE40-4EA1-BF0C-BF8583511E41}" uniqueName="54" name="Contract" queryTableFieldId="54"/>
    <tableColumn id="2" xr3:uid="{989CD8EB-3B5E-4475-A831-AE67E61FC08F}" uniqueName="2" name="position" queryTableFieldId="2" dataDxfId="33"/>
    <tableColumn id="3" xr3:uid="{E9DA3FB4-637C-4F4D-BF48-4FC200826068}" uniqueName="3" name="age" queryTableFieldId="3"/>
    <tableColumn id="73" xr3:uid="{2A5C4D18-EF14-4968-A824-E3822EFFC0C6}" uniqueName="73" name="age2" queryTableFieldId="87" dataDxfId="32">
      <calculatedColumnFormula>Merge6[[#This Row],[age]]^2</calculatedColumnFormula>
    </tableColumn>
    <tableColumn id="4" xr3:uid="{26494861-C294-48F7-944D-333B2EA70B07}" uniqueName="4" name="MV at time" queryTableFieldId="4" dataDxfId="31"/>
    <tableColumn id="11" xr3:uid="{2515CBA2-2180-457E-B663-9B8F6377B244}" uniqueName="11" name="fee" queryTableFieldId="11" dataDxfId="30"/>
    <tableColumn id="18" xr3:uid="{F226D581-8C2B-4604-8590-11B344E9075B}" uniqueName="18" name="Mv2" queryTableFieldId="84" dataDxfId="1">
      <calculatedColumnFormula>Merge6[[#This Row],[MV at time]]/1000000</calculatedColumnFormula>
    </tableColumn>
    <tableColumn id="53" xr3:uid="{DBD9182A-E03D-4E43-9693-CD9F0D259D57}" uniqueName="53" name="Fee2" queryTableFieldId="85" dataDxfId="0">
      <calculatedColumnFormula>Merge6[[#This Row],[fee]]/1000000</calculatedColumnFormula>
    </tableColumn>
    <tableColumn id="72" xr3:uid="{145FCC75-49ED-4050-BBB0-B6940D419E14}" uniqueName="72" name="FeeValueRatio" queryTableFieldId="80" dataDxfId="29">
      <calculatedColumnFormula>Merge6[[#This Row],[fee]]/Merge6[[#This Row],[MV at time]]</calculatedColumnFormula>
    </tableColumn>
    <tableColumn id="5" xr3:uid="{6D16C6C9-F15D-41C2-990B-58BD1E7441DA}" uniqueName="5" name="season" queryTableFieldId="5" dataDxfId="28"/>
    <tableColumn id="6" xr3:uid="{E5B567BD-09E0-42DA-BB78-339240072B01}" uniqueName="6" name="Nat" queryTableFieldId="6" dataDxfId="27"/>
    <tableColumn id="7" xr3:uid="{ACBE275C-26C0-4A4D-AA9F-92928EE8D3D5}" uniqueName="7" name="Club Left" queryTableFieldId="7" dataDxfId="26"/>
    <tableColumn id="8" xr3:uid="{3C66BB78-A3E2-4FA6-B9F1-E63C7FAC808E}" uniqueName="8" name="Club joined" queryTableFieldId="8" dataDxfId="25"/>
    <tableColumn id="15" xr3:uid="{EE1A651E-262F-4A7B-904B-3D6517F52FCB}" uniqueName="15" name="Left league index" queryTableFieldId="82" dataDxfId="24">
      <calculatedColumnFormula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calculatedColumnFormula>
    </tableColumn>
    <tableColumn id="12" xr3:uid="{981BB704-A857-4D0D-98B3-050EABF1C6B2}" uniqueName="12" name="joined leauge index" queryTableFieldId="81" dataDxfId="23">
      <calculatedColumnFormula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calculatedColumnFormula>
    </tableColumn>
    <tableColumn id="9" xr3:uid="{895531FA-C21D-4DA9-AB84-97122E302BC0}" uniqueName="9" name="League Left" queryTableFieldId="9" dataDxfId="22"/>
    <tableColumn id="10" xr3:uid="{2D261DAD-0F81-438E-8A3C-F9C5DFA50E0D}" uniqueName="10" name="Joined League" queryTableFieldId="10" dataDxfId="21"/>
    <tableColumn id="13" xr3:uid="{45E5B854-3222-4636-952B-38FEB3E7D0E1}" uniqueName="13" name="TOT" queryTableFieldId="13"/>
    <tableColumn id="14" xr3:uid="{79F05E78-BBCF-4A1B-AF5A-464383A7B124}" uniqueName="14" name="POT" queryTableFieldId="14"/>
    <tableColumn id="55" xr3:uid="{2CDE8918-0F21-4F87-8974-14AEED2D84A7}" uniqueName="55" name="POT2" queryTableFieldId="86" dataDxfId="20">
      <calculatedColumnFormula>Merge6[[#This Row],[POT]]-Merge6[[#This Row],[TOT]]</calculatedColumnFormula>
    </tableColumn>
    <tableColumn id="16" xr3:uid="{016D2DF6-3245-4907-997B-C7E0B84DA163}" uniqueName="16" name="Preffoot" queryTableFieldId="16" dataDxfId="19"/>
    <tableColumn id="71" xr3:uid="{745E6B43-E303-4948-9D27-860272D77851}" uniqueName="71" name="rightfooted" queryTableFieldId="79" dataDxfId="18">
      <calculatedColumnFormula>IF(Merge6[[#This Row],[Preffoot]]="Right",1,0)</calculatedColumnFormula>
    </tableColumn>
    <tableColumn id="17" xr3:uid="{DA61B2D5-D9A0-47DF-99F7-46E3878FC454}" uniqueName="17" name="Position2" queryTableFieldId="17" dataDxfId="17"/>
    <tableColumn id="67" xr3:uid="{57F714DC-6FC4-41D1-A160-0A58FCC27178}" uniqueName="67" name="GK" queryTableFieldId="75" dataDxfId="16">
      <calculatedColumnFormula>IF(Merge6[[#This Row],[Position2]]="GK",1,0)</calculatedColumnFormula>
    </tableColumn>
    <tableColumn id="57" xr3:uid="{D5F3C275-D6FD-45DB-B2A4-352475639E15}" uniqueName="57" name="LB" queryTableFieldId="62" dataDxfId="15">
      <calculatedColumnFormula>IF(Merge6[[#This Row],[Position2]]="LB",1,0)</calculatedColumnFormula>
    </tableColumn>
    <tableColumn id="60" xr3:uid="{7E50CF16-D8E8-4577-9C58-827191915179}" uniqueName="60" name="CB" queryTableFieldId="65" dataDxfId="14">
      <calculatedColumnFormula>IF(Merge6[[#This Row],[Position2]]="CB",1,0)</calculatedColumnFormula>
    </tableColumn>
    <tableColumn id="59" xr3:uid="{903439CB-F827-4386-8D30-2BC76D8F7067}" uniqueName="59" name="RB" queryTableFieldId="64" dataDxfId="13">
      <calculatedColumnFormula>IF(Merge6[[#This Row],[Position2]]="RB",1,0)</calculatedColumnFormula>
    </tableColumn>
    <tableColumn id="69" xr3:uid="{729DC7C1-445B-4567-A38E-6ECBC68FE385}" uniqueName="69" name="LWB" queryTableFieldId="77" dataDxfId="12">
      <calculatedColumnFormula>IF(Merge6[[#This Row],[Position2]]="LWB",1,0)</calculatedColumnFormula>
    </tableColumn>
    <tableColumn id="68" xr3:uid="{61833573-E48B-43EF-BBE2-FD8FE4BB9592}" uniqueName="68" name="RWB" queryTableFieldId="76" dataDxfId="11">
      <calculatedColumnFormula>IF(Merge6[[#This Row],[Position2]]="RWB",1,0)</calculatedColumnFormula>
    </tableColumn>
    <tableColumn id="61" xr3:uid="{3CC09C4F-A213-4D86-B7DC-64B32F62E799}" uniqueName="61" name="LM" queryTableFieldId="68" dataDxfId="10">
      <calculatedColumnFormula>IF(Merge6[[#This Row],[Position2]]="LM",1,0)</calculatedColumnFormula>
    </tableColumn>
    <tableColumn id="66" xr3:uid="{0F3DBD6C-6B7F-4DBB-A933-EC8DF4AC2956}" uniqueName="66" name="CDM" queryTableFieldId="74" dataDxfId="9">
      <calculatedColumnFormula>IF(Merge6[[#This Row],[Position2]]="CDM",1,0)</calculatedColumnFormula>
    </tableColumn>
    <tableColumn id="58" xr3:uid="{78B32942-5862-4561-9775-5B5418C4865B}" uniqueName="58" name="CM" queryTableFieldId="63" dataDxfId="8">
      <calculatedColumnFormula>IF(Merge6[[#This Row],[Position2]]="CM",1,0)</calculatedColumnFormula>
    </tableColumn>
    <tableColumn id="65" xr3:uid="{F119CFAA-9398-4444-8747-F1489EA33994}" uniqueName="65" name="CAM" queryTableFieldId="72" dataDxfId="7">
      <calculatedColumnFormula>IF(Merge6[[#This Row],[Position2]]="CAM",1,0)</calculatedColumnFormula>
    </tableColumn>
    <tableColumn id="62" xr3:uid="{515B537B-C293-4659-A8BD-9399D75BD568}" uniqueName="62" name="RM" queryTableFieldId="69" dataDxfId="6">
      <calculatedColumnFormula>IF(Merge6[[#This Row],[Position2]]="RM",1,0)</calculatedColumnFormula>
    </tableColumn>
    <tableColumn id="63" xr3:uid="{25CED86F-3F90-4FBB-918E-EC2279AE1A7F}" uniqueName="63" name="LW" queryTableFieldId="70" dataDxfId="5">
      <calculatedColumnFormula>IF(Merge6[[#This Row],[Position2]]="LW",1,0)</calculatedColumnFormula>
    </tableColumn>
    <tableColumn id="64" xr3:uid="{9D223D4D-180D-421B-AF89-2013BEAF3020}" uniqueName="64" name="RW" queryTableFieldId="71" dataDxfId="4">
      <calculatedColumnFormula>IF(Merge6[[#This Row],[Position2]]="RW",1,0)</calculatedColumnFormula>
    </tableColumn>
    <tableColumn id="70" xr3:uid="{D42FC0E6-C660-44EA-B332-DADFDAFCB38F}" uniqueName="70" name="CF" queryTableFieldId="78" dataDxfId="3">
      <calculatedColumnFormula>IF(Merge6[[#This Row],[Position2]]="CF",1,0)</calculatedColumnFormula>
    </tableColumn>
    <tableColumn id="56" xr3:uid="{170073F2-D7CF-448B-A071-9DCB5BB67ACD}" uniqueName="56" name="ST" queryTableFieldId="61" dataDxfId="2">
      <calculatedColumnFormula>IF(Merge6[[#This Row],[Position2]]="ST",1,0)</calculatedColumnFormula>
    </tableColumn>
    <tableColumn id="19" xr3:uid="{8BAFBF62-670A-442C-98DF-0AF1C1181DD5}" uniqueName="19" name="ballcontrol" queryTableFieldId="19"/>
    <tableColumn id="20" xr3:uid="{C53E8E56-36C0-4972-A87F-9B0F21A51C54}" uniqueName="20" name="dribbling" queryTableFieldId="20"/>
    <tableColumn id="21" xr3:uid="{88E162D9-7D5E-4D33-8256-A6589CFDF4B3}" uniqueName="21" name="crossing" queryTableFieldId="21"/>
    <tableColumn id="22" xr3:uid="{15BC1BE1-B312-40A1-A0A5-FEC45CACD4EB}" uniqueName="22" name="shortpass" queryTableFieldId="22"/>
    <tableColumn id="23" xr3:uid="{1D68BE5A-3693-4EA8-A30E-17FE1DD85E8C}" uniqueName="23" name="longpass" queryTableFieldId="23"/>
    <tableColumn id="24" xr3:uid="{66BB3E6C-69D9-44AC-9347-225371037618}" uniqueName="24" name="heading" queryTableFieldId="24"/>
    <tableColumn id="25" xr3:uid="{3901527F-0D57-458F-9CB0-9676AF0782C7}" uniqueName="25" name="shotpower" queryTableFieldId="25"/>
    <tableColumn id="26" xr3:uid="{846E196B-7C3F-47DA-9BFE-2F02A2919942}" uniqueName="26" name="finishing" queryTableFieldId="26"/>
    <tableColumn id="27" xr3:uid="{50AD2E55-94EB-4796-B424-15B1FFD14521}" uniqueName="27" name="longshots" queryTableFieldId="27"/>
    <tableColumn id="28" xr3:uid="{4ACC41A1-FDBF-4002-97A1-84F1826E7DB3}" uniqueName="28" name="curve" queryTableFieldId="28"/>
    <tableColumn id="29" xr3:uid="{5562481E-7CE9-4725-9E7E-12D5D881A233}" uniqueName="29" name="freekick" queryTableFieldId="29"/>
    <tableColumn id="30" xr3:uid="{7471EA66-D421-4099-9F0D-5B31DB22C197}" uniqueName="30" name="penalties" queryTableFieldId="30"/>
    <tableColumn id="31" xr3:uid="{B151918F-655A-43D2-B763-3E08A561AC35}" uniqueName="31" name="volleys" queryTableFieldId="31"/>
    <tableColumn id="32" xr3:uid="{6FDA9918-8849-47C3-B8AD-0A5803F8D057}" uniqueName="32" name="marking" queryTableFieldId="32"/>
    <tableColumn id="33" xr3:uid="{DFB1ABDF-A459-4163-BB46-728134D8F156}" uniqueName="33" name="slidetackle" queryTableFieldId="33"/>
    <tableColumn id="34" xr3:uid="{D3226893-A823-4CEE-A861-6E6419D4F7D9}" uniqueName="34" name="Standtackle" queryTableFieldId="34"/>
    <tableColumn id="35" xr3:uid="{06D80A46-C6AF-4085-8965-CE2197825394}" uniqueName="35" name="acceleration" queryTableFieldId="35"/>
    <tableColumn id="36" xr3:uid="{3EF47E50-D0E1-4E34-A1FB-F0F324A121F4}" uniqueName="36" name="stamina" queryTableFieldId="36"/>
    <tableColumn id="37" xr3:uid="{50FFA91B-28F1-41D1-A651-8C2E8A6ABFC7}" uniqueName="37" name="strength" queryTableFieldId="37"/>
    <tableColumn id="38" xr3:uid="{1F857049-9802-4693-BF52-96A4D00288C5}" uniqueName="38" name="balance" queryTableFieldId="38"/>
    <tableColumn id="39" xr3:uid="{F1E70557-17D7-4B12-BFD3-B01EA5C6488A}" uniqueName="39" name="sprintspeed" queryTableFieldId="39"/>
    <tableColumn id="40" xr3:uid="{7C5C656B-F1EB-4911-8FFB-FB606BB2AE6E}" uniqueName="40" name="agility" queryTableFieldId="40"/>
    <tableColumn id="41" xr3:uid="{B532DA76-8626-4E60-9E08-3DD36BD61D40}" uniqueName="41" name="jumping" queryTableFieldId="41"/>
    <tableColumn id="42" xr3:uid="{F45EE563-A388-45DA-A057-82F9763027C1}" uniqueName="42" name="gkpos" queryTableFieldId="42"/>
    <tableColumn id="43" xr3:uid="{9E6A7AD1-0B65-42D8-9B73-078088F624B0}" uniqueName="43" name="gkdive" queryTableFieldId="43"/>
    <tableColumn id="44" xr3:uid="{607F88E7-C0D2-4B2C-9F40-669229B2D768}" uniqueName="44" name="gkhandling" queryTableFieldId="44"/>
    <tableColumn id="45" xr3:uid="{3FC304E8-4030-4BF3-BA6A-5C2896B5F985}" uniqueName="45" name="gkkicking" queryTableFieldId="45"/>
    <tableColumn id="46" xr3:uid="{C167EB1A-D4AA-42E7-91A5-3A602DF59116}" uniqueName="46" name="gkreflex" queryTableFieldId="46"/>
    <tableColumn id="47" xr3:uid="{1927B04A-965A-4923-8E6C-9A59748F583B}" uniqueName="47" name="aggression" queryTableFieldId="47"/>
    <tableColumn id="48" xr3:uid="{3C6E5113-E127-42FE-9A3C-D34704E917D3}" uniqueName="48" name="reactions" queryTableFieldId="48"/>
    <tableColumn id="49" xr3:uid="{BE4760BB-8AFF-43CB-B859-775D4C23537B}" uniqueName="49" name="attPos" queryTableFieldId="49"/>
    <tableColumn id="50" xr3:uid="{A21F04E6-2F03-4852-9447-9C75C602E17D}" uniqueName="50" name="Interceptions" queryTableFieldId="50"/>
    <tableColumn id="51" xr3:uid="{63C21363-74F1-449C-9AB9-8DF99AB25B84}" uniqueName="51" name="Vision" queryTableFieldId="51"/>
    <tableColumn id="52" xr3:uid="{CB05572D-F84D-4B02-8F50-E7BB8A7D3E7A}" uniqueName="52" name="Composure" queryTableFieldId="5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54B9-E8CA-46D5-BBD9-9D891358C762}">
  <dimension ref="A1:BU1121"/>
  <sheetViews>
    <sheetView tabSelected="1" topLeftCell="A301" zoomScale="85" zoomScaleNormal="85" workbookViewId="0">
      <selection activeCell="I302" sqref="I302"/>
    </sheetView>
  </sheetViews>
  <sheetFormatPr defaultRowHeight="15" x14ac:dyDescent="0.25"/>
  <cols>
    <col min="1" max="1" width="24.7109375" bestFit="1" customWidth="1"/>
    <col min="2" max="2" width="10.7109375" bestFit="1" customWidth="1"/>
    <col min="3" max="3" width="18.28515625" bestFit="1" customWidth="1"/>
    <col min="4" max="4" width="6.42578125" bestFit="1" customWidth="1"/>
    <col min="5" max="5" width="6.42578125" customWidth="1"/>
    <col min="6" max="6" width="13.140625" style="1" bestFit="1" customWidth="1"/>
    <col min="7" max="7" width="16.5703125" style="1" bestFit="1" customWidth="1"/>
    <col min="8" max="9" width="16.5703125" style="1" customWidth="1"/>
    <col min="10" max="10" width="16.42578125" bestFit="1" customWidth="1"/>
    <col min="11" max="11" width="9.42578125" bestFit="1" customWidth="1"/>
    <col min="12" max="12" width="22.7109375" bestFit="1" customWidth="1"/>
    <col min="13" max="14" width="15.5703125" bestFit="1" customWidth="1"/>
    <col min="15" max="15" width="15.5703125" customWidth="1"/>
    <col min="16" max="16" width="15.42578125" customWidth="1"/>
    <col min="17" max="17" width="31.140625" bestFit="1" customWidth="1"/>
    <col min="18" max="18" width="23.140625" bestFit="1" customWidth="1"/>
    <col min="19" max="20" width="6.7109375" bestFit="1" customWidth="1"/>
    <col min="21" max="21" width="6.85546875" bestFit="1" customWidth="1"/>
    <col min="23" max="23" width="11.85546875" bestFit="1" customWidth="1"/>
    <col min="24" max="24" width="11.5703125" bestFit="1" customWidth="1"/>
    <col min="25" max="25" width="5.85546875" bestFit="1" customWidth="1"/>
    <col min="26" max="26" width="5.28515625" bestFit="1" customWidth="1"/>
    <col min="27" max="28" width="5.5703125" bestFit="1" customWidth="1"/>
    <col min="29" max="31" width="5.5703125" customWidth="1"/>
    <col min="32" max="32" width="7.5703125" bestFit="1" customWidth="1"/>
    <col min="40" max="40" width="11.28515625" bestFit="1" customWidth="1"/>
    <col min="42" max="42" width="11.7109375" bestFit="1" customWidth="1"/>
    <col min="43" max="43" width="11" bestFit="1" customWidth="1"/>
    <col min="44" max="44" width="10.42578125" bestFit="1" customWidth="1"/>
    <col min="45" max="45" width="12.85546875" bestFit="1" customWidth="1"/>
    <col min="46" max="46" width="11" bestFit="1" customWidth="1"/>
    <col min="47" max="47" width="11.85546875" bestFit="1" customWidth="1"/>
    <col min="48" max="48" width="8.140625" bestFit="1" customWidth="1"/>
    <col min="49" max="49" width="10.42578125" bestFit="1" customWidth="1"/>
    <col min="50" max="50" width="11.5703125" bestFit="1" customWidth="1"/>
    <col min="51" max="51" width="9.5703125" bestFit="1" customWidth="1"/>
    <col min="52" max="53" width="10.42578125" bestFit="1" customWidth="1"/>
    <col min="54" max="54" width="12.85546875" bestFit="1" customWidth="1"/>
    <col min="55" max="55" width="13.5703125" bestFit="1" customWidth="1"/>
    <col min="56" max="56" width="10.28515625" bestFit="1" customWidth="1"/>
    <col min="57" max="57" width="10.7109375" bestFit="1" customWidth="1"/>
    <col min="58" max="59" width="10.140625" bestFit="1" customWidth="1"/>
    <col min="60" max="61" width="8.7109375" bestFit="1" customWidth="1"/>
    <col min="62" max="63" width="8.42578125" bestFit="1" customWidth="1"/>
    <col min="64" max="64" width="9.140625" bestFit="1" customWidth="1"/>
    <col min="65" max="65" width="11.42578125" bestFit="1" customWidth="1"/>
    <col min="66" max="67" width="10.5703125" bestFit="1" customWidth="1"/>
    <col min="68" max="68" width="11.42578125" bestFit="1" customWidth="1"/>
    <col min="69" max="70" width="8.85546875" bestFit="1" customWidth="1"/>
    <col min="71" max="71" width="15.140625" bestFit="1" customWidth="1"/>
    <col min="72" max="72" width="8.85546875" bestFit="1" customWidth="1"/>
    <col min="73" max="73" width="13.42578125" bestFit="1" customWidth="1"/>
    <col min="74" max="74" width="28.42578125" customWidth="1"/>
  </cols>
  <sheetData>
    <row r="1" spans="1:73" x14ac:dyDescent="0.25">
      <c r="A1" t="s">
        <v>497</v>
      </c>
      <c r="B1" t="s">
        <v>498</v>
      </c>
      <c r="C1" t="s">
        <v>499</v>
      </c>
      <c r="D1" t="s">
        <v>500</v>
      </c>
      <c r="E1" t="s">
        <v>1466</v>
      </c>
      <c r="F1" s="1" t="s">
        <v>501</v>
      </c>
      <c r="G1" s="1" t="s">
        <v>508</v>
      </c>
      <c r="H1" s="1" t="s">
        <v>1463</v>
      </c>
      <c r="I1" s="1" t="s">
        <v>1462</v>
      </c>
      <c r="J1" t="s">
        <v>1459</v>
      </c>
      <c r="K1" t="s">
        <v>502</v>
      </c>
      <c r="L1" t="s">
        <v>503</v>
      </c>
      <c r="M1" t="s">
        <v>504</v>
      </c>
      <c r="N1" t="s">
        <v>505</v>
      </c>
      <c r="O1" t="s">
        <v>1461</v>
      </c>
      <c r="P1" t="s">
        <v>1460</v>
      </c>
      <c r="Q1" t="s">
        <v>506</v>
      </c>
      <c r="R1" t="s">
        <v>507</v>
      </c>
      <c r="S1" t="s">
        <v>1421</v>
      </c>
      <c r="T1" t="s">
        <v>1422</v>
      </c>
      <c r="U1" t="s">
        <v>1464</v>
      </c>
      <c r="V1" t="s">
        <v>1423</v>
      </c>
      <c r="W1" t="s">
        <v>1465</v>
      </c>
      <c r="X1" t="s">
        <v>1424</v>
      </c>
      <c r="Y1" t="s">
        <v>87</v>
      </c>
      <c r="Z1" t="s">
        <v>26</v>
      </c>
      <c r="AA1" t="s">
        <v>9</v>
      </c>
      <c r="AB1" t="s">
        <v>27</v>
      </c>
      <c r="AC1" t="s">
        <v>374</v>
      </c>
      <c r="AD1" t="s">
        <v>92</v>
      </c>
      <c r="AE1" t="s">
        <v>77</v>
      </c>
      <c r="AF1" t="s">
        <v>61</v>
      </c>
      <c r="AG1" t="s">
        <v>20</v>
      </c>
      <c r="AH1" t="s">
        <v>21</v>
      </c>
      <c r="AI1" t="s">
        <v>37</v>
      </c>
      <c r="AJ1" t="s">
        <v>156</v>
      </c>
      <c r="AK1" t="s">
        <v>114</v>
      </c>
      <c r="AL1" t="s">
        <v>157</v>
      </c>
      <c r="AM1" t="s">
        <v>15</v>
      </c>
      <c r="AN1" t="s">
        <v>1425</v>
      </c>
      <c r="AO1" t="s">
        <v>1426</v>
      </c>
      <c r="AP1" t="s">
        <v>1427</v>
      </c>
      <c r="AQ1" t="s">
        <v>1428</v>
      </c>
      <c r="AR1" t="s">
        <v>1429</v>
      </c>
      <c r="AS1" t="s">
        <v>1430</v>
      </c>
      <c r="AT1" t="s">
        <v>1431</v>
      </c>
      <c r="AU1" t="s">
        <v>1432</v>
      </c>
      <c r="AV1" t="s">
        <v>1433</v>
      </c>
      <c r="AW1" t="s">
        <v>1434</v>
      </c>
      <c r="AX1" t="s">
        <v>1435</v>
      </c>
      <c r="AY1" t="s">
        <v>1436</v>
      </c>
      <c r="AZ1" t="s">
        <v>1437</v>
      </c>
      <c r="BA1" t="s">
        <v>1438</v>
      </c>
      <c r="BB1" t="s">
        <v>1439</v>
      </c>
      <c r="BC1" t="s">
        <v>1440</v>
      </c>
      <c r="BD1" t="s">
        <v>1441</v>
      </c>
      <c r="BE1" t="s">
        <v>1442</v>
      </c>
      <c r="BF1" t="s">
        <v>1443</v>
      </c>
      <c r="BG1" t="s">
        <v>1444</v>
      </c>
      <c r="BH1" t="s">
        <v>1445</v>
      </c>
      <c r="BI1" t="s">
        <v>1446</v>
      </c>
      <c r="BJ1" t="s">
        <v>1447</v>
      </c>
      <c r="BK1" t="s">
        <v>1448</v>
      </c>
      <c r="BL1" t="s">
        <v>1449</v>
      </c>
      <c r="BM1" t="s">
        <v>1450</v>
      </c>
      <c r="BN1" t="s">
        <v>1451</v>
      </c>
      <c r="BO1" t="s">
        <v>1452</v>
      </c>
      <c r="BP1" t="s">
        <v>1453</v>
      </c>
      <c r="BQ1" t="s">
        <v>1454</v>
      </c>
      <c r="BR1" t="s">
        <v>1455</v>
      </c>
      <c r="BS1" t="s">
        <v>1456</v>
      </c>
      <c r="BT1" t="s">
        <v>1457</v>
      </c>
      <c r="BU1" t="s">
        <v>1458</v>
      </c>
    </row>
    <row r="2" spans="1:73" x14ac:dyDescent="0.25">
      <c r="A2" t="s">
        <v>1049</v>
      </c>
      <c r="B2">
        <v>33</v>
      </c>
      <c r="C2" t="s">
        <v>116</v>
      </c>
      <c r="D2">
        <v>20</v>
      </c>
      <c r="E2">
        <f>Merge6[[#This Row],[age]]^2</f>
        <v>400</v>
      </c>
      <c r="F2" s="1">
        <v>11000000</v>
      </c>
      <c r="G2" s="1">
        <v>8000000</v>
      </c>
      <c r="H2" s="1">
        <f>Merge6[[#This Row],[MV at time]]/1000000</f>
        <v>11</v>
      </c>
      <c r="I2" s="1">
        <f>Merge6[[#This Row],[fee]]/1000000</f>
        <v>8</v>
      </c>
      <c r="J2" s="2">
        <f>Merge6[[#This Row],[fee]]/Merge6[[#This Row],[MV at time]]</f>
        <v>0.72727272727272729</v>
      </c>
      <c r="K2" t="s">
        <v>1050</v>
      </c>
      <c r="L2" t="s">
        <v>279</v>
      </c>
      <c r="M2" t="s">
        <v>517</v>
      </c>
      <c r="N2" t="s">
        <v>160</v>
      </c>
      <c r="O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" t="s">
        <v>1030</v>
      </c>
      <c r="R2" t="s">
        <v>60</v>
      </c>
      <c r="S2">
        <v>72</v>
      </c>
      <c r="T2">
        <v>84</v>
      </c>
      <c r="U2">
        <f>Merge6[[#This Row],[POT]]-Merge6[[#This Row],[TOT]]</f>
        <v>12</v>
      </c>
      <c r="V2" t="s">
        <v>8</v>
      </c>
      <c r="W2">
        <f>IF(Merge6[[#This Row],[Preffoot]]="Right",1,0)</f>
        <v>1</v>
      </c>
      <c r="X2" t="s">
        <v>37</v>
      </c>
      <c r="Y2">
        <f>IF(Merge6[[#This Row],[Position2]]="GK",1,0)</f>
        <v>0</v>
      </c>
      <c r="Z2">
        <f>IF(Merge6[[#This Row],[Position2]]="LB",1,0)</f>
        <v>0</v>
      </c>
      <c r="AA2">
        <f>IF(Merge6[[#This Row],[Position2]]="CB",1,0)</f>
        <v>0</v>
      </c>
      <c r="AB2">
        <f>IF(Merge6[[#This Row],[Position2]]="RB",1,0)</f>
        <v>0</v>
      </c>
      <c r="AC2">
        <f>IF(Merge6[[#This Row],[Position2]]="LWB",1,0)</f>
        <v>0</v>
      </c>
      <c r="AD2">
        <f>IF(Merge6[[#This Row],[Position2]]="RWB",1,0)</f>
        <v>0</v>
      </c>
      <c r="AE2">
        <f>IF(Merge6[[#This Row],[Position2]]="LM",1,0)</f>
        <v>0</v>
      </c>
      <c r="AF2">
        <f>IF(Merge6[[#This Row],[Position2]]="CDM",1,0)</f>
        <v>0</v>
      </c>
      <c r="AG2">
        <f>IF(Merge6[[#This Row],[Position2]]="CM",1,0)</f>
        <v>0</v>
      </c>
      <c r="AH2">
        <f>IF(Merge6[[#This Row],[Position2]]="CAM",1,0)</f>
        <v>0</v>
      </c>
      <c r="AI2">
        <f>IF(Merge6[[#This Row],[Position2]]="RM",1,0)</f>
        <v>1</v>
      </c>
      <c r="AJ2">
        <f>IF(Merge6[[#This Row],[Position2]]="LW",1,0)</f>
        <v>0</v>
      </c>
      <c r="AK2">
        <f>IF(Merge6[[#This Row],[Position2]]="RW",1,0)</f>
        <v>0</v>
      </c>
      <c r="AL2">
        <f>IF(Merge6[[#This Row],[Position2]]="CF",1,0)</f>
        <v>0</v>
      </c>
      <c r="AM2">
        <f>IF(Merge6[[#This Row],[Position2]]="ST",1,0)</f>
        <v>0</v>
      </c>
      <c r="AN2">
        <v>69</v>
      </c>
      <c r="AO2">
        <v>69</v>
      </c>
      <c r="AP2">
        <v>64</v>
      </c>
      <c r="AQ2">
        <v>63</v>
      </c>
      <c r="AR2">
        <v>55</v>
      </c>
      <c r="AS2">
        <v>76</v>
      </c>
      <c r="AT2">
        <v>74</v>
      </c>
      <c r="AU2">
        <v>74</v>
      </c>
      <c r="AV2">
        <v>72</v>
      </c>
      <c r="AW2">
        <v>61</v>
      </c>
      <c r="AX2">
        <v>51</v>
      </c>
      <c r="AY2">
        <v>61</v>
      </c>
      <c r="AZ2">
        <v>74</v>
      </c>
      <c r="BA2">
        <v>37</v>
      </c>
      <c r="BB2">
        <v>40</v>
      </c>
      <c r="BC2">
        <v>38</v>
      </c>
      <c r="BD2">
        <v>86</v>
      </c>
      <c r="BE2">
        <v>81</v>
      </c>
      <c r="BF2">
        <v>70</v>
      </c>
      <c r="BG2">
        <v>61</v>
      </c>
      <c r="BH2">
        <v>89</v>
      </c>
      <c r="BI2">
        <v>70</v>
      </c>
      <c r="BJ2">
        <v>78</v>
      </c>
      <c r="BK2">
        <v>7</v>
      </c>
      <c r="BL2">
        <v>9</v>
      </c>
      <c r="BM2">
        <v>8</v>
      </c>
      <c r="BN2">
        <v>8</v>
      </c>
      <c r="BO2">
        <v>12</v>
      </c>
      <c r="BP2">
        <v>62</v>
      </c>
      <c r="BQ2">
        <v>71</v>
      </c>
      <c r="BR2">
        <v>77</v>
      </c>
      <c r="BS2">
        <v>35</v>
      </c>
      <c r="BT2">
        <v>68</v>
      </c>
      <c r="BU2">
        <v>72</v>
      </c>
    </row>
    <row r="3" spans="1:73" x14ac:dyDescent="0.25">
      <c r="A3" t="s">
        <v>278</v>
      </c>
      <c r="B3">
        <v>47</v>
      </c>
      <c r="C3" t="s">
        <v>1</v>
      </c>
      <c r="D3">
        <v>23</v>
      </c>
      <c r="E3">
        <f>Merge6[[#This Row],[age]]^2</f>
        <v>529</v>
      </c>
      <c r="F3" s="1">
        <v>35000000</v>
      </c>
      <c r="G3" s="1">
        <v>32000000</v>
      </c>
      <c r="H3" s="1">
        <f>Merge6[[#This Row],[MV at time]]/1000000</f>
        <v>35</v>
      </c>
      <c r="I3" s="1">
        <f>Merge6[[#This Row],[fee]]/1000000</f>
        <v>32</v>
      </c>
      <c r="J3" s="2">
        <f>Merge6[[#This Row],[fee]]/Merge6[[#This Row],[MV at time]]</f>
        <v>0.91428571428571426</v>
      </c>
      <c r="K3" t="s">
        <v>509</v>
      </c>
      <c r="L3" t="s">
        <v>279</v>
      </c>
      <c r="M3" t="s">
        <v>218</v>
      </c>
      <c r="N3" t="s">
        <v>242</v>
      </c>
      <c r="O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" t="s">
        <v>91</v>
      </c>
      <c r="R3" t="s">
        <v>55</v>
      </c>
      <c r="S3">
        <v>80</v>
      </c>
      <c r="T3">
        <v>84</v>
      </c>
      <c r="U3">
        <f>Merge6[[#This Row],[POT]]-Merge6[[#This Row],[TOT]]</f>
        <v>4</v>
      </c>
      <c r="V3" t="s">
        <v>43</v>
      </c>
      <c r="W3">
        <f>IF(Merge6[[#This Row],[Preffoot]]="Right",1,0)</f>
        <v>0</v>
      </c>
      <c r="X3" t="s">
        <v>9</v>
      </c>
      <c r="Y3">
        <f>IF(Merge6[[#This Row],[Position2]]="GK",1,0)</f>
        <v>0</v>
      </c>
      <c r="Z3">
        <f>IF(Merge6[[#This Row],[Position2]]="LB",1,0)</f>
        <v>0</v>
      </c>
      <c r="AA3">
        <f>IF(Merge6[[#This Row],[Position2]]="CB",1,0)</f>
        <v>1</v>
      </c>
      <c r="AB3">
        <f>IF(Merge6[[#This Row],[Position2]]="RB",1,0)</f>
        <v>0</v>
      </c>
      <c r="AC3">
        <f>IF(Merge6[[#This Row],[Position2]]="LWB",1,0)</f>
        <v>0</v>
      </c>
      <c r="AD3">
        <f>IF(Merge6[[#This Row],[Position2]]="RWB",1,0)</f>
        <v>0</v>
      </c>
      <c r="AE3">
        <f>IF(Merge6[[#This Row],[Position2]]="LM",1,0)</f>
        <v>0</v>
      </c>
      <c r="AF3">
        <f>IF(Merge6[[#This Row],[Position2]]="CDM",1,0)</f>
        <v>0</v>
      </c>
      <c r="AG3">
        <f>IF(Merge6[[#This Row],[Position2]]="CM",1,0)</f>
        <v>0</v>
      </c>
      <c r="AH3">
        <f>IF(Merge6[[#This Row],[Position2]]="CAM",1,0)</f>
        <v>0</v>
      </c>
      <c r="AI3">
        <f>IF(Merge6[[#This Row],[Position2]]="RM",1,0)</f>
        <v>0</v>
      </c>
      <c r="AJ3">
        <f>IF(Merge6[[#This Row],[Position2]]="LW",1,0)</f>
        <v>0</v>
      </c>
      <c r="AK3">
        <f>IF(Merge6[[#This Row],[Position2]]="RW",1,0)</f>
        <v>0</v>
      </c>
      <c r="AL3">
        <f>IF(Merge6[[#This Row],[Position2]]="CF",1,0)</f>
        <v>0</v>
      </c>
      <c r="AM3">
        <f>IF(Merge6[[#This Row],[Position2]]="ST",1,0)</f>
        <v>0</v>
      </c>
      <c r="AN3">
        <v>77</v>
      </c>
      <c r="AO3">
        <v>75</v>
      </c>
      <c r="AP3">
        <v>69</v>
      </c>
      <c r="AQ3">
        <v>77</v>
      </c>
      <c r="AR3">
        <v>78</v>
      </c>
      <c r="AS3">
        <v>79</v>
      </c>
      <c r="AT3">
        <v>46</v>
      </c>
      <c r="AU3">
        <v>38</v>
      </c>
      <c r="AV3">
        <v>24</v>
      </c>
      <c r="AW3">
        <v>49</v>
      </c>
      <c r="AX3">
        <v>32</v>
      </c>
      <c r="AY3">
        <v>41</v>
      </c>
      <c r="AZ3">
        <v>39</v>
      </c>
      <c r="BA3">
        <v>78</v>
      </c>
      <c r="BB3">
        <v>81</v>
      </c>
      <c r="BC3">
        <v>80</v>
      </c>
      <c r="BD3">
        <v>78</v>
      </c>
      <c r="BE3">
        <v>76</v>
      </c>
      <c r="BF3">
        <v>76</v>
      </c>
      <c r="BG3">
        <v>72</v>
      </c>
      <c r="BH3">
        <v>76</v>
      </c>
      <c r="BI3">
        <v>75</v>
      </c>
      <c r="BJ3">
        <v>82</v>
      </c>
      <c r="BK3">
        <v>7</v>
      </c>
      <c r="BL3">
        <v>12</v>
      </c>
      <c r="BM3">
        <v>7</v>
      </c>
      <c r="BN3">
        <v>7</v>
      </c>
      <c r="BO3">
        <v>8</v>
      </c>
      <c r="BP3">
        <v>77</v>
      </c>
      <c r="BQ3">
        <v>78</v>
      </c>
      <c r="BR3">
        <v>59</v>
      </c>
      <c r="BS3">
        <v>79</v>
      </c>
      <c r="BT3">
        <v>69</v>
      </c>
      <c r="BU3">
        <v>82</v>
      </c>
    </row>
    <row r="4" spans="1:73" x14ac:dyDescent="0.25">
      <c r="A4" t="s">
        <v>278</v>
      </c>
      <c r="B4">
        <v>47</v>
      </c>
      <c r="C4" t="s">
        <v>1</v>
      </c>
      <c r="D4">
        <v>22</v>
      </c>
      <c r="E4">
        <f>Merge6[[#This Row],[age]]^2</f>
        <v>484</v>
      </c>
      <c r="F4" s="1">
        <v>12000000</v>
      </c>
      <c r="G4" s="1">
        <v>28000000</v>
      </c>
      <c r="H4" s="1">
        <f>Merge6[[#This Row],[MV at time]]/1000000</f>
        <v>12</v>
      </c>
      <c r="I4" s="1">
        <f>Merge6[[#This Row],[fee]]/1000000</f>
        <v>28</v>
      </c>
      <c r="J4" s="2">
        <f>Merge6[[#This Row],[fee]]/Merge6[[#This Row],[MV at time]]</f>
        <v>2.3333333333333335</v>
      </c>
      <c r="K4" t="s">
        <v>2</v>
      </c>
      <c r="L4" t="s">
        <v>279</v>
      </c>
      <c r="M4" t="s">
        <v>178</v>
      </c>
      <c r="N4" t="s">
        <v>218</v>
      </c>
      <c r="O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" t="s">
        <v>91</v>
      </c>
      <c r="R4" t="s">
        <v>91</v>
      </c>
      <c r="S4">
        <v>76</v>
      </c>
      <c r="T4">
        <v>85</v>
      </c>
      <c r="U4">
        <f>Merge6[[#This Row],[POT]]-Merge6[[#This Row],[TOT]]</f>
        <v>9</v>
      </c>
      <c r="V4" t="s">
        <v>43</v>
      </c>
      <c r="W4">
        <f>IF(Merge6[[#This Row],[Preffoot]]="Right",1,0)</f>
        <v>0</v>
      </c>
      <c r="X4" t="s">
        <v>9</v>
      </c>
      <c r="Y4">
        <f>IF(Merge6[[#This Row],[Position2]]="GK",1,0)</f>
        <v>0</v>
      </c>
      <c r="Z4">
        <f>IF(Merge6[[#This Row],[Position2]]="LB",1,0)</f>
        <v>0</v>
      </c>
      <c r="AA4">
        <f>IF(Merge6[[#This Row],[Position2]]="CB",1,0)</f>
        <v>1</v>
      </c>
      <c r="AB4">
        <f>IF(Merge6[[#This Row],[Position2]]="RB",1,0)</f>
        <v>0</v>
      </c>
      <c r="AC4">
        <f>IF(Merge6[[#This Row],[Position2]]="LWB",1,0)</f>
        <v>0</v>
      </c>
      <c r="AD4">
        <f>IF(Merge6[[#This Row],[Position2]]="RWB",1,0)</f>
        <v>0</v>
      </c>
      <c r="AE4">
        <f>IF(Merge6[[#This Row],[Position2]]="LM",1,0)</f>
        <v>0</v>
      </c>
      <c r="AF4">
        <f>IF(Merge6[[#This Row],[Position2]]="CDM",1,0)</f>
        <v>0</v>
      </c>
      <c r="AG4">
        <f>IF(Merge6[[#This Row],[Position2]]="CM",1,0)</f>
        <v>0</v>
      </c>
      <c r="AH4">
        <f>IF(Merge6[[#This Row],[Position2]]="CAM",1,0)</f>
        <v>0</v>
      </c>
      <c r="AI4">
        <f>IF(Merge6[[#This Row],[Position2]]="RM",1,0)</f>
        <v>0</v>
      </c>
      <c r="AJ4">
        <f>IF(Merge6[[#This Row],[Position2]]="LW",1,0)</f>
        <v>0</v>
      </c>
      <c r="AK4">
        <f>IF(Merge6[[#This Row],[Position2]]="RW",1,0)</f>
        <v>0</v>
      </c>
      <c r="AL4">
        <f>IF(Merge6[[#This Row],[Position2]]="CF",1,0)</f>
        <v>0</v>
      </c>
      <c r="AM4">
        <f>IF(Merge6[[#This Row],[Position2]]="ST",1,0)</f>
        <v>0</v>
      </c>
      <c r="AN4">
        <v>63</v>
      </c>
      <c r="AO4">
        <v>66</v>
      </c>
      <c r="AP4">
        <v>61</v>
      </c>
      <c r="AQ4">
        <v>75</v>
      </c>
      <c r="AR4">
        <v>73</v>
      </c>
      <c r="AS4">
        <v>78</v>
      </c>
      <c r="AT4">
        <v>42</v>
      </c>
      <c r="AU4">
        <v>30</v>
      </c>
      <c r="AV4">
        <v>24</v>
      </c>
      <c r="AW4">
        <v>41</v>
      </c>
      <c r="AX4">
        <v>32</v>
      </c>
      <c r="AY4">
        <v>41</v>
      </c>
      <c r="AZ4">
        <v>37</v>
      </c>
      <c r="BA4">
        <v>75</v>
      </c>
      <c r="BB4">
        <v>72</v>
      </c>
      <c r="BC4">
        <v>80</v>
      </c>
      <c r="BD4">
        <v>68</v>
      </c>
      <c r="BE4">
        <v>72</v>
      </c>
      <c r="BF4">
        <v>77</v>
      </c>
      <c r="BG4">
        <v>65</v>
      </c>
      <c r="BH4">
        <v>69</v>
      </c>
      <c r="BI4">
        <v>66</v>
      </c>
      <c r="BJ4">
        <v>76</v>
      </c>
      <c r="BK4">
        <v>7</v>
      </c>
      <c r="BL4">
        <v>12</v>
      </c>
      <c r="BM4">
        <v>7</v>
      </c>
      <c r="BN4">
        <v>7</v>
      </c>
      <c r="BO4">
        <v>8</v>
      </c>
      <c r="BP4">
        <v>72</v>
      </c>
      <c r="BQ4">
        <v>74</v>
      </c>
      <c r="BR4">
        <v>48</v>
      </c>
      <c r="BS4">
        <v>77</v>
      </c>
      <c r="BT4">
        <v>62</v>
      </c>
      <c r="BU4">
        <v>78</v>
      </c>
    </row>
    <row r="5" spans="1:73" x14ac:dyDescent="0.25">
      <c r="A5" t="s">
        <v>873</v>
      </c>
      <c r="B5">
        <v>16</v>
      </c>
      <c r="C5" t="s">
        <v>57</v>
      </c>
      <c r="D5">
        <v>27</v>
      </c>
      <c r="E5">
        <f>Merge6[[#This Row],[age]]^2</f>
        <v>729</v>
      </c>
      <c r="F5" s="1">
        <v>20000000</v>
      </c>
      <c r="G5" s="1">
        <v>22000000</v>
      </c>
      <c r="H5" s="1">
        <f>Merge6[[#This Row],[MV at time]]/1000000</f>
        <v>20</v>
      </c>
      <c r="I5" s="1">
        <f>Merge6[[#This Row],[fee]]/1000000</f>
        <v>22</v>
      </c>
      <c r="J5" s="2">
        <f>Merge6[[#This Row],[fee]]/Merge6[[#This Row],[MV at time]]</f>
        <v>1.1000000000000001</v>
      </c>
      <c r="K5" t="s">
        <v>773</v>
      </c>
      <c r="L5" t="s">
        <v>343</v>
      </c>
      <c r="M5" t="s">
        <v>118</v>
      </c>
      <c r="N5" t="s">
        <v>94</v>
      </c>
      <c r="O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" t="s">
        <v>131</v>
      </c>
      <c r="R5" t="s">
        <v>60</v>
      </c>
      <c r="S5">
        <v>79</v>
      </c>
      <c r="T5">
        <v>79</v>
      </c>
      <c r="U5">
        <f>Merge6[[#This Row],[POT]]-Merge6[[#This Row],[TOT]]</f>
        <v>0</v>
      </c>
      <c r="V5" t="s">
        <v>8</v>
      </c>
      <c r="W5">
        <f>IF(Merge6[[#This Row],[Preffoot]]="Right",1,0)</f>
        <v>1</v>
      </c>
      <c r="X5" t="s">
        <v>20</v>
      </c>
      <c r="Y5">
        <f>IF(Merge6[[#This Row],[Position2]]="GK",1,0)</f>
        <v>0</v>
      </c>
      <c r="Z5">
        <f>IF(Merge6[[#This Row],[Position2]]="LB",1,0)</f>
        <v>0</v>
      </c>
      <c r="AA5">
        <f>IF(Merge6[[#This Row],[Position2]]="CB",1,0)</f>
        <v>0</v>
      </c>
      <c r="AB5">
        <f>IF(Merge6[[#This Row],[Position2]]="RB",1,0)</f>
        <v>0</v>
      </c>
      <c r="AC5">
        <f>IF(Merge6[[#This Row],[Position2]]="LWB",1,0)</f>
        <v>0</v>
      </c>
      <c r="AD5">
        <f>IF(Merge6[[#This Row],[Position2]]="RWB",1,0)</f>
        <v>0</v>
      </c>
      <c r="AE5">
        <f>IF(Merge6[[#This Row],[Position2]]="LM",1,0)</f>
        <v>0</v>
      </c>
      <c r="AF5">
        <f>IF(Merge6[[#This Row],[Position2]]="CDM",1,0)</f>
        <v>0</v>
      </c>
      <c r="AG5">
        <f>IF(Merge6[[#This Row],[Position2]]="CM",1,0)</f>
        <v>1</v>
      </c>
      <c r="AH5">
        <f>IF(Merge6[[#This Row],[Position2]]="CAM",1,0)</f>
        <v>0</v>
      </c>
      <c r="AI5">
        <f>IF(Merge6[[#This Row],[Position2]]="RM",1,0)</f>
        <v>0</v>
      </c>
      <c r="AJ5">
        <f>IF(Merge6[[#This Row],[Position2]]="LW",1,0)</f>
        <v>0</v>
      </c>
      <c r="AK5">
        <f>IF(Merge6[[#This Row],[Position2]]="RW",1,0)</f>
        <v>0</v>
      </c>
      <c r="AL5">
        <f>IF(Merge6[[#This Row],[Position2]]="CF",1,0)</f>
        <v>0</v>
      </c>
      <c r="AM5">
        <f>IF(Merge6[[#This Row],[Position2]]="ST",1,0)</f>
        <v>0</v>
      </c>
      <c r="AN5">
        <v>80</v>
      </c>
      <c r="AO5">
        <v>77</v>
      </c>
      <c r="AP5">
        <v>68</v>
      </c>
      <c r="AQ5">
        <v>79</v>
      </c>
      <c r="AR5">
        <v>76</v>
      </c>
      <c r="AS5">
        <v>66</v>
      </c>
      <c r="AT5">
        <v>84</v>
      </c>
      <c r="AU5">
        <v>76</v>
      </c>
      <c r="AV5">
        <v>75</v>
      </c>
      <c r="AW5">
        <v>41</v>
      </c>
      <c r="AX5">
        <v>42</v>
      </c>
      <c r="AY5">
        <v>54</v>
      </c>
      <c r="AZ5">
        <v>68</v>
      </c>
      <c r="BA5">
        <v>75</v>
      </c>
      <c r="BB5">
        <v>76</v>
      </c>
      <c r="BC5">
        <v>80</v>
      </c>
      <c r="BD5">
        <v>68</v>
      </c>
      <c r="BE5">
        <v>89</v>
      </c>
      <c r="BF5">
        <v>80</v>
      </c>
      <c r="BG5">
        <v>68</v>
      </c>
      <c r="BH5">
        <v>74</v>
      </c>
      <c r="BI5">
        <v>65</v>
      </c>
      <c r="BJ5">
        <v>72</v>
      </c>
      <c r="BK5">
        <v>15</v>
      </c>
      <c r="BL5">
        <v>15</v>
      </c>
      <c r="BM5">
        <v>12</v>
      </c>
      <c r="BN5">
        <v>12</v>
      </c>
      <c r="BO5">
        <v>14</v>
      </c>
      <c r="BP5">
        <v>75</v>
      </c>
      <c r="BQ5">
        <v>79</v>
      </c>
      <c r="BR5">
        <v>76</v>
      </c>
      <c r="BS5">
        <v>80</v>
      </c>
      <c r="BT5">
        <v>76</v>
      </c>
      <c r="BU5">
        <v>74</v>
      </c>
    </row>
    <row r="6" spans="1:73" x14ac:dyDescent="0.25">
      <c r="A6" t="s">
        <v>867</v>
      </c>
      <c r="B6">
        <v>11</v>
      </c>
      <c r="C6" t="s">
        <v>28</v>
      </c>
      <c r="D6">
        <v>20</v>
      </c>
      <c r="E6">
        <f>Merge6[[#This Row],[age]]^2</f>
        <v>400</v>
      </c>
      <c r="F6" s="1">
        <v>4500000</v>
      </c>
      <c r="G6" s="1">
        <v>8000000</v>
      </c>
      <c r="H6" s="1">
        <f>Merge6[[#This Row],[MV at time]]/1000000</f>
        <v>4.5</v>
      </c>
      <c r="I6" s="1">
        <f>Merge6[[#This Row],[fee]]/1000000</f>
        <v>8</v>
      </c>
      <c r="J6" s="2">
        <f>Merge6[[#This Row],[fee]]/Merge6[[#This Row],[MV at time]]</f>
        <v>1.7777777777777777</v>
      </c>
      <c r="K6" t="s">
        <v>773</v>
      </c>
      <c r="L6" t="s">
        <v>34</v>
      </c>
      <c r="M6" t="s">
        <v>868</v>
      </c>
      <c r="N6" t="s">
        <v>105</v>
      </c>
      <c r="O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6" t="s">
        <v>869</v>
      </c>
      <c r="R6" t="s">
        <v>14</v>
      </c>
      <c r="S6">
        <v>70</v>
      </c>
      <c r="T6">
        <v>84</v>
      </c>
      <c r="U6">
        <f>Merge6[[#This Row],[POT]]-Merge6[[#This Row],[TOT]]</f>
        <v>14</v>
      </c>
      <c r="V6" t="s">
        <v>8</v>
      </c>
      <c r="W6">
        <f>IF(Merge6[[#This Row],[Preffoot]]="Right",1,0)</f>
        <v>1</v>
      </c>
      <c r="X6" t="s">
        <v>15</v>
      </c>
      <c r="Y6">
        <f>IF(Merge6[[#This Row],[Position2]]="GK",1,0)</f>
        <v>0</v>
      </c>
      <c r="Z6">
        <f>IF(Merge6[[#This Row],[Position2]]="LB",1,0)</f>
        <v>0</v>
      </c>
      <c r="AA6">
        <f>IF(Merge6[[#This Row],[Position2]]="CB",1,0)</f>
        <v>0</v>
      </c>
      <c r="AB6">
        <f>IF(Merge6[[#This Row],[Position2]]="RB",1,0)</f>
        <v>0</v>
      </c>
      <c r="AC6">
        <f>IF(Merge6[[#This Row],[Position2]]="LWB",1,0)</f>
        <v>0</v>
      </c>
      <c r="AD6">
        <f>IF(Merge6[[#This Row],[Position2]]="RWB",1,0)</f>
        <v>0</v>
      </c>
      <c r="AE6">
        <f>IF(Merge6[[#This Row],[Position2]]="LM",1,0)</f>
        <v>0</v>
      </c>
      <c r="AF6">
        <f>IF(Merge6[[#This Row],[Position2]]="CDM",1,0)</f>
        <v>0</v>
      </c>
      <c r="AG6">
        <f>IF(Merge6[[#This Row],[Position2]]="CM",1,0)</f>
        <v>0</v>
      </c>
      <c r="AH6">
        <f>IF(Merge6[[#This Row],[Position2]]="CAM",1,0)</f>
        <v>0</v>
      </c>
      <c r="AI6">
        <f>IF(Merge6[[#This Row],[Position2]]="RM",1,0)</f>
        <v>0</v>
      </c>
      <c r="AJ6">
        <f>IF(Merge6[[#This Row],[Position2]]="LW",1,0)</f>
        <v>0</v>
      </c>
      <c r="AK6">
        <f>IF(Merge6[[#This Row],[Position2]]="RW",1,0)</f>
        <v>0</v>
      </c>
      <c r="AL6">
        <f>IF(Merge6[[#This Row],[Position2]]="CF",1,0)</f>
        <v>0</v>
      </c>
      <c r="AM6">
        <f>IF(Merge6[[#This Row],[Position2]]="ST",1,0)</f>
        <v>1</v>
      </c>
      <c r="AN6">
        <v>74</v>
      </c>
      <c r="AO6">
        <v>72</v>
      </c>
      <c r="AP6">
        <v>36</v>
      </c>
      <c r="AQ6">
        <v>70</v>
      </c>
      <c r="AR6">
        <v>56</v>
      </c>
      <c r="AS6">
        <v>64</v>
      </c>
      <c r="AT6">
        <v>72</v>
      </c>
      <c r="AU6">
        <v>70</v>
      </c>
      <c r="AV6">
        <v>69</v>
      </c>
      <c r="AW6">
        <v>41</v>
      </c>
      <c r="AX6">
        <v>48</v>
      </c>
      <c r="AY6">
        <v>64</v>
      </c>
      <c r="AZ6">
        <v>66</v>
      </c>
      <c r="BA6">
        <v>45</v>
      </c>
      <c r="BB6">
        <v>20</v>
      </c>
      <c r="BC6">
        <v>38</v>
      </c>
      <c r="BD6">
        <v>69</v>
      </c>
      <c r="BE6">
        <v>70</v>
      </c>
      <c r="BF6">
        <v>71</v>
      </c>
      <c r="BG6">
        <v>64</v>
      </c>
      <c r="BH6">
        <v>73</v>
      </c>
      <c r="BI6">
        <v>66</v>
      </c>
      <c r="BJ6">
        <v>65</v>
      </c>
      <c r="BK6">
        <v>10</v>
      </c>
      <c r="BL6">
        <v>6</v>
      </c>
      <c r="BM6">
        <v>10</v>
      </c>
      <c r="BN6">
        <v>10</v>
      </c>
      <c r="BO6">
        <v>8</v>
      </c>
      <c r="BP6">
        <v>46</v>
      </c>
      <c r="BQ6">
        <v>72</v>
      </c>
      <c r="BR6">
        <v>69</v>
      </c>
      <c r="BS6">
        <v>24</v>
      </c>
      <c r="BT6">
        <v>63</v>
      </c>
      <c r="BU6">
        <v>64</v>
      </c>
    </row>
    <row r="7" spans="1:73" x14ac:dyDescent="0.25">
      <c r="A7" t="s">
        <v>1051</v>
      </c>
      <c r="B7">
        <v>10</v>
      </c>
      <c r="C7" t="s">
        <v>28</v>
      </c>
      <c r="D7">
        <v>24</v>
      </c>
      <c r="E7">
        <f>Merge6[[#This Row],[age]]^2</f>
        <v>576</v>
      </c>
      <c r="F7" s="1">
        <v>18000000</v>
      </c>
      <c r="G7" s="1">
        <v>17700000</v>
      </c>
      <c r="H7" s="1">
        <f>Merge6[[#This Row],[MV at time]]/1000000</f>
        <v>18</v>
      </c>
      <c r="I7" s="1">
        <f>Merge6[[#This Row],[fee]]/1000000</f>
        <v>17.7</v>
      </c>
      <c r="J7" s="2">
        <f>Merge6[[#This Row],[fee]]/Merge6[[#This Row],[MV at time]]</f>
        <v>0.98333333333333328</v>
      </c>
      <c r="K7" t="s">
        <v>1050</v>
      </c>
      <c r="L7" t="s">
        <v>145</v>
      </c>
      <c r="M7" t="s">
        <v>130</v>
      </c>
      <c r="N7" t="s">
        <v>210</v>
      </c>
      <c r="O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" t="s">
        <v>131</v>
      </c>
      <c r="R7" t="s">
        <v>60</v>
      </c>
      <c r="S7">
        <v>75</v>
      </c>
      <c r="T7">
        <v>80</v>
      </c>
      <c r="U7">
        <f>Merge6[[#This Row],[POT]]-Merge6[[#This Row],[TOT]]</f>
        <v>5</v>
      </c>
      <c r="V7" t="s">
        <v>8</v>
      </c>
      <c r="W7">
        <f>IF(Merge6[[#This Row],[Preffoot]]="Right",1,0)</f>
        <v>1</v>
      </c>
      <c r="X7" t="s">
        <v>15</v>
      </c>
      <c r="Y7">
        <f>IF(Merge6[[#This Row],[Position2]]="GK",1,0)</f>
        <v>0</v>
      </c>
      <c r="Z7">
        <f>IF(Merge6[[#This Row],[Position2]]="LB",1,0)</f>
        <v>0</v>
      </c>
      <c r="AA7">
        <f>IF(Merge6[[#This Row],[Position2]]="CB",1,0)</f>
        <v>0</v>
      </c>
      <c r="AB7">
        <f>IF(Merge6[[#This Row],[Position2]]="RB",1,0)</f>
        <v>0</v>
      </c>
      <c r="AC7">
        <f>IF(Merge6[[#This Row],[Position2]]="LWB",1,0)</f>
        <v>0</v>
      </c>
      <c r="AD7">
        <f>IF(Merge6[[#This Row],[Position2]]="RWB",1,0)</f>
        <v>0</v>
      </c>
      <c r="AE7">
        <f>IF(Merge6[[#This Row],[Position2]]="LM",1,0)</f>
        <v>0</v>
      </c>
      <c r="AF7">
        <f>IF(Merge6[[#This Row],[Position2]]="CDM",1,0)</f>
        <v>0</v>
      </c>
      <c r="AG7">
        <f>IF(Merge6[[#This Row],[Position2]]="CM",1,0)</f>
        <v>0</v>
      </c>
      <c r="AH7">
        <f>IF(Merge6[[#This Row],[Position2]]="CAM",1,0)</f>
        <v>0</v>
      </c>
      <c r="AI7">
        <f>IF(Merge6[[#This Row],[Position2]]="RM",1,0)</f>
        <v>0</v>
      </c>
      <c r="AJ7">
        <f>IF(Merge6[[#This Row],[Position2]]="LW",1,0)</f>
        <v>0</v>
      </c>
      <c r="AK7">
        <f>IF(Merge6[[#This Row],[Position2]]="RW",1,0)</f>
        <v>0</v>
      </c>
      <c r="AL7">
        <f>IF(Merge6[[#This Row],[Position2]]="CF",1,0)</f>
        <v>0</v>
      </c>
      <c r="AM7">
        <f>IF(Merge6[[#This Row],[Position2]]="ST",1,0)</f>
        <v>1</v>
      </c>
      <c r="AN7">
        <v>74</v>
      </c>
      <c r="AO7">
        <v>74</v>
      </c>
      <c r="AP7">
        <v>62</v>
      </c>
      <c r="AQ7">
        <v>70</v>
      </c>
      <c r="AR7">
        <v>58</v>
      </c>
      <c r="AS7">
        <v>66</v>
      </c>
      <c r="AT7">
        <v>77</v>
      </c>
      <c r="AU7">
        <v>77</v>
      </c>
      <c r="AV7">
        <v>76</v>
      </c>
      <c r="AW7">
        <v>69</v>
      </c>
      <c r="AX7">
        <v>63</v>
      </c>
      <c r="AY7">
        <v>71</v>
      </c>
      <c r="AZ7">
        <v>68</v>
      </c>
      <c r="BA7">
        <v>36</v>
      </c>
      <c r="BB7">
        <v>25</v>
      </c>
      <c r="BC7">
        <v>23</v>
      </c>
      <c r="BD7">
        <v>90</v>
      </c>
      <c r="BE7">
        <v>79</v>
      </c>
      <c r="BF7">
        <v>61</v>
      </c>
      <c r="BG7">
        <v>90</v>
      </c>
      <c r="BH7">
        <v>88</v>
      </c>
      <c r="BI7">
        <v>87</v>
      </c>
      <c r="BJ7">
        <v>84</v>
      </c>
      <c r="BK7">
        <v>12</v>
      </c>
      <c r="BL7">
        <v>10</v>
      </c>
      <c r="BM7">
        <v>13</v>
      </c>
      <c r="BN7">
        <v>13</v>
      </c>
      <c r="BO7">
        <v>7</v>
      </c>
      <c r="BP7">
        <v>79</v>
      </c>
      <c r="BQ7">
        <v>76</v>
      </c>
      <c r="BR7">
        <v>77</v>
      </c>
      <c r="BS7">
        <v>41</v>
      </c>
      <c r="BT7">
        <v>67</v>
      </c>
      <c r="BU7">
        <v>74</v>
      </c>
    </row>
    <row r="8" spans="1:73" x14ac:dyDescent="0.25">
      <c r="A8" t="s">
        <v>1368</v>
      </c>
      <c r="B8">
        <v>23</v>
      </c>
      <c r="C8" t="s">
        <v>28</v>
      </c>
      <c r="D8">
        <v>19</v>
      </c>
      <c r="E8">
        <f>Merge6[[#This Row],[age]]^2</f>
        <v>361</v>
      </c>
      <c r="F8" s="1">
        <v>20000000</v>
      </c>
      <c r="G8" s="1">
        <v>13000000</v>
      </c>
      <c r="H8" s="1">
        <f>Merge6[[#This Row],[MV at time]]/1000000</f>
        <v>20</v>
      </c>
      <c r="I8" s="1">
        <f>Merge6[[#This Row],[fee]]/1000000</f>
        <v>13</v>
      </c>
      <c r="J8" s="2">
        <f>Merge6[[#This Row],[fee]]/Merge6[[#This Row],[MV at time]]</f>
        <v>0.65</v>
      </c>
      <c r="K8" t="s">
        <v>1233</v>
      </c>
      <c r="L8" t="s">
        <v>233</v>
      </c>
      <c r="M8" t="s">
        <v>491</v>
      </c>
      <c r="N8" t="s">
        <v>282</v>
      </c>
      <c r="O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" t="s">
        <v>1030</v>
      </c>
      <c r="R8" t="s">
        <v>91</v>
      </c>
      <c r="S8">
        <v>77</v>
      </c>
      <c r="T8">
        <v>87</v>
      </c>
      <c r="U8">
        <f>Merge6[[#This Row],[POT]]-Merge6[[#This Row],[TOT]]</f>
        <v>10</v>
      </c>
      <c r="V8" t="s">
        <v>8</v>
      </c>
      <c r="W8">
        <f>IF(Merge6[[#This Row],[Preffoot]]="Right",1,0)</f>
        <v>1</v>
      </c>
      <c r="X8" t="s">
        <v>21</v>
      </c>
      <c r="Y8">
        <f>IF(Merge6[[#This Row],[Position2]]="GK",1,0)</f>
        <v>0</v>
      </c>
      <c r="Z8">
        <f>IF(Merge6[[#This Row],[Position2]]="LB",1,0)</f>
        <v>0</v>
      </c>
      <c r="AA8">
        <f>IF(Merge6[[#This Row],[Position2]]="CB",1,0)</f>
        <v>0</v>
      </c>
      <c r="AB8">
        <f>IF(Merge6[[#This Row],[Position2]]="RB",1,0)</f>
        <v>0</v>
      </c>
      <c r="AC8">
        <f>IF(Merge6[[#This Row],[Position2]]="LWB",1,0)</f>
        <v>0</v>
      </c>
      <c r="AD8">
        <f>IF(Merge6[[#This Row],[Position2]]="RWB",1,0)</f>
        <v>0</v>
      </c>
      <c r="AE8">
        <f>IF(Merge6[[#This Row],[Position2]]="LM",1,0)</f>
        <v>0</v>
      </c>
      <c r="AF8">
        <f>IF(Merge6[[#This Row],[Position2]]="CDM",1,0)</f>
        <v>0</v>
      </c>
      <c r="AG8">
        <f>IF(Merge6[[#This Row],[Position2]]="CM",1,0)</f>
        <v>0</v>
      </c>
      <c r="AH8">
        <f>IF(Merge6[[#This Row],[Position2]]="CAM",1,0)</f>
        <v>1</v>
      </c>
      <c r="AI8">
        <f>IF(Merge6[[#This Row],[Position2]]="RM",1,0)</f>
        <v>0</v>
      </c>
      <c r="AJ8">
        <f>IF(Merge6[[#This Row],[Position2]]="LW",1,0)</f>
        <v>0</v>
      </c>
      <c r="AK8">
        <f>IF(Merge6[[#This Row],[Position2]]="RW",1,0)</f>
        <v>0</v>
      </c>
      <c r="AL8">
        <f>IF(Merge6[[#This Row],[Position2]]="CF",1,0)</f>
        <v>0</v>
      </c>
      <c r="AM8">
        <f>IF(Merge6[[#This Row],[Position2]]="ST",1,0)</f>
        <v>0</v>
      </c>
      <c r="AN8">
        <v>79</v>
      </c>
      <c r="AO8">
        <v>78</v>
      </c>
      <c r="AP8">
        <v>69</v>
      </c>
      <c r="AQ8">
        <v>75</v>
      </c>
      <c r="AR8">
        <v>68</v>
      </c>
      <c r="AS8">
        <v>73</v>
      </c>
      <c r="AT8">
        <v>78</v>
      </c>
      <c r="AU8">
        <v>75</v>
      </c>
      <c r="AV8">
        <v>76</v>
      </c>
      <c r="AW8">
        <v>68</v>
      </c>
      <c r="AX8">
        <v>64</v>
      </c>
      <c r="AY8">
        <v>66</v>
      </c>
      <c r="AZ8">
        <v>73</v>
      </c>
      <c r="BA8" t="s">
        <v>1234</v>
      </c>
      <c r="BB8">
        <v>23</v>
      </c>
      <c r="BC8">
        <v>32</v>
      </c>
      <c r="BD8">
        <v>79</v>
      </c>
      <c r="BE8">
        <v>76</v>
      </c>
      <c r="BF8">
        <v>84</v>
      </c>
      <c r="BG8">
        <v>78</v>
      </c>
      <c r="BH8">
        <v>78</v>
      </c>
      <c r="BI8">
        <v>69</v>
      </c>
      <c r="BJ8">
        <v>70</v>
      </c>
      <c r="BK8">
        <v>11</v>
      </c>
      <c r="BL8">
        <v>11</v>
      </c>
      <c r="BM8">
        <v>10</v>
      </c>
      <c r="BN8">
        <v>9</v>
      </c>
      <c r="BO8">
        <v>10</v>
      </c>
      <c r="BP8">
        <v>70</v>
      </c>
      <c r="BQ8">
        <v>76</v>
      </c>
      <c r="BR8">
        <v>77</v>
      </c>
      <c r="BS8">
        <v>23</v>
      </c>
      <c r="BT8">
        <v>78</v>
      </c>
      <c r="BU8">
        <v>80</v>
      </c>
    </row>
    <row r="9" spans="1:73" x14ac:dyDescent="0.25">
      <c r="A9" t="s">
        <v>510</v>
      </c>
      <c r="B9">
        <v>34</v>
      </c>
      <c r="C9" t="s">
        <v>1</v>
      </c>
      <c r="D9">
        <v>24</v>
      </c>
      <c r="E9">
        <f>Merge6[[#This Row],[age]]^2</f>
        <v>576</v>
      </c>
      <c r="F9" s="1">
        <v>9000000</v>
      </c>
      <c r="G9" s="1">
        <v>22220000</v>
      </c>
      <c r="H9" s="1">
        <f>Merge6[[#This Row],[MV at time]]/1000000</f>
        <v>9</v>
      </c>
      <c r="I9" s="1">
        <f>Merge6[[#This Row],[fee]]/1000000</f>
        <v>22.22</v>
      </c>
      <c r="J9" s="2">
        <f>Merge6[[#This Row],[fee]]/Merge6[[#This Row],[MV at time]]</f>
        <v>2.4688888888888889</v>
      </c>
      <c r="K9" t="s">
        <v>509</v>
      </c>
      <c r="L9" t="s">
        <v>145</v>
      </c>
      <c r="M9" t="s">
        <v>146</v>
      </c>
      <c r="N9" t="s">
        <v>160</v>
      </c>
      <c r="O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" t="s">
        <v>131</v>
      </c>
      <c r="R9" t="s">
        <v>60</v>
      </c>
      <c r="S9">
        <v>75</v>
      </c>
      <c r="T9">
        <v>79</v>
      </c>
      <c r="U9">
        <f>Merge6[[#This Row],[POT]]-Merge6[[#This Row],[TOT]]</f>
        <v>4</v>
      </c>
      <c r="V9" t="s">
        <v>8</v>
      </c>
      <c r="W9">
        <f>IF(Merge6[[#This Row],[Preffoot]]="Right",1,0)</f>
        <v>1</v>
      </c>
      <c r="X9" t="s">
        <v>9</v>
      </c>
      <c r="Y9">
        <f>IF(Merge6[[#This Row],[Position2]]="GK",1,0)</f>
        <v>0</v>
      </c>
      <c r="Z9">
        <f>IF(Merge6[[#This Row],[Position2]]="LB",1,0)</f>
        <v>0</v>
      </c>
      <c r="AA9">
        <f>IF(Merge6[[#This Row],[Position2]]="CB",1,0)</f>
        <v>1</v>
      </c>
      <c r="AB9">
        <f>IF(Merge6[[#This Row],[Position2]]="RB",1,0)</f>
        <v>0</v>
      </c>
      <c r="AC9">
        <f>IF(Merge6[[#This Row],[Position2]]="LWB",1,0)</f>
        <v>0</v>
      </c>
      <c r="AD9">
        <f>IF(Merge6[[#This Row],[Position2]]="RWB",1,0)</f>
        <v>0</v>
      </c>
      <c r="AE9">
        <f>IF(Merge6[[#This Row],[Position2]]="LM",1,0)</f>
        <v>0</v>
      </c>
      <c r="AF9">
        <f>IF(Merge6[[#This Row],[Position2]]="CDM",1,0)</f>
        <v>0</v>
      </c>
      <c r="AG9">
        <f>IF(Merge6[[#This Row],[Position2]]="CM",1,0)</f>
        <v>0</v>
      </c>
      <c r="AH9">
        <f>IF(Merge6[[#This Row],[Position2]]="CAM",1,0)</f>
        <v>0</v>
      </c>
      <c r="AI9">
        <f>IF(Merge6[[#This Row],[Position2]]="RM",1,0)</f>
        <v>0</v>
      </c>
      <c r="AJ9">
        <f>IF(Merge6[[#This Row],[Position2]]="LW",1,0)</f>
        <v>0</v>
      </c>
      <c r="AK9">
        <f>IF(Merge6[[#This Row],[Position2]]="RW",1,0)</f>
        <v>0</v>
      </c>
      <c r="AL9">
        <f>IF(Merge6[[#This Row],[Position2]]="CF",1,0)</f>
        <v>0</v>
      </c>
      <c r="AM9">
        <f>IF(Merge6[[#This Row],[Position2]]="ST",1,0)</f>
        <v>0</v>
      </c>
      <c r="AN9">
        <v>72</v>
      </c>
      <c r="AO9">
        <v>68</v>
      </c>
      <c r="AP9">
        <v>50</v>
      </c>
      <c r="AQ9">
        <v>73</v>
      </c>
      <c r="AR9">
        <v>70</v>
      </c>
      <c r="AS9">
        <v>75</v>
      </c>
      <c r="AT9">
        <v>37</v>
      </c>
      <c r="AU9">
        <v>26</v>
      </c>
      <c r="AV9">
        <v>32</v>
      </c>
      <c r="AW9">
        <v>27</v>
      </c>
      <c r="AX9">
        <v>25</v>
      </c>
      <c r="AY9">
        <v>24</v>
      </c>
      <c r="AZ9">
        <v>27</v>
      </c>
      <c r="BA9">
        <v>75</v>
      </c>
      <c r="BB9">
        <v>70</v>
      </c>
      <c r="BC9">
        <v>74</v>
      </c>
      <c r="BD9">
        <v>69</v>
      </c>
      <c r="BE9">
        <v>72</v>
      </c>
      <c r="BF9">
        <v>76</v>
      </c>
      <c r="BG9">
        <v>59</v>
      </c>
      <c r="BH9">
        <v>68</v>
      </c>
      <c r="BI9">
        <v>63</v>
      </c>
      <c r="BJ9">
        <v>77</v>
      </c>
      <c r="BK9">
        <v>7</v>
      </c>
      <c r="BL9">
        <v>10</v>
      </c>
      <c r="BM9">
        <v>8</v>
      </c>
      <c r="BN9">
        <v>14</v>
      </c>
      <c r="BO9">
        <v>12</v>
      </c>
      <c r="BP9">
        <v>70</v>
      </c>
      <c r="BQ9">
        <v>69</v>
      </c>
      <c r="BR9">
        <v>26</v>
      </c>
      <c r="BS9">
        <v>76</v>
      </c>
      <c r="BT9">
        <v>53</v>
      </c>
      <c r="BU9">
        <v>75</v>
      </c>
    </row>
    <row r="10" spans="1:73" x14ac:dyDescent="0.25">
      <c r="A10" t="s">
        <v>472</v>
      </c>
      <c r="B10">
        <v>47</v>
      </c>
      <c r="C10" t="s">
        <v>71</v>
      </c>
      <c r="D10">
        <v>22</v>
      </c>
      <c r="E10">
        <f>Merge6[[#This Row],[age]]^2</f>
        <v>484</v>
      </c>
      <c r="F10" s="1">
        <v>5000000</v>
      </c>
      <c r="G10" s="1">
        <v>10000000</v>
      </c>
      <c r="H10" s="1">
        <f>Merge6[[#This Row],[MV at time]]/1000000</f>
        <v>5</v>
      </c>
      <c r="I10" s="1">
        <f>Merge6[[#This Row],[fee]]/1000000</f>
        <v>10</v>
      </c>
      <c r="J10" s="2">
        <f>Merge6[[#This Row],[fee]]/Merge6[[#This Row],[MV at time]]</f>
        <v>2</v>
      </c>
      <c r="K10" t="s">
        <v>2</v>
      </c>
      <c r="L10" t="s">
        <v>149</v>
      </c>
      <c r="M10" t="s">
        <v>59</v>
      </c>
      <c r="N10" t="s">
        <v>335</v>
      </c>
      <c r="O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" t="s">
        <v>55</v>
      </c>
      <c r="R10" t="s">
        <v>60</v>
      </c>
      <c r="S10">
        <v>74</v>
      </c>
      <c r="T10">
        <v>80</v>
      </c>
      <c r="U10">
        <f>Merge6[[#This Row],[POT]]-Merge6[[#This Row],[TOT]]</f>
        <v>6</v>
      </c>
      <c r="V10" t="s">
        <v>43</v>
      </c>
      <c r="W10">
        <f>IF(Merge6[[#This Row],[Preffoot]]="Right",1,0)</f>
        <v>0</v>
      </c>
      <c r="X10" t="s">
        <v>15</v>
      </c>
      <c r="Y10">
        <f>IF(Merge6[[#This Row],[Position2]]="GK",1,0)</f>
        <v>0</v>
      </c>
      <c r="Z10">
        <f>IF(Merge6[[#This Row],[Position2]]="LB",1,0)</f>
        <v>0</v>
      </c>
      <c r="AA10">
        <f>IF(Merge6[[#This Row],[Position2]]="CB",1,0)</f>
        <v>0</v>
      </c>
      <c r="AB10">
        <f>IF(Merge6[[#This Row],[Position2]]="RB",1,0)</f>
        <v>0</v>
      </c>
      <c r="AC10">
        <f>IF(Merge6[[#This Row],[Position2]]="LWB",1,0)</f>
        <v>0</v>
      </c>
      <c r="AD10">
        <f>IF(Merge6[[#This Row],[Position2]]="RWB",1,0)</f>
        <v>0</v>
      </c>
      <c r="AE10">
        <f>IF(Merge6[[#This Row],[Position2]]="LM",1,0)</f>
        <v>0</v>
      </c>
      <c r="AF10">
        <f>IF(Merge6[[#This Row],[Position2]]="CDM",1,0)</f>
        <v>0</v>
      </c>
      <c r="AG10">
        <f>IF(Merge6[[#This Row],[Position2]]="CM",1,0)</f>
        <v>0</v>
      </c>
      <c r="AH10">
        <f>IF(Merge6[[#This Row],[Position2]]="CAM",1,0)</f>
        <v>0</v>
      </c>
      <c r="AI10">
        <f>IF(Merge6[[#This Row],[Position2]]="RM",1,0)</f>
        <v>0</v>
      </c>
      <c r="AJ10">
        <f>IF(Merge6[[#This Row],[Position2]]="LW",1,0)</f>
        <v>0</v>
      </c>
      <c r="AK10">
        <f>IF(Merge6[[#This Row],[Position2]]="RW",1,0)</f>
        <v>0</v>
      </c>
      <c r="AL10">
        <f>IF(Merge6[[#This Row],[Position2]]="CF",1,0)</f>
        <v>0</v>
      </c>
      <c r="AM10">
        <f>IF(Merge6[[#This Row],[Position2]]="ST",1,0)</f>
        <v>1</v>
      </c>
      <c r="AN10">
        <v>74</v>
      </c>
      <c r="AO10">
        <v>77</v>
      </c>
      <c r="AP10">
        <v>66</v>
      </c>
      <c r="AQ10">
        <v>74</v>
      </c>
      <c r="AR10">
        <v>55</v>
      </c>
      <c r="AS10">
        <v>75</v>
      </c>
      <c r="AT10">
        <v>66</v>
      </c>
      <c r="AU10">
        <v>75</v>
      </c>
      <c r="AV10">
        <v>63</v>
      </c>
      <c r="AW10">
        <v>54</v>
      </c>
      <c r="AX10">
        <v>39</v>
      </c>
      <c r="AY10">
        <v>71</v>
      </c>
      <c r="AZ10">
        <v>61</v>
      </c>
      <c r="BA10">
        <v>15</v>
      </c>
      <c r="BB10">
        <v>16</v>
      </c>
      <c r="BC10">
        <v>17</v>
      </c>
      <c r="BD10">
        <v>80</v>
      </c>
      <c r="BE10">
        <v>66</v>
      </c>
      <c r="BF10">
        <v>50</v>
      </c>
      <c r="BG10">
        <v>64</v>
      </c>
      <c r="BH10">
        <v>81</v>
      </c>
      <c r="BI10">
        <v>73</v>
      </c>
      <c r="BJ10">
        <v>72</v>
      </c>
      <c r="BK10">
        <v>5</v>
      </c>
      <c r="BL10">
        <v>11</v>
      </c>
      <c r="BM10">
        <v>8</v>
      </c>
      <c r="BN10">
        <v>11</v>
      </c>
      <c r="BO10">
        <v>9</v>
      </c>
      <c r="BP10">
        <v>32</v>
      </c>
      <c r="BQ10">
        <v>74</v>
      </c>
      <c r="BR10">
        <v>75</v>
      </c>
      <c r="BS10">
        <v>14</v>
      </c>
      <c r="BT10">
        <v>67</v>
      </c>
      <c r="BU10">
        <v>65</v>
      </c>
    </row>
    <row r="11" spans="1:73" x14ac:dyDescent="0.25">
      <c r="A11" t="s">
        <v>322</v>
      </c>
      <c r="B11">
        <v>22</v>
      </c>
      <c r="C11" t="s">
        <v>116</v>
      </c>
      <c r="D11">
        <v>22</v>
      </c>
      <c r="E11">
        <f>Merge6[[#This Row],[age]]^2</f>
        <v>484</v>
      </c>
      <c r="F11" s="1">
        <v>8000000</v>
      </c>
      <c r="G11" s="1">
        <v>20000000</v>
      </c>
      <c r="H11" s="1">
        <f>Merge6[[#This Row],[MV at time]]/1000000</f>
        <v>8</v>
      </c>
      <c r="I11" s="1">
        <f>Merge6[[#This Row],[fee]]/1000000</f>
        <v>20</v>
      </c>
      <c r="J11" s="2">
        <f>Merge6[[#This Row],[fee]]/Merge6[[#This Row],[MV at time]]</f>
        <v>2.5</v>
      </c>
      <c r="K11" t="s">
        <v>2</v>
      </c>
      <c r="L11" t="s">
        <v>34</v>
      </c>
      <c r="M11" t="s">
        <v>147</v>
      </c>
      <c r="N11" t="s">
        <v>319</v>
      </c>
      <c r="O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" t="s">
        <v>131</v>
      </c>
      <c r="R11" t="s">
        <v>60</v>
      </c>
      <c r="S11">
        <v>72</v>
      </c>
      <c r="T11">
        <v>77</v>
      </c>
      <c r="U11">
        <f>Merge6[[#This Row],[POT]]-Merge6[[#This Row],[TOT]]</f>
        <v>5</v>
      </c>
      <c r="V11" t="s">
        <v>43</v>
      </c>
      <c r="W11">
        <f>IF(Merge6[[#This Row],[Preffoot]]="Right",1,0)</f>
        <v>0</v>
      </c>
      <c r="X11" t="s">
        <v>20</v>
      </c>
      <c r="Y11">
        <f>IF(Merge6[[#This Row],[Position2]]="GK",1,0)</f>
        <v>0</v>
      </c>
      <c r="Z11">
        <f>IF(Merge6[[#This Row],[Position2]]="LB",1,0)</f>
        <v>0</v>
      </c>
      <c r="AA11">
        <f>IF(Merge6[[#This Row],[Position2]]="CB",1,0)</f>
        <v>0</v>
      </c>
      <c r="AB11">
        <f>IF(Merge6[[#This Row],[Position2]]="RB",1,0)</f>
        <v>0</v>
      </c>
      <c r="AC11">
        <f>IF(Merge6[[#This Row],[Position2]]="LWB",1,0)</f>
        <v>0</v>
      </c>
      <c r="AD11">
        <f>IF(Merge6[[#This Row],[Position2]]="RWB",1,0)</f>
        <v>0</v>
      </c>
      <c r="AE11">
        <f>IF(Merge6[[#This Row],[Position2]]="LM",1,0)</f>
        <v>0</v>
      </c>
      <c r="AF11">
        <f>IF(Merge6[[#This Row],[Position2]]="CDM",1,0)</f>
        <v>0</v>
      </c>
      <c r="AG11">
        <f>IF(Merge6[[#This Row],[Position2]]="CM",1,0)</f>
        <v>1</v>
      </c>
      <c r="AH11">
        <f>IF(Merge6[[#This Row],[Position2]]="CAM",1,0)</f>
        <v>0</v>
      </c>
      <c r="AI11">
        <f>IF(Merge6[[#This Row],[Position2]]="RM",1,0)</f>
        <v>0</v>
      </c>
      <c r="AJ11">
        <f>IF(Merge6[[#This Row],[Position2]]="LW",1,0)</f>
        <v>0</v>
      </c>
      <c r="AK11">
        <f>IF(Merge6[[#This Row],[Position2]]="RW",1,0)</f>
        <v>0</v>
      </c>
      <c r="AL11">
        <f>IF(Merge6[[#This Row],[Position2]]="CF",1,0)</f>
        <v>0</v>
      </c>
      <c r="AM11">
        <f>IF(Merge6[[#This Row],[Position2]]="ST",1,0)</f>
        <v>0</v>
      </c>
      <c r="AN11">
        <v>75</v>
      </c>
      <c r="AO11">
        <v>75</v>
      </c>
      <c r="AP11">
        <v>54</v>
      </c>
      <c r="AQ11">
        <v>75</v>
      </c>
      <c r="AR11">
        <v>70</v>
      </c>
      <c r="AS11">
        <v>49</v>
      </c>
      <c r="AT11">
        <v>57</v>
      </c>
      <c r="AU11">
        <v>52</v>
      </c>
      <c r="AV11">
        <v>57</v>
      </c>
      <c r="AW11">
        <v>59</v>
      </c>
      <c r="AX11">
        <v>41</v>
      </c>
      <c r="AY11">
        <v>53</v>
      </c>
      <c r="AZ11">
        <v>43</v>
      </c>
      <c r="BA11">
        <v>65</v>
      </c>
      <c r="BB11">
        <v>59</v>
      </c>
      <c r="BC11">
        <v>65</v>
      </c>
      <c r="BD11">
        <v>70</v>
      </c>
      <c r="BE11">
        <v>62</v>
      </c>
      <c r="BF11">
        <v>64</v>
      </c>
      <c r="BG11">
        <v>66</v>
      </c>
      <c r="BH11">
        <v>69</v>
      </c>
      <c r="BI11">
        <v>63</v>
      </c>
      <c r="BJ11">
        <v>61</v>
      </c>
      <c r="BK11">
        <v>9</v>
      </c>
      <c r="BL11">
        <v>8</v>
      </c>
      <c r="BM11">
        <v>11</v>
      </c>
      <c r="BN11">
        <v>9</v>
      </c>
      <c r="BO11">
        <v>13</v>
      </c>
      <c r="BP11">
        <v>68</v>
      </c>
      <c r="BQ11">
        <v>72</v>
      </c>
      <c r="BR11">
        <v>67</v>
      </c>
      <c r="BS11">
        <v>69</v>
      </c>
      <c r="BT11">
        <v>74</v>
      </c>
      <c r="BU11">
        <v>65</v>
      </c>
    </row>
    <row r="12" spans="1:73" x14ac:dyDescent="0.25">
      <c r="A12" t="s">
        <v>511</v>
      </c>
      <c r="B12">
        <v>23</v>
      </c>
      <c r="C12" t="s">
        <v>357</v>
      </c>
      <c r="D12">
        <v>21</v>
      </c>
      <c r="E12">
        <f>Merge6[[#This Row],[age]]^2</f>
        <v>441</v>
      </c>
      <c r="F12" s="1">
        <v>20000000</v>
      </c>
      <c r="G12" s="1">
        <v>18000000</v>
      </c>
      <c r="H12" s="1">
        <f>Merge6[[#This Row],[MV at time]]/1000000</f>
        <v>20</v>
      </c>
      <c r="I12" s="1">
        <f>Merge6[[#This Row],[fee]]/1000000</f>
        <v>18</v>
      </c>
      <c r="J12" s="2">
        <f>Merge6[[#This Row],[fee]]/Merge6[[#This Row],[MV at time]]</f>
        <v>0.9</v>
      </c>
      <c r="K12" t="s">
        <v>509</v>
      </c>
      <c r="L12" t="s">
        <v>124</v>
      </c>
      <c r="M12" t="s">
        <v>94</v>
      </c>
      <c r="N12" t="s">
        <v>223</v>
      </c>
      <c r="O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2" t="s">
        <v>60</v>
      </c>
      <c r="R12" t="s">
        <v>91</v>
      </c>
      <c r="S12">
        <v>74</v>
      </c>
      <c r="T12">
        <v>84</v>
      </c>
      <c r="U12">
        <f>Merge6[[#This Row],[POT]]-Merge6[[#This Row],[TOT]]</f>
        <v>10</v>
      </c>
      <c r="V12" t="s">
        <v>8</v>
      </c>
      <c r="W12">
        <f>IF(Merge6[[#This Row],[Preffoot]]="Right",1,0)</f>
        <v>1</v>
      </c>
      <c r="X12" t="s">
        <v>37</v>
      </c>
      <c r="Y12">
        <f>IF(Merge6[[#This Row],[Position2]]="GK",1,0)</f>
        <v>0</v>
      </c>
      <c r="Z12">
        <f>IF(Merge6[[#This Row],[Position2]]="LB",1,0)</f>
        <v>0</v>
      </c>
      <c r="AA12">
        <f>IF(Merge6[[#This Row],[Position2]]="CB",1,0)</f>
        <v>0</v>
      </c>
      <c r="AB12">
        <f>IF(Merge6[[#This Row],[Position2]]="RB",1,0)</f>
        <v>0</v>
      </c>
      <c r="AC12">
        <f>IF(Merge6[[#This Row],[Position2]]="LWB",1,0)</f>
        <v>0</v>
      </c>
      <c r="AD12">
        <f>IF(Merge6[[#This Row],[Position2]]="RWB",1,0)</f>
        <v>0</v>
      </c>
      <c r="AE12">
        <f>IF(Merge6[[#This Row],[Position2]]="LM",1,0)</f>
        <v>0</v>
      </c>
      <c r="AF12">
        <f>IF(Merge6[[#This Row],[Position2]]="CDM",1,0)</f>
        <v>0</v>
      </c>
      <c r="AG12">
        <f>IF(Merge6[[#This Row],[Position2]]="CM",1,0)</f>
        <v>0</v>
      </c>
      <c r="AH12">
        <f>IF(Merge6[[#This Row],[Position2]]="CAM",1,0)</f>
        <v>0</v>
      </c>
      <c r="AI12">
        <f>IF(Merge6[[#This Row],[Position2]]="RM",1,0)</f>
        <v>1</v>
      </c>
      <c r="AJ12">
        <f>IF(Merge6[[#This Row],[Position2]]="LW",1,0)</f>
        <v>0</v>
      </c>
      <c r="AK12">
        <f>IF(Merge6[[#This Row],[Position2]]="RW",1,0)</f>
        <v>0</v>
      </c>
      <c r="AL12">
        <f>IF(Merge6[[#This Row],[Position2]]="CF",1,0)</f>
        <v>0</v>
      </c>
      <c r="AM12">
        <f>IF(Merge6[[#This Row],[Position2]]="ST",1,0)</f>
        <v>0</v>
      </c>
      <c r="AN12">
        <v>78</v>
      </c>
      <c r="AO12">
        <v>81</v>
      </c>
      <c r="AP12">
        <v>70</v>
      </c>
      <c r="AQ12">
        <v>72</v>
      </c>
      <c r="AR12">
        <v>44</v>
      </c>
      <c r="AS12">
        <v>48</v>
      </c>
      <c r="AT12">
        <v>77</v>
      </c>
      <c r="AU12">
        <v>72</v>
      </c>
      <c r="AV12">
        <v>70</v>
      </c>
      <c r="AW12">
        <v>67</v>
      </c>
      <c r="AX12">
        <v>51</v>
      </c>
      <c r="AY12">
        <v>62</v>
      </c>
      <c r="AZ12">
        <v>60</v>
      </c>
      <c r="BA12">
        <v>23</v>
      </c>
      <c r="BB12">
        <v>24</v>
      </c>
      <c r="BC12">
        <v>23</v>
      </c>
      <c r="BD12">
        <v>85</v>
      </c>
      <c r="BE12">
        <v>66</v>
      </c>
      <c r="BF12">
        <v>54</v>
      </c>
      <c r="BG12">
        <v>86</v>
      </c>
      <c r="BH12">
        <v>79</v>
      </c>
      <c r="BI12">
        <v>90</v>
      </c>
      <c r="BJ12">
        <v>64</v>
      </c>
      <c r="BK12">
        <v>15</v>
      </c>
      <c r="BL12">
        <v>12</v>
      </c>
      <c r="BM12">
        <v>12</v>
      </c>
      <c r="BN12">
        <v>9</v>
      </c>
      <c r="BO12">
        <v>6</v>
      </c>
      <c r="BP12">
        <v>64</v>
      </c>
      <c r="BQ12">
        <v>68</v>
      </c>
      <c r="BR12">
        <v>74</v>
      </c>
      <c r="BS12">
        <v>32</v>
      </c>
      <c r="BT12">
        <v>70</v>
      </c>
      <c r="BU12">
        <v>74</v>
      </c>
    </row>
    <row r="13" spans="1:73" x14ac:dyDescent="0.25">
      <c r="A13" t="s">
        <v>511</v>
      </c>
      <c r="B13">
        <v>22</v>
      </c>
      <c r="C13" t="s">
        <v>357</v>
      </c>
      <c r="D13">
        <v>24</v>
      </c>
      <c r="E13">
        <f>Merge6[[#This Row],[age]]^2</f>
        <v>576</v>
      </c>
      <c r="F13" s="1">
        <v>10000000</v>
      </c>
      <c r="G13" s="1">
        <v>9000000</v>
      </c>
      <c r="H13" s="1">
        <f>Merge6[[#This Row],[MV at time]]/1000000</f>
        <v>10</v>
      </c>
      <c r="I13" s="1">
        <f>Merge6[[#This Row],[fee]]/1000000</f>
        <v>9</v>
      </c>
      <c r="J13" s="2">
        <f>Merge6[[#This Row],[fee]]/Merge6[[#This Row],[MV at time]]</f>
        <v>0.9</v>
      </c>
      <c r="K13" t="s">
        <v>1233</v>
      </c>
      <c r="L13" t="s">
        <v>124</v>
      </c>
      <c r="M13" t="s">
        <v>223</v>
      </c>
      <c r="N13" t="s">
        <v>19</v>
      </c>
      <c r="O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3" t="s">
        <v>91</v>
      </c>
      <c r="R13" t="s">
        <v>7</v>
      </c>
      <c r="S13">
        <v>77</v>
      </c>
      <c r="T13">
        <v>81</v>
      </c>
      <c r="U13">
        <f>Merge6[[#This Row],[POT]]-Merge6[[#This Row],[TOT]]</f>
        <v>4</v>
      </c>
      <c r="V13" t="s">
        <v>8</v>
      </c>
      <c r="W13">
        <f>IF(Merge6[[#This Row],[Preffoot]]="Right",1,0)</f>
        <v>1</v>
      </c>
      <c r="X13" t="s">
        <v>77</v>
      </c>
      <c r="Y13">
        <f>IF(Merge6[[#This Row],[Position2]]="GK",1,0)</f>
        <v>0</v>
      </c>
      <c r="Z13">
        <f>IF(Merge6[[#This Row],[Position2]]="LB",1,0)</f>
        <v>0</v>
      </c>
      <c r="AA13">
        <f>IF(Merge6[[#This Row],[Position2]]="CB",1,0)</f>
        <v>0</v>
      </c>
      <c r="AB13">
        <f>IF(Merge6[[#This Row],[Position2]]="RB",1,0)</f>
        <v>0</v>
      </c>
      <c r="AC13">
        <f>IF(Merge6[[#This Row],[Position2]]="LWB",1,0)</f>
        <v>0</v>
      </c>
      <c r="AD13">
        <f>IF(Merge6[[#This Row],[Position2]]="RWB",1,0)</f>
        <v>0</v>
      </c>
      <c r="AE13">
        <f>IF(Merge6[[#This Row],[Position2]]="LM",1,0)</f>
        <v>1</v>
      </c>
      <c r="AF13">
        <f>IF(Merge6[[#This Row],[Position2]]="CDM",1,0)</f>
        <v>0</v>
      </c>
      <c r="AG13">
        <f>IF(Merge6[[#This Row],[Position2]]="CM",1,0)</f>
        <v>0</v>
      </c>
      <c r="AH13">
        <f>IF(Merge6[[#This Row],[Position2]]="CAM",1,0)</f>
        <v>0</v>
      </c>
      <c r="AI13">
        <f>IF(Merge6[[#This Row],[Position2]]="RM",1,0)</f>
        <v>0</v>
      </c>
      <c r="AJ13">
        <f>IF(Merge6[[#This Row],[Position2]]="LW",1,0)</f>
        <v>0</v>
      </c>
      <c r="AK13">
        <f>IF(Merge6[[#This Row],[Position2]]="RW",1,0)</f>
        <v>0</v>
      </c>
      <c r="AL13">
        <f>IF(Merge6[[#This Row],[Position2]]="CF",1,0)</f>
        <v>0</v>
      </c>
      <c r="AM13">
        <f>IF(Merge6[[#This Row],[Position2]]="ST",1,0)</f>
        <v>0</v>
      </c>
      <c r="AN13">
        <v>80</v>
      </c>
      <c r="AO13">
        <v>83</v>
      </c>
      <c r="AP13">
        <v>73</v>
      </c>
      <c r="AQ13">
        <v>72</v>
      </c>
      <c r="AR13">
        <v>53</v>
      </c>
      <c r="AS13">
        <v>48</v>
      </c>
      <c r="AT13">
        <v>77</v>
      </c>
      <c r="AU13">
        <v>74</v>
      </c>
      <c r="AV13">
        <v>70</v>
      </c>
      <c r="AW13">
        <v>69</v>
      </c>
      <c r="AX13">
        <v>51</v>
      </c>
      <c r="AY13">
        <v>62</v>
      </c>
      <c r="AZ13">
        <v>60</v>
      </c>
      <c r="BA13" t="s">
        <v>1234</v>
      </c>
      <c r="BB13">
        <v>24</v>
      </c>
      <c r="BC13">
        <v>23</v>
      </c>
      <c r="BD13">
        <v>87</v>
      </c>
      <c r="BE13">
        <v>69</v>
      </c>
      <c r="BF13">
        <v>55</v>
      </c>
      <c r="BG13">
        <v>85</v>
      </c>
      <c r="BH13">
        <v>83</v>
      </c>
      <c r="BI13">
        <v>90</v>
      </c>
      <c r="BJ13">
        <v>64</v>
      </c>
      <c r="BK13">
        <v>15</v>
      </c>
      <c r="BL13">
        <v>12</v>
      </c>
      <c r="BM13">
        <v>12</v>
      </c>
      <c r="BN13">
        <v>9</v>
      </c>
      <c r="BO13">
        <v>6</v>
      </c>
      <c r="BP13">
        <v>62</v>
      </c>
      <c r="BQ13">
        <v>69</v>
      </c>
      <c r="BR13">
        <v>75</v>
      </c>
      <c r="BS13">
        <v>32</v>
      </c>
      <c r="BT13">
        <v>72</v>
      </c>
      <c r="BU13">
        <v>76</v>
      </c>
    </row>
    <row r="14" spans="1:73" x14ac:dyDescent="0.25">
      <c r="A14" t="s">
        <v>144</v>
      </c>
      <c r="B14">
        <v>23</v>
      </c>
      <c r="C14" t="s">
        <v>1</v>
      </c>
      <c r="D14">
        <v>28</v>
      </c>
      <c r="E14">
        <f>Merge6[[#This Row],[age]]^2</f>
        <v>784</v>
      </c>
      <c r="F14" s="1">
        <v>5000000</v>
      </c>
      <c r="G14" s="1">
        <v>8000000</v>
      </c>
      <c r="H14" s="1">
        <f>Merge6[[#This Row],[MV at time]]/1000000</f>
        <v>5</v>
      </c>
      <c r="I14" s="1">
        <f>Merge6[[#This Row],[fee]]/1000000</f>
        <v>8</v>
      </c>
      <c r="J14" s="2">
        <f>Merge6[[#This Row],[fee]]/Merge6[[#This Row],[MV at time]]</f>
        <v>1.6</v>
      </c>
      <c r="K14" t="s">
        <v>2</v>
      </c>
      <c r="L14" t="s">
        <v>145</v>
      </c>
      <c r="M14" t="s">
        <v>146</v>
      </c>
      <c r="N14" t="s">
        <v>147</v>
      </c>
      <c r="O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4" t="s">
        <v>131</v>
      </c>
      <c r="R14" t="s">
        <v>131</v>
      </c>
      <c r="S14">
        <v>75</v>
      </c>
      <c r="T14">
        <v>76</v>
      </c>
      <c r="U14">
        <f>Merge6[[#This Row],[POT]]-Merge6[[#This Row],[TOT]]</f>
        <v>1</v>
      </c>
      <c r="V14" t="s">
        <v>8</v>
      </c>
      <c r="W14">
        <f>IF(Merge6[[#This Row],[Preffoot]]="Right",1,0)</f>
        <v>1</v>
      </c>
      <c r="X14" t="s">
        <v>9</v>
      </c>
      <c r="Y14">
        <f>IF(Merge6[[#This Row],[Position2]]="GK",1,0)</f>
        <v>0</v>
      </c>
      <c r="Z14">
        <f>IF(Merge6[[#This Row],[Position2]]="LB",1,0)</f>
        <v>0</v>
      </c>
      <c r="AA14">
        <f>IF(Merge6[[#This Row],[Position2]]="CB",1,0)</f>
        <v>1</v>
      </c>
      <c r="AB14">
        <f>IF(Merge6[[#This Row],[Position2]]="RB",1,0)</f>
        <v>0</v>
      </c>
      <c r="AC14">
        <f>IF(Merge6[[#This Row],[Position2]]="LWB",1,0)</f>
        <v>0</v>
      </c>
      <c r="AD14">
        <f>IF(Merge6[[#This Row],[Position2]]="RWB",1,0)</f>
        <v>0</v>
      </c>
      <c r="AE14">
        <f>IF(Merge6[[#This Row],[Position2]]="LM",1,0)</f>
        <v>0</v>
      </c>
      <c r="AF14">
        <f>IF(Merge6[[#This Row],[Position2]]="CDM",1,0)</f>
        <v>0</v>
      </c>
      <c r="AG14">
        <f>IF(Merge6[[#This Row],[Position2]]="CM",1,0)</f>
        <v>0</v>
      </c>
      <c r="AH14">
        <f>IF(Merge6[[#This Row],[Position2]]="CAM",1,0)</f>
        <v>0</v>
      </c>
      <c r="AI14">
        <f>IF(Merge6[[#This Row],[Position2]]="RM",1,0)</f>
        <v>0</v>
      </c>
      <c r="AJ14">
        <f>IF(Merge6[[#This Row],[Position2]]="LW",1,0)</f>
        <v>0</v>
      </c>
      <c r="AK14">
        <f>IF(Merge6[[#This Row],[Position2]]="RW",1,0)</f>
        <v>0</v>
      </c>
      <c r="AL14">
        <f>IF(Merge6[[#This Row],[Position2]]="CF",1,0)</f>
        <v>0</v>
      </c>
      <c r="AM14">
        <f>IF(Merge6[[#This Row],[Position2]]="ST",1,0)</f>
        <v>0</v>
      </c>
      <c r="AN14">
        <v>57</v>
      </c>
      <c r="AO14">
        <v>33</v>
      </c>
      <c r="AP14">
        <v>21</v>
      </c>
      <c r="AQ14">
        <v>57</v>
      </c>
      <c r="AR14">
        <v>52</v>
      </c>
      <c r="AS14">
        <v>83</v>
      </c>
      <c r="AT14">
        <v>60</v>
      </c>
      <c r="AU14">
        <v>54</v>
      </c>
      <c r="AV14">
        <v>26</v>
      </c>
      <c r="AW14">
        <v>24</v>
      </c>
      <c r="AX14">
        <v>25</v>
      </c>
      <c r="AY14">
        <v>38</v>
      </c>
      <c r="AZ14">
        <v>29</v>
      </c>
      <c r="BA14">
        <v>73</v>
      </c>
      <c r="BB14">
        <v>74</v>
      </c>
      <c r="BC14">
        <v>70</v>
      </c>
      <c r="BD14">
        <v>47</v>
      </c>
      <c r="BE14">
        <v>69</v>
      </c>
      <c r="BF14">
        <v>89</v>
      </c>
      <c r="BG14">
        <v>27</v>
      </c>
      <c r="BH14">
        <v>51</v>
      </c>
      <c r="BI14">
        <v>31</v>
      </c>
      <c r="BJ14">
        <v>74</v>
      </c>
      <c r="BK14">
        <v>10</v>
      </c>
      <c r="BL14">
        <v>13</v>
      </c>
      <c r="BM14">
        <v>10</v>
      </c>
      <c r="BN14">
        <v>8</v>
      </c>
      <c r="BO14">
        <v>11</v>
      </c>
      <c r="BP14">
        <v>79</v>
      </c>
      <c r="BQ14">
        <v>72</v>
      </c>
      <c r="BR14">
        <v>52</v>
      </c>
      <c r="BS14">
        <v>72</v>
      </c>
      <c r="BT14">
        <v>42</v>
      </c>
      <c r="BU14">
        <v>60</v>
      </c>
    </row>
    <row r="15" spans="1:73" x14ac:dyDescent="0.25">
      <c r="A15" t="s">
        <v>854</v>
      </c>
      <c r="B15">
        <v>10</v>
      </c>
      <c r="C15" t="s">
        <v>28</v>
      </c>
      <c r="D15">
        <v>21</v>
      </c>
      <c r="E15">
        <f>Merge6[[#This Row],[age]]^2</f>
        <v>441</v>
      </c>
      <c r="F15" s="1">
        <v>11000000</v>
      </c>
      <c r="G15" s="1">
        <v>8500000</v>
      </c>
      <c r="H15" s="1">
        <f>Merge6[[#This Row],[MV at time]]/1000000</f>
        <v>11</v>
      </c>
      <c r="I15" s="1">
        <f>Merge6[[#This Row],[fee]]/1000000</f>
        <v>8.5</v>
      </c>
      <c r="J15" s="2">
        <f>Merge6[[#This Row],[fee]]/Merge6[[#This Row],[MV at time]]</f>
        <v>0.77272727272727271</v>
      </c>
      <c r="K15" t="s">
        <v>773</v>
      </c>
      <c r="L15" t="s">
        <v>3</v>
      </c>
      <c r="M15" t="s">
        <v>855</v>
      </c>
      <c r="N15" t="s">
        <v>270</v>
      </c>
      <c r="O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15" t="s">
        <v>804</v>
      </c>
      <c r="R15" t="s">
        <v>66</v>
      </c>
      <c r="S15">
        <v>70</v>
      </c>
      <c r="T15">
        <v>81</v>
      </c>
      <c r="U15">
        <f>Merge6[[#This Row],[POT]]-Merge6[[#This Row],[TOT]]</f>
        <v>11</v>
      </c>
      <c r="V15" t="s">
        <v>8</v>
      </c>
      <c r="W15">
        <f>IF(Merge6[[#This Row],[Preffoot]]="Right",1,0)</f>
        <v>1</v>
      </c>
      <c r="X15" t="s">
        <v>15</v>
      </c>
      <c r="Y15">
        <f>IF(Merge6[[#This Row],[Position2]]="GK",1,0)</f>
        <v>0</v>
      </c>
      <c r="Z15">
        <f>IF(Merge6[[#This Row],[Position2]]="LB",1,0)</f>
        <v>0</v>
      </c>
      <c r="AA15">
        <f>IF(Merge6[[#This Row],[Position2]]="CB",1,0)</f>
        <v>0</v>
      </c>
      <c r="AB15">
        <f>IF(Merge6[[#This Row],[Position2]]="RB",1,0)</f>
        <v>0</v>
      </c>
      <c r="AC15">
        <f>IF(Merge6[[#This Row],[Position2]]="LWB",1,0)</f>
        <v>0</v>
      </c>
      <c r="AD15">
        <f>IF(Merge6[[#This Row],[Position2]]="RWB",1,0)</f>
        <v>0</v>
      </c>
      <c r="AE15">
        <f>IF(Merge6[[#This Row],[Position2]]="LM",1,0)</f>
        <v>0</v>
      </c>
      <c r="AF15">
        <f>IF(Merge6[[#This Row],[Position2]]="CDM",1,0)</f>
        <v>0</v>
      </c>
      <c r="AG15">
        <f>IF(Merge6[[#This Row],[Position2]]="CM",1,0)</f>
        <v>0</v>
      </c>
      <c r="AH15">
        <f>IF(Merge6[[#This Row],[Position2]]="CAM",1,0)</f>
        <v>0</v>
      </c>
      <c r="AI15">
        <f>IF(Merge6[[#This Row],[Position2]]="RM",1,0)</f>
        <v>0</v>
      </c>
      <c r="AJ15">
        <f>IF(Merge6[[#This Row],[Position2]]="LW",1,0)</f>
        <v>0</v>
      </c>
      <c r="AK15">
        <f>IF(Merge6[[#This Row],[Position2]]="RW",1,0)</f>
        <v>0</v>
      </c>
      <c r="AL15">
        <f>IF(Merge6[[#This Row],[Position2]]="CF",1,0)</f>
        <v>0</v>
      </c>
      <c r="AM15">
        <f>IF(Merge6[[#This Row],[Position2]]="ST",1,0)</f>
        <v>1</v>
      </c>
      <c r="AN15">
        <v>69</v>
      </c>
      <c r="AO15">
        <v>67</v>
      </c>
      <c r="AP15">
        <v>48</v>
      </c>
      <c r="AQ15">
        <v>64</v>
      </c>
      <c r="AR15">
        <v>43</v>
      </c>
      <c r="AS15">
        <v>72</v>
      </c>
      <c r="AT15">
        <v>70</v>
      </c>
      <c r="AU15">
        <v>75</v>
      </c>
      <c r="AV15">
        <v>56</v>
      </c>
      <c r="AW15">
        <v>47</v>
      </c>
      <c r="AX15">
        <v>41</v>
      </c>
      <c r="AY15">
        <v>66</v>
      </c>
      <c r="AZ15">
        <v>55</v>
      </c>
      <c r="BA15">
        <v>24</v>
      </c>
      <c r="BB15">
        <v>28</v>
      </c>
      <c r="BC15">
        <v>26</v>
      </c>
      <c r="BD15">
        <v>66</v>
      </c>
      <c r="BE15">
        <v>68</v>
      </c>
      <c r="BF15">
        <v>79</v>
      </c>
      <c r="BG15">
        <v>48</v>
      </c>
      <c r="BH15">
        <v>69</v>
      </c>
      <c r="BI15">
        <v>64</v>
      </c>
      <c r="BJ15">
        <v>71</v>
      </c>
      <c r="BK15">
        <v>14</v>
      </c>
      <c r="BL15">
        <v>8</v>
      </c>
      <c r="BM15">
        <v>7</v>
      </c>
      <c r="BN15">
        <v>7</v>
      </c>
      <c r="BO15">
        <v>14</v>
      </c>
      <c r="BP15">
        <v>38</v>
      </c>
      <c r="BQ15">
        <v>64</v>
      </c>
      <c r="BR15">
        <v>73</v>
      </c>
      <c r="BS15">
        <v>19</v>
      </c>
      <c r="BT15">
        <v>61</v>
      </c>
      <c r="BU15">
        <v>73</v>
      </c>
    </row>
    <row r="16" spans="1:73" x14ac:dyDescent="0.25">
      <c r="A16" t="s">
        <v>512</v>
      </c>
      <c r="B16">
        <v>17</v>
      </c>
      <c r="C16" t="s">
        <v>116</v>
      </c>
      <c r="D16">
        <v>27</v>
      </c>
      <c r="E16">
        <f>Merge6[[#This Row],[age]]^2</f>
        <v>729</v>
      </c>
      <c r="F16" s="1">
        <v>4000000</v>
      </c>
      <c r="G16" s="1">
        <v>10000000</v>
      </c>
      <c r="H16" s="1">
        <f>Merge6[[#This Row],[MV at time]]/1000000</f>
        <v>4</v>
      </c>
      <c r="I16" s="1">
        <f>Merge6[[#This Row],[fee]]/1000000</f>
        <v>10</v>
      </c>
      <c r="J16" s="2">
        <f>Merge6[[#This Row],[fee]]/Merge6[[#This Row],[MV at time]]</f>
        <v>2.5</v>
      </c>
      <c r="K16" t="s">
        <v>509</v>
      </c>
      <c r="L16" t="s">
        <v>34</v>
      </c>
      <c r="M16" t="s">
        <v>171</v>
      </c>
      <c r="N16" t="s">
        <v>197</v>
      </c>
      <c r="O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6" t="s">
        <v>513</v>
      </c>
      <c r="R16" t="s">
        <v>6</v>
      </c>
      <c r="S16">
        <v>76</v>
      </c>
      <c r="T16">
        <v>76</v>
      </c>
      <c r="U16">
        <f>Merge6[[#This Row],[POT]]-Merge6[[#This Row],[TOT]]</f>
        <v>0</v>
      </c>
      <c r="V16" t="s">
        <v>8</v>
      </c>
      <c r="W16">
        <f>IF(Merge6[[#This Row],[Preffoot]]="Right",1,0)</f>
        <v>1</v>
      </c>
      <c r="X16" t="s">
        <v>37</v>
      </c>
      <c r="Y16">
        <f>IF(Merge6[[#This Row],[Position2]]="GK",1,0)</f>
        <v>0</v>
      </c>
      <c r="Z16">
        <f>IF(Merge6[[#This Row],[Position2]]="LB",1,0)</f>
        <v>0</v>
      </c>
      <c r="AA16">
        <f>IF(Merge6[[#This Row],[Position2]]="CB",1,0)</f>
        <v>0</v>
      </c>
      <c r="AB16">
        <f>IF(Merge6[[#This Row],[Position2]]="RB",1,0)</f>
        <v>0</v>
      </c>
      <c r="AC16">
        <f>IF(Merge6[[#This Row],[Position2]]="LWB",1,0)</f>
        <v>0</v>
      </c>
      <c r="AD16">
        <f>IF(Merge6[[#This Row],[Position2]]="RWB",1,0)</f>
        <v>0</v>
      </c>
      <c r="AE16">
        <f>IF(Merge6[[#This Row],[Position2]]="LM",1,0)</f>
        <v>0</v>
      </c>
      <c r="AF16">
        <f>IF(Merge6[[#This Row],[Position2]]="CDM",1,0)</f>
        <v>0</v>
      </c>
      <c r="AG16">
        <f>IF(Merge6[[#This Row],[Position2]]="CM",1,0)</f>
        <v>0</v>
      </c>
      <c r="AH16">
        <f>IF(Merge6[[#This Row],[Position2]]="CAM",1,0)</f>
        <v>0</v>
      </c>
      <c r="AI16">
        <f>IF(Merge6[[#This Row],[Position2]]="RM",1,0)</f>
        <v>1</v>
      </c>
      <c r="AJ16">
        <f>IF(Merge6[[#This Row],[Position2]]="LW",1,0)</f>
        <v>0</v>
      </c>
      <c r="AK16">
        <f>IF(Merge6[[#This Row],[Position2]]="RW",1,0)</f>
        <v>0</v>
      </c>
      <c r="AL16">
        <f>IF(Merge6[[#This Row],[Position2]]="CF",1,0)</f>
        <v>0</v>
      </c>
      <c r="AM16">
        <f>IF(Merge6[[#This Row],[Position2]]="ST",1,0)</f>
        <v>0</v>
      </c>
      <c r="AN16">
        <v>71</v>
      </c>
      <c r="AO16">
        <v>75</v>
      </c>
      <c r="AP16">
        <v>71</v>
      </c>
      <c r="AQ16">
        <v>78</v>
      </c>
      <c r="AR16">
        <v>75</v>
      </c>
      <c r="AS16">
        <v>45</v>
      </c>
      <c r="AT16">
        <v>69</v>
      </c>
      <c r="AU16">
        <v>72</v>
      </c>
      <c r="AV16">
        <v>68</v>
      </c>
      <c r="AW16">
        <v>62</v>
      </c>
      <c r="AX16">
        <v>65</v>
      </c>
      <c r="AY16">
        <v>62</v>
      </c>
      <c r="AZ16">
        <v>53</v>
      </c>
      <c r="BA16">
        <v>41</v>
      </c>
      <c r="BB16">
        <v>49</v>
      </c>
      <c r="BC16">
        <v>52</v>
      </c>
      <c r="BD16">
        <v>77</v>
      </c>
      <c r="BE16">
        <v>79</v>
      </c>
      <c r="BF16">
        <v>62</v>
      </c>
      <c r="BG16">
        <v>78</v>
      </c>
      <c r="BH16">
        <v>79</v>
      </c>
      <c r="BI16">
        <v>83</v>
      </c>
      <c r="BJ16">
        <v>60</v>
      </c>
      <c r="BK16">
        <v>14</v>
      </c>
      <c r="BL16">
        <v>13</v>
      </c>
      <c r="BM16">
        <v>6</v>
      </c>
      <c r="BN16">
        <v>6</v>
      </c>
      <c r="BO16">
        <v>11</v>
      </c>
      <c r="BP16">
        <v>56</v>
      </c>
      <c r="BQ16">
        <v>76</v>
      </c>
      <c r="BR16">
        <v>75</v>
      </c>
      <c r="BS16">
        <v>49</v>
      </c>
      <c r="BT16">
        <v>77</v>
      </c>
      <c r="BU16">
        <v>70</v>
      </c>
    </row>
    <row r="17" spans="1:73" x14ac:dyDescent="0.25">
      <c r="A17" t="s">
        <v>953</v>
      </c>
      <c r="B17">
        <v>23</v>
      </c>
      <c r="C17" t="s">
        <v>28</v>
      </c>
      <c r="D17">
        <v>23</v>
      </c>
      <c r="E17">
        <f>Merge6[[#This Row],[age]]^2</f>
        <v>529</v>
      </c>
      <c r="F17" s="1">
        <v>2000000</v>
      </c>
      <c r="G17" s="1">
        <v>9000000</v>
      </c>
      <c r="H17" s="1">
        <f>Merge6[[#This Row],[MV at time]]/1000000</f>
        <v>2</v>
      </c>
      <c r="I17" s="1">
        <f>Merge6[[#This Row],[fee]]/1000000</f>
        <v>9</v>
      </c>
      <c r="J17" s="2">
        <f>Merge6[[#This Row],[fee]]/Merge6[[#This Row],[MV at time]]</f>
        <v>4.5</v>
      </c>
      <c r="K17" t="s">
        <v>773</v>
      </c>
      <c r="L17" t="s">
        <v>467</v>
      </c>
      <c r="M17" t="s">
        <v>954</v>
      </c>
      <c r="N17" t="s">
        <v>183</v>
      </c>
      <c r="O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7" t="s">
        <v>185</v>
      </c>
      <c r="R17" t="s">
        <v>55</v>
      </c>
      <c r="S17">
        <v>71</v>
      </c>
      <c r="T17">
        <v>76</v>
      </c>
      <c r="U17">
        <f>Merge6[[#This Row],[POT]]-Merge6[[#This Row],[TOT]]</f>
        <v>5</v>
      </c>
      <c r="V17" t="s">
        <v>8</v>
      </c>
      <c r="W17">
        <f>IF(Merge6[[#This Row],[Preffoot]]="Right",1,0)</f>
        <v>1</v>
      </c>
      <c r="X17" t="s">
        <v>15</v>
      </c>
      <c r="Y17">
        <f>IF(Merge6[[#This Row],[Position2]]="GK",1,0)</f>
        <v>0</v>
      </c>
      <c r="Z17">
        <f>IF(Merge6[[#This Row],[Position2]]="LB",1,0)</f>
        <v>0</v>
      </c>
      <c r="AA17">
        <f>IF(Merge6[[#This Row],[Position2]]="CB",1,0)</f>
        <v>0</v>
      </c>
      <c r="AB17">
        <f>IF(Merge6[[#This Row],[Position2]]="RB",1,0)</f>
        <v>0</v>
      </c>
      <c r="AC17">
        <f>IF(Merge6[[#This Row],[Position2]]="LWB",1,0)</f>
        <v>0</v>
      </c>
      <c r="AD17">
        <f>IF(Merge6[[#This Row],[Position2]]="RWB",1,0)</f>
        <v>0</v>
      </c>
      <c r="AE17">
        <f>IF(Merge6[[#This Row],[Position2]]="LM",1,0)</f>
        <v>0</v>
      </c>
      <c r="AF17">
        <f>IF(Merge6[[#This Row],[Position2]]="CDM",1,0)</f>
        <v>0</v>
      </c>
      <c r="AG17">
        <f>IF(Merge6[[#This Row],[Position2]]="CM",1,0)</f>
        <v>0</v>
      </c>
      <c r="AH17">
        <f>IF(Merge6[[#This Row],[Position2]]="CAM",1,0)</f>
        <v>0</v>
      </c>
      <c r="AI17">
        <f>IF(Merge6[[#This Row],[Position2]]="RM",1,0)</f>
        <v>0</v>
      </c>
      <c r="AJ17">
        <f>IF(Merge6[[#This Row],[Position2]]="LW",1,0)</f>
        <v>0</v>
      </c>
      <c r="AK17">
        <f>IF(Merge6[[#This Row],[Position2]]="RW",1,0)</f>
        <v>0</v>
      </c>
      <c r="AL17">
        <f>IF(Merge6[[#This Row],[Position2]]="CF",1,0)</f>
        <v>0</v>
      </c>
      <c r="AM17">
        <f>IF(Merge6[[#This Row],[Position2]]="ST",1,0)</f>
        <v>1</v>
      </c>
      <c r="AN17">
        <v>71</v>
      </c>
      <c r="AO17">
        <v>68</v>
      </c>
      <c r="AP17">
        <v>52</v>
      </c>
      <c r="AQ17">
        <v>58</v>
      </c>
      <c r="AR17">
        <v>42</v>
      </c>
      <c r="AS17">
        <v>71</v>
      </c>
      <c r="AT17">
        <v>76</v>
      </c>
      <c r="AU17">
        <v>73</v>
      </c>
      <c r="AV17">
        <v>75</v>
      </c>
      <c r="AW17">
        <v>58</v>
      </c>
      <c r="AX17">
        <v>72</v>
      </c>
      <c r="AY17">
        <v>82</v>
      </c>
      <c r="AZ17">
        <v>67</v>
      </c>
      <c r="BA17">
        <v>35</v>
      </c>
      <c r="BB17">
        <v>17</v>
      </c>
      <c r="BC17">
        <v>31</v>
      </c>
      <c r="BD17">
        <v>69</v>
      </c>
      <c r="BE17">
        <v>72</v>
      </c>
      <c r="BF17">
        <v>76</v>
      </c>
      <c r="BG17">
        <v>63</v>
      </c>
      <c r="BH17">
        <v>75</v>
      </c>
      <c r="BI17">
        <v>66</v>
      </c>
      <c r="BJ17">
        <v>54</v>
      </c>
      <c r="BK17">
        <v>11</v>
      </c>
      <c r="BL17">
        <v>9</v>
      </c>
      <c r="BM17">
        <v>11</v>
      </c>
      <c r="BN17">
        <v>11</v>
      </c>
      <c r="BO17">
        <v>10</v>
      </c>
      <c r="BP17">
        <v>62</v>
      </c>
      <c r="BQ17">
        <v>67</v>
      </c>
      <c r="BR17">
        <v>74</v>
      </c>
      <c r="BS17">
        <v>20</v>
      </c>
      <c r="BT17">
        <v>52</v>
      </c>
      <c r="BU17">
        <v>70</v>
      </c>
    </row>
    <row r="18" spans="1:73" x14ac:dyDescent="0.25">
      <c r="A18" t="s">
        <v>1378</v>
      </c>
      <c r="B18">
        <v>23</v>
      </c>
      <c r="C18" t="s">
        <v>28</v>
      </c>
      <c r="D18">
        <v>21</v>
      </c>
      <c r="E18">
        <f>Merge6[[#This Row],[age]]^2</f>
        <v>441</v>
      </c>
      <c r="F18" s="1">
        <v>4000000</v>
      </c>
      <c r="G18" s="1">
        <v>12000000</v>
      </c>
      <c r="H18" s="1">
        <f>Merge6[[#This Row],[MV at time]]/1000000</f>
        <v>4</v>
      </c>
      <c r="I18" s="1">
        <f>Merge6[[#This Row],[fee]]/1000000</f>
        <v>12</v>
      </c>
      <c r="J18" s="2">
        <f>Merge6[[#This Row],[fee]]/Merge6[[#This Row],[MV at time]]</f>
        <v>3</v>
      </c>
      <c r="K18" t="s">
        <v>1233</v>
      </c>
      <c r="L18" t="s">
        <v>277</v>
      </c>
      <c r="M18" t="s">
        <v>545</v>
      </c>
      <c r="N18" t="s">
        <v>377</v>
      </c>
      <c r="O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8" t="s">
        <v>547</v>
      </c>
      <c r="R18" t="s">
        <v>7</v>
      </c>
      <c r="S18">
        <v>72</v>
      </c>
      <c r="T18">
        <v>80</v>
      </c>
      <c r="U18">
        <f>Merge6[[#This Row],[POT]]-Merge6[[#This Row],[TOT]]</f>
        <v>8</v>
      </c>
      <c r="V18" t="s">
        <v>8</v>
      </c>
      <c r="W18">
        <f>IF(Merge6[[#This Row],[Preffoot]]="Right",1,0)</f>
        <v>1</v>
      </c>
      <c r="X18" t="s">
        <v>15</v>
      </c>
      <c r="Y18">
        <f>IF(Merge6[[#This Row],[Position2]]="GK",1,0)</f>
        <v>0</v>
      </c>
      <c r="Z18">
        <f>IF(Merge6[[#This Row],[Position2]]="LB",1,0)</f>
        <v>0</v>
      </c>
      <c r="AA18">
        <f>IF(Merge6[[#This Row],[Position2]]="CB",1,0)</f>
        <v>0</v>
      </c>
      <c r="AB18">
        <f>IF(Merge6[[#This Row],[Position2]]="RB",1,0)</f>
        <v>0</v>
      </c>
      <c r="AC18">
        <f>IF(Merge6[[#This Row],[Position2]]="LWB",1,0)</f>
        <v>0</v>
      </c>
      <c r="AD18">
        <f>IF(Merge6[[#This Row],[Position2]]="RWB",1,0)</f>
        <v>0</v>
      </c>
      <c r="AE18">
        <f>IF(Merge6[[#This Row],[Position2]]="LM",1,0)</f>
        <v>0</v>
      </c>
      <c r="AF18">
        <f>IF(Merge6[[#This Row],[Position2]]="CDM",1,0)</f>
        <v>0</v>
      </c>
      <c r="AG18">
        <f>IF(Merge6[[#This Row],[Position2]]="CM",1,0)</f>
        <v>0</v>
      </c>
      <c r="AH18">
        <f>IF(Merge6[[#This Row],[Position2]]="CAM",1,0)</f>
        <v>0</v>
      </c>
      <c r="AI18">
        <f>IF(Merge6[[#This Row],[Position2]]="RM",1,0)</f>
        <v>0</v>
      </c>
      <c r="AJ18">
        <f>IF(Merge6[[#This Row],[Position2]]="LW",1,0)</f>
        <v>0</v>
      </c>
      <c r="AK18">
        <f>IF(Merge6[[#This Row],[Position2]]="RW",1,0)</f>
        <v>0</v>
      </c>
      <c r="AL18">
        <f>IF(Merge6[[#This Row],[Position2]]="CF",1,0)</f>
        <v>0</v>
      </c>
      <c r="AM18">
        <f>IF(Merge6[[#This Row],[Position2]]="ST",1,0)</f>
        <v>1</v>
      </c>
      <c r="AN18">
        <v>73</v>
      </c>
      <c r="AO18">
        <v>64</v>
      </c>
      <c r="AP18">
        <v>48</v>
      </c>
      <c r="AQ18">
        <v>69</v>
      </c>
      <c r="AR18">
        <v>59</v>
      </c>
      <c r="AS18">
        <v>75</v>
      </c>
      <c r="AT18">
        <v>73</v>
      </c>
      <c r="AU18">
        <v>73</v>
      </c>
      <c r="AV18">
        <v>69</v>
      </c>
      <c r="AW18">
        <v>68</v>
      </c>
      <c r="AX18">
        <v>54</v>
      </c>
      <c r="AY18">
        <v>71</v>
      </c>
      <c r="AZ18">
        <v>78</v>
      </c>
      <c r="BA18" t="s">
        <v>1234</v>
      </c>
      <c r="BB18">
        <v>30</v>
      </c>
      <c r="BC18">
        <v>33</v>
      </c>
      <c r="BD18">
        <v>72</v>
      </c>
      <c r="BE18">
        <v>69</v>
      </c>
      <c r="BF18">
        <v>74</v>
      </c>
      <c r="BG18">
        <v>74</v>
      </c>
      <c r="BH18">
        <v>69</v>
      </c>
      <c r="BI18">
        <v>70</v>
      </c>
      <c r="BJ18">
        <v>80</v>
      </c>
      <c r="BK18">
        <v>14</v>
      </c>
      <c r="BL18">
        <v>15</v>
      </c>
      <c r="BM18">
        <v>7</v>
      </c>
      <c r="BN18">
        <v>10</v>
      </c>
      <c r="BO18">
        <v>10</v>
      </c>
      <c r="BP18">
        <v>50</v>
      </c>
      <c r="BQ18">
        <v>70</v>
      </c>
      <c r="BR18">
        <v>73</v>
      </c>
      <c r="BS18">
        <v>31</v>
      </c>
      <c r="BT18">
        <v>61</v>
      </c>
      <c r="BU18">
        <v>68</v>
      </c>
    </row>
    <row r="19" spans="1:73" x14ac:dyDescent="0.25">
      <c r="A19" t="s">
        <v>364</v>
      </c>
      <c r="B19">
        <v>22</v>
      </c>
      <c r="C19" t="s">
        <v>116</v>
      </c>
      <c r="D19">
        <v>25</v>
      </c>
      <c r="E19">
        <f>Merge6[[#This Row],[age]]^2</f>
        <v>625</v>
      </c>
      <c r="F19" s="1">
        <v>15000000</v>
      </c>
      <c r="G19" s="1">
        <v>16500000</v>
      </c>
      <c r="H19" s="1">
        <f>Merge6[[#This Row],[MV at time]]/1000000</f>
        <v>15</v>
      </c>
      <c r="I19" s="1">
        <f>Merge6[[#This Row],[fee]]/1000000</f>
        <v>16.5</v>
      </c>
      <c r="J19" s="2">
        <f>Merge6[[#This Row],[fee]]/Merge6[[#This Row],[MV at time]]</f>
        <v>1.1000000000000001</v>
      </c>
      <c r="K19" t="s">
        <v>2</v>
      </c>
      <c r="L19" t="s">
        <v>124</v>
      </c>
      <c r="M19" t="s">
        <v>216</v>
      </c>
      <c r="N19" t="s">
        <v>119</v>
      </c>
      <c r="O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9" t="s">
        <v>60</v>
      </c>
      <c r="R19" t="s">
        <v>76</v>
      </c>
      <c r="S19">
        <v>75</v>
      </c>
      <c r="T19">
        <v>78</v>
      </c>
      <c r="U19">
        <f>Merge6[[#This Row],[POT]]-Merge6[[#This Row],[TOT]]</f>
        <v>3</v>
      </c>
      <c r="V19" t="s">
        <v>8</v>
      </c>
      <c r="W19">
        <f>IF(Merge6[[#This Row],[Preffoot]]="Right",1,0)</f>
        <v>1</v>
      </c>
      <c r="X19" t="s">
        <v>15</v>
      </c>
      <c r="Y19">
        <f>IF(Merge6[[#This Row],[Position2]]="GK",1,0)</f>
        <v>0</v>
      </c>
      <c r="Z19">
        <f>IF(Merge6[[#This Row],[Position2]]="LB",1,0)</f>
        <v>0</v>
      </c>
      <c r="AA19">
        <f>IF(Merge6[[#This Row],[Position2]]="CB",1,0)</f>
        <v>0</v>
      </c>
      <c r="AB19">
        <f>IF(Merge6[[#This Row],[Position2]]="RB",1,0)</f>
        <v>0</v>
      </c>
      <c r="AC19">
        <f>IF(Merge6[[#This Row],[Position2]]="LWB",1,0)</f>
        <v>0</v>
      </c>
      <c r="AD19">
        <f>IF(Merge6[[#This Row],[Position2]]="RWB",1,0)</f>
        <v>0</v>
      </c>
      <c r="AE19">
        <f>IF(Merge6[[#This Row],[Position2]]="LM",1,0)</f>
        <v>0</v>
      </c>
      <c r="AF19">
        <f>IF(Merge6[[#This Row],[Position2]]="CDM",1,0)</f>
        <v>0</v>
      </c>
      <c r="AG19">
        <f>IF(Merge6[[#This Row],[Position2]]="CM",1,0)</f>
        <v>0</v>
      </c>
      <c r="AH19">
        <f>IF(Merge6[[#This Row],[Position2]]="CAM",1,0)</f>
        <v>0</v>
      </c>
      <c r="AI19">
        <f>IF(Merge6[[#This Row],[Position2]]="RM",1,0)</f>
        <v>0</v>
      </c>
      <c r="AJ19">
        <f>IF(Merge6[[#This Row],[Position2]]="LW",1,0)</f>
        <v>0</v>
      </c>
      <c r="AK19">
        <f>IF(Merge6[[#This Row],[Position2]]="RW",1,0)</f>
        <v>0</v>
      </c>
      <c r="AL19">
        <f>IF(Merge6[[#This Row],[Position2]]="CF",1,0)</f>
        <v>0</v>
      </c>
      <c r="AM19">
        <f>IF(Merge6[[#This Row],[Position2]]="ST",1,0)</f>
        <v>1</v>
      </c>
      <c r="AN19">
        <v>73</v>
      </c>
      <c r="AO19">
        <v>75</v>
      </c>
      <c r="AP19">
        <v>67</v>
      </c>
      <c r="AQ19">
        <v>63</v>
      </c>
      <c r="AR19">
        <v>52</v>
      </c>
      <c r="AS19">
        <v>64</v>
      </c>
      <c r="AT19">
        <v>77</v>
      </c>
      <c r="AU19">
        <v>75</v>
      </c>
      <c r="AV19">
        <v>71</v>
      </c>
      <c r="AW19">
        <v>60</v>
      </c>
      <c r="AX19">
        <v>48</v>
      </c>
      <c r="AY19">
        <v>69</v>
      </c>
      <c r="AZ19">
        <v>71</v>
      </c>
      <c r="BA19">
        <v>20</v>
      </c>
      <c r="BB19">
        <v>24</v>
      </c>
      <c r="BC19">
        <v>28</v>
      </c>
      <c r="BD19">
        <v>95</v>
      </c>
      <c r="BE19">
        <v>88</v>
      </c>
      <c r="BF19">
        <v>48</v>
      </c>
      <c r="BG19">
        <v>85</v>
      </c>
      <c r="BH19">
        <v>92</v>
      </c>
      <c r="BI19">
        <v>87</v>
      </c>
      <c r="BJ19">
        <v>74</v>
      </c>
      <c r="BK19">
        <v>15</v>
      </c>
      <c r="BL19">
        <v>7</v>
      </c>
      <c r="BM19">
        <v>12</v>
      </c>
      <c r="BN19">
        <v>13</v>
      </c>
      <c r="BO19">
        <v>14</v>
      </c>
      <c r="BP19">
        <v>33</v>
      </c>
      <c r="BQ19">
        <v>75</v>
      </c>
      <c r="BR19">
        <v>78</v>
      </c>
      <c r="BS19">
        <v>24</v>
      </c>
      <c r="BT19">
        <v>66</v>
      </c>
      <c r="BU19">
        <v>71</v>
      </c>
    </row>
    <row r="20" spans="1:73" x14ac:dyDescent="0.25">
      <c r="A20" t="s">
        <v>1238</v>
      </c>
      <c r="B20">
        <v>46</v>
      </c>
      <c r="C20" t="s">
        <v>1</v>
      </c>
      <c r="D20">
        <v>19</v>
      </c>
      <c r="E20">
        <f>Merge6[[#This Row],[age]]^2</f>
        <v>361</v>
      </c>
      <c r="F20" s="1">
        <v>2800000</v>
      </c>
      <c r="G20" s="1">
        <v>9500000</v>
      </c>
      <c r="H20" s="1">
        <f>Merge6[[#This Row],[MV at time]]/1000000</f>
        <v>2.8</v>
      </c>
      <c r="I20" s="1">
        <f>Merge6[[#This Row],[fee]]/1000000</f>
        <v>9.5</v>
      </c>
      <c r="J20" s="2">
        <f>Merge6[[#This Row],[fee]]/Merge6[[#This Row],[MV at time]]</f>
        <v>3.3928571428571428</v>
      </c>
      <c r="K20" t="s">
        <v>1233</v>
      </c>
      <c r="L20" t="s">
        <v>316</v>
      </c>
      <c r="M20" t="s">
        <v>768</v>
      </c>
      <c r="N20" t="s">
        <v>80</v>
      </c>
      <c r="O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0" t="s">
        <v>75</v>
      </c>
      <c r="R20" t="s">
        <v>82</v>
      </c>
      <c r="S20">
        <v>67</v>
      </c>
      <c r="T20">
        <v>79</v>
      </c>
      <c r="U20">
        <f>Merge6[[#This Row],[POT]]-Merge6[[#This Row],[TOT]]</f>
        <v>12</v>
      </c>
      <c r="V20" t="s">
        <v>43</v>
      </c>
      <c r="W20">
        <f>IF(Merge6[[#This Row],[Preffoot]]="Right",1,0)</f>
        <v>0</v>
      </c>
      <c r="X20" t="s">
        <v>9</v>
      </c>
      <c r="Y20">
        <f>IF(Merge6[[#This Row],[Position2]]="GK",1,0)</f>
        <v>0</v>
      </c>
      <c r="Z20">
        <f>IF(Merge6[[#This Row],[Position2]]="LB",1,0)</f>
        <v>0</v>
      </c>
      <c r="AA20">
        <f>IF(Merge6[[#This Row],[Position2]]="CB",1,0)</f>
        <v>1</v>
      </c>
      <c r="AB20">
        <f>IF(Merge6[[#This Row],[Position2]]="RB",1,0)</f>
        <v>0</v>
      </c>
      <c r="AC20">
        <f>IF(Merge6[[#This Row],[Position2]]="LWB",1,0)</f>
        <v>0</v>
      </c>
      <c r="AD20">
        <f>IF(Merge6[[#This Row],[Position2]]="RWB",1,0)</f>
        <v>0</v>
      </c>
      <c r="AE20">
        <f>IF(Merge6[[#This Row],[Position2]]="LM",1,0)</f>
        <v>0</v>
      </c>
      <c r="AF20">
        <f>IF(Merge6[[#This Row],[Position2]]="CDM",1,0)</f>
        <v>0</v>
      </c>
      <c r="AG20">
        <f>IF(Merge6[[#This Row],[Position2]]="CM",1,0)</f>
        <v>0</v>
      </c>
      <c r="AH20">
        <f>IF(Merge6[[#This Row],[Position2]]="CAM",1,0)</f>
        <v>0</v>
      </c>
      <c r="AI20">
        <f>IF(Merge6[[#This Row],[Position2]]="RM",1,0)</f>
        <v>0</v>
      </c>
      <c r="AJ20">
        <f>IF(Merge6[[#This Row],[Position2]]="LW",1,0)</f>
        <v>0</v>
      </c>
      <c r="AK20">
        <f>IF(Merge6[[#This Row],[Position2]]="RW",1,0)</f>
        <v>0</v>
      </c>
      <c r="AL20">
        <f>IF(Merge6[[#This Row],[Position2]]="CF",1,0)</f>
        <v>0</v>
      </c>
      <c r="AM20">
        <f>IF(Merge6[[#This Row],[Position2]]="ST",1,0)</f>
        <v>0</v>
      </c>
      <c r="AN20">
        <v>52</v>
      </c>
      <c r="AO20">
        <v>40</v>
      </c>
      <c r="AP20">
        <v>26</v>
      </c>
      <c r="AQ20">
        <v>57</v>
      </c>
      <c r="AR20">
        <v>51</v>
      </c>
      <c r="AS20">
        <v>67</v>
      </c>
      <c r="AT20">
        <v>44</v>
      </c>
      <c r="AU20">
        <v>25</v>
      </c>
      <c r="AV20">
        <v>23</v>
      </c>
      <c r="AW20">
        <v>35</v>
      </c>
      <c r="AX20">
        <v>28</v>
      </c>
      <c r="AY20">
        <v>48</v>
      </c>
      <c r="AZ20">
        <v>27</v>
      </c>
      <c r="BA20" t="s">
        <v>1234</v>
      </c>
      <c r="BB20">
        <v>69</v>
      </c>
      <c r="BC20">
        <v>70</v>
      </c>
      <c r="BD20">
        <v>62</v>
      </c>
      <c r="BE20">
        <v>60</v>
      </c>
      <c r="BF20">
        <v>76</v>
      </c>
      <c r="BG20">
        <v>45</v>
      </c>
      <c r="BH20">
        <v>64</v>
      </c>
      <c r="BI20">
        <v>56</v>
      </c>
      <c r="BJ20">
        <v>69</v>
      </c>
      <c r="BK20">
        <v>8</v>
      </c>
      <c r="BL20">
        <v>14</v>
      </c>
      <c r="BM20">
        <v>14</v>
      </c>
      <c r="BN20">
        <v>12</v>
      </c>
      <c r="BO20">
        <v>13</v>
      </c>
      <c r="BP20">
        <v>67</v>
      </c>
      <c r="BQ20">
        <v>63</v>
      </c>
      <c r="BR20">
        <v>27</v>
      </c>
      <c r="BS20">
        <v>64</v>
      </c>
      <c r="BT20">
        <v>30</v>
      </c>
      <c r="BU20">
        <v>60</v>
      </c>
    </row>
    <row r="21" spans="1:73" x14ac:dyDescent="0.25">
      <c r="A21" t="s">
        <v>1052</v>
      </c>
      <c r="B21">
        <v>41</v>
      </c>
      <c r="C21" t="s">
        <v>28</v>
      </c>
      <c r="D21">
        <v>23</v>
      </c>
      <c r="E21">
        <f>Merge6[[#This Row],[age]]^2</f>
        <v>529</v>
      </c>
      <c r="F21" s="1">
        <v>3000000</v>
      </c>
      <c r="G21" s="1">
        <v>6180000</v>
      </c>
      <c r="H21" s="1">
        <f>Merge6[[#This Row],[MV at time]]/1000000</f>
        <v>3</v>
      </c>
      <c r="I21" s="1">
        <f>Merge6[[#This Row],[fee]]/1000000</f>
        <v>6.18</v>
      </c>
      <c r="J21" s="2">
        <f>Merge6[[#This Row],[fee]]/Merge6[[#This Row],[MV at time]]</f>
        <v>2.06</v>
      </c>
      <c r="K21" t="s">
        <v>1050</v>
      </c>
      <c r="L21" t="s">
        <v>273</v>
      </c>
      <c r="M21" t="s">
        <v>391</v>
      </c>
      <c r="N21" t="s">
        <v>1053</v>
      </c>
      <c r="O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1" t="s">
        <v>69</v>
      </c>
      <c r="R21" t="s">
        <v>46</v>
      </c>
      <c r="S21">
        <v>68</v>
      </c>
      <c r="T21">
        <v>75</v>
      </c>
      <c r="U21">
        <f>Merge6[[#This Row],[POT]]-Merge6[[#This Row],[TOT]]</f>
        <v>7</v>
      </c>
      <c r="V21" t="s">
        <v>8</v>
      </c>
      <c r="W21">
        <f>IF(Merge6[[#This Row],[Preffoot]]="Right",1,0)</f>
        <v>1</v>
      </c>
      <c r="X21" t="s">
        <v>15</v>
      </c>
      <c r="Y21">
        <f>IF(Merge6[[#This Row],[Position2]]="GK",1,0)</f>
        <v>0</v>
      </c>
      <c r="Z21">
        <f>IF(Merge6[[#This Row],[Position2]]="LB",1,0)</f>
        <v>0</v>
      </c>
      <c r="AA21">
        <f>IF(Merge6[[#This Row],[Position2]]="CB",1,0)</f>
        <v>0</v>
      </c>
      <c r="AB21">
        <f>IF(Merge6[[#This Row],[Position2]]="RB",1,0)</f>
        <v>0</v>
      </c>
      <c r="AC21">
        <f>IF(Merge6[[#This Row],[Position2]]="LWB",1,0)</f>
        <v>0</v>
      </c>
      <c r="AD21">
        <f>IF(Merge6[[#This Row],[Position2]]="RWB",1,0)</f>
        <v>0</v>
      </c>
      <c r="AE21">
        <f>IF(Merge6[[#This Row],[Position2]]="LM",1,0)</f>
        <v>0</v>
      </c>
      <c r="AF21">
        <f>IF(Merge6[[#This Row],[Position2]]="CDM",1,0)</f>
        <v>0</v>
      </c>
      <c r="AG21">
        <f>IF(Merge6[[#This Row],[Position2]]="CM",1,0)</f>
        <v>0</v>
      </c>
      <c r="AH21">
        <f>IF(Merge6[[#This Row],[Position2]]="CAM",1,0)</f>
        <v>0</v>
      </c>
      <c r="AI21">
        <f>IF(Merge6[[#This Row],[Position2]]="RM",1,0)</f>
        <v>0</v>
      </c>
      <c r="AJ21">
        <f>IF(Merge6[[#This Row],[Position2]]="LW",1,0)</f>
        <v>0</v>
      </c>
      <c r="AK21">
        <f>IF(Merge6[[#This Row],[Position2]]="RW",1,0)</f>
        <v>0</v>
      </c>
      <c r="AL21">
        <f>IF(Merge6[[#This Row],[Position2]]="CF",1,0)</f>
        <v>0</v>
      </c>
      <c r="AM21">
        <f>IF(Merge6[[#This Row],[Position2]]="ST",1,0)</f>
        <v>1</v>
      </c>
      <c r="AN21">
        <v>67</v>
      </c>
      <c r="AO21">
        <v>67</v>
      </c>
      <c r="AP21">
        <v>51</v>
      </c>
      <c r="AQ21">
        <v>68</v>
      </c>
      <c r="AR21">
        <v>55</v>
      </c>
      <c r="AS21">
        <v>65</v>
      </c>
      <c r="AT21">
        <v>73</v>
      </c>
      <c r="AU21">
        <v>67</v>
      </c>
      <c r="AV21">
        <v>59</v>
      </c>
      <c r="AW21">
        <v>45</v>
      </c>
      <c r="AX21">
        <v>41</v>
      </c>
      <c r="AY21">
        <v>72</v>
      </c>
      <c r="AZ21">
        <v>57</v>
      </c>
      <c r="BA21">
        <v>20</v>
      </c>
      <c r="BB21">
        <v>16</v>
      </c>
      <c r="BC21">
        <v>19</v>
      </c>
      <c r="BD21">
        <v>83</v>
      </c>
      <c r="BE21">
        <v>75</v>
      </c>
      <c r="BF21">
        <v>74</v>
      </c>
      <c r="BG21">
        <v>66</v>
      </c>
      <c r="BH21">
        <v>79</v>
      </c>
      <c r="BI21">
        <v>82</v>
      </c>
      <c r="BJ21">
        <v>76</v>
      </c>
      <c r="BK21">
        <v>8</v>
      </c>
      <c r="BL21">
        <v>7</v>
      </c>
      <c r="BM21">
        <v>7</v>
      </c>
      <c r="BN21">
        <v>7</v>
      </c>
      <c r="BO21">
        <v>13</v>
      </c>
      <c r="BP21">
        <v>52</v>
      </c>
      <c r="BQ21">
        <v>60</v>
      </c>
      <c r="BR21">
        <v>66</v>
      </c>
      <c r="BS21">
        <v>20</v>
      </c>
      <c r="BT21">
        <v>58</v>
      </c>
      <c r="BU21">
        <v>60</v>
      </c>
    </row>
    <row r="22" spans="1:73" x14ac:dyDescent="0.25">
      <c r="A22" t="s">
        <v>1054</v>
      </c>
      <c r="B22">
        <v>22</v>
      </c>
      <c r="C22" t="s">
        <v>71</v>
      </c>
      <c r="D22">
        <v>19</v>
      </c>
      <c r="E22">
        <f>Merge6[[#This Row],[age]]^2</f>
        <v>361</v>
      </c>
      <c r="F22" s="1">
        <v>12000000</v>
      </c>
      <c r="G22" s="1">
        <v>6360000</v>
      </c>
      <c r="H22" s="1">
        <f>Merge6[[#This Row],[MV at time]]/1000000</f>
        <v>12</v>
      </c>
      <c r="I22" s="1">
        <f>Merge6[[#This Row],[fee]]/1000000</f>
        <v>6.36</v>
      </c>
      <c r="J22" s="2">
        <f>Merge6[[#This Row],[fee]]/Merge6[[#This Row],[MV at time]]</f>
        <v>0.53</v>
      </c>
      <c r="K22" t="s">
        <v>1050</v>
      </c>
      <c r="L22" t="s">
        <v>3</v>
      </c>
      <c r="M22" t="s">
        <v>411</v>
      </c>
      <c r="N22" t="s">
        <v>1055</v>
      </c>
      <c r="O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2" t="s">
        <v>851</v>
      </c>
      <c r="R22" t="s">
        <v>46</v>
      </c>
      <c r="S22">
        <v>75</v>
      </c>
      <c r="T22">
        <v>85</v>
      </c>
      <c r="U22">
        <f>Merge6[[#This Row],[POT]]-Merge6[[#This Row],[TOT]]</f>
        <v>10</v>
      </c>
      <c r="V22" t="s">
        <v>8</v>
      </c>
      <c r="W22">
        <f>IF(Merge6[[#This Row],[Preffoot]]="Right",1,0)</f>
        <v>1</v>
      </c>
      <c r="X22" t="s">
        <v>77</v>
      </c>
      <c r="Y22">
        <f>IF(Merge6[[#This Row],[Position2]]="GK",1,0)</f>
        <v>0</v>
      </c>
      <c r="Z22">
        <f>IF(Merge6[[#This Row],[Position2]]="LB",1,0)</f>
        <v>0</v>
      </c>
      <c r="AA22">
        <f>IF(Merge6[[#This Row],[Position2]]="CB",1,0)</f>
        <v>0</v>
      </c>
      <c r="AB22">
        <f>IF(Merge6[[#This Row],[Position2]]="RB",1,0)</f>
        <v>0</v>
      </c>
      <c r="AC22">
        <f>IF(Merge6[[#This Row],[Position2]]="LWB",1,0)</f>
        <v>0</v>
      </c>
      <c r="AD22">
        <f>IF(Merge6[[#This Row],[Position2]]="RWB",1,0)</f>
        <v>0</v>
      </c>
      <c r="AE22">
        <f>IF(Merge6[[#This Row],[Position2]]="LM",1,0)</f>
        <v>1</v>
      </c>
      <c r="AF22">
        <f>IF(Merge6[[#This Row],[Position2]]="CDM",1,0)</f>
        <v>0</v>
      </c>
      <c r="AG22">
        <f>IF(Merge6[[#This Row],[Position2]]="CM",1,0)</f>
        <v>0</v>
      </c>
      <c r="AH22">
        <f>IF(Merge6[[#This Row],[Position2]]="CAM",1,0)</f>
        <v>0</v>
      </c>
      <c r="AI22">
        <f>IF(Merge6[[#This Row],[Position2]]="RM",1,0)</f>
        <v>0</v>
      </c>
      <c r="AJ22">
        <f>IF(Merge6[[#This Row],[Position2]]="LW",1,0)</f>
        <v>0</v>
      </c>
      <c r="AK22">
        <f>IF(Merge6[[#This Row],[Position2]]="RW",1,0)</f>
        <v>0</v>
      </c>
      <c r="AL22">
        <f>IF(Merge6[[#This Row],[Position2]]="CF",1,0)</f>
        <v>0</v>
      </c>
      <c r="AM22">
        <f>IF(Merge6[[#This Row],[Position2]]="ST",1,0)</f>
        <v>0</v>
      </c>
      <c r="AN22">
        <v>77</v>
      </c>
      <c r="AO22">
        <v>82</v>
      </c>
      <c r="AP22">
        <v>70</v>
      </c>
      <c r="AQ22">
        <v>70</v>
      </c>
      <c r="AR22">
        <v>68</v>
      </c>
      <c r="AS22">
        <v>55</v>
      </c>
      <c r="AT22">
        <v>73</v>
      </c>
      <c r="AU22">
        <v>65</v>
      </c>
      <c r="AV22">
        <v>72</v>
      </c>
      <c r="AW22">
        <v>75</v>
      </c>
      <c r="AX22">
        <v>67</v>
      </c>
      <c r="AY22">
        <v>56</v>
      </c>
      <c r="AZ22">
        <v>59</v>
      </c>
      <c r="BA22">
        <v>45</v>
      </c>
      <c r="BB22">
        <v>52</v>
      </c>
      <c r="BC22">
        <v>60</v>
      </c>
      <c r="BD22">
        <v>87</v>
      </c>
      <c r="BE22">
        <v>73</v>
      </c>
      <c r="BF22">
        <v>52</v>
      </c>
      <c r="BG22">
        <v>90</v>
      </c>
      <c r="BH22">
        <v>79</v>
      </c>
      <c r="BI22">
        <v>91</v>
      </c>
      <c r="BJ22">
        <v>57</v>
      </c>
      <c r="BK22">
        <v>10</v>
      </c>
      <c r="BL22">
        <v>8</v>
      </c>
      <c r="BM22">
        <v>7</v>
      </c>
      <c r="BN22">
        <v>12</v>
      </c>
      <c r="BO22">
        <v>7</v>
      </c>
      <c r="BP22">
        <v>69</v>
      </c>
      <c r="BQ22">
        <v>71</v>
      </c>
      <c r="BR22">
        <v>72</v>
      </c>
      <c r="BS22">
        <v>52</v>
      </c>
      <c r="BT22">
        <v>71</v>
      </c>
      <c r="BU22">
        <v>81</v>
      </c>
    </row>
    <row r="23" spans="1:73" x14ac:dyDescent="0.25">
      <c r="A23" t="s">
        <v>303</v>
      </c>
      <c r="B23">
        <v>35</v>
      </c>
      <c r="C23" t="s">
        <v>71</v>
      </c>
      <c r="D23">
        <v>25</v>
      </c>
      <c r="E23">
        <f>Merge6[[#This Row],[age]]^2</f>
        <v>625</v>
      </c>
      <c r="F23" s="1">
        <v>18000000</v>
      </c>
      <c r="G23" s="1">
        <v>23000000</v>
      </c>
      <c r="H23" s="1">
        <f>Merge6[[#This Row],[MV at time]]/1000000</f>
        <v>18</v>
      </c>
      <c r="I23" s="1">
        <f>Merge6[[#This Row],[fee]]/1000000</f>
        <v>23</v>
      </c>
      <c r="J23" s="2">
        <f>Merge6[[#This Row],[fee]]/Merge6[[#This Row],[MV at time]]</f>
        <v>1.2777777777777777</v>
      </c>
      <c r="K23" t="s">
        <v>2</v>
      </c>
      <c r="L23" t="s">
        <v>149</v>
      </c>
      <c r="M23" t="s">
        <v>274</v>
      </c>
      <c r="N23" t="s">
        <v>288</v>
      </c>
      <c r="O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3" t="s">
        <v>55</v>
      </c>
      <c r="R23" t="s">
        <v>91</v>
      </c>
      <c r="S23">
        <v>80</v>
      </c>
      <c r="T23">
        <v>83</v>
      </c>
      <c r="U23">
        <f>Merge6[[#This Row],[POT]]-Merge6[[#This Row],[TOT]]</f>
        <v>3</v>
      </c>
      <c r="V23" t="s">
        <v>8</v>
      </c>
      <c r="W23">
        <f>IF(Merge6[[#This Row],[Preffoot]]="Right",1,0)</f>
        <v>1</v>
      </c>
      <c r="X23" t="s">
        <v>15</v>
      </c>
      <c r="Y23">
        <f>IF(Merge6[[#This Row],[Position2]]="GK",1,0)</f>
        <v>0</v>
      </c>
      <c r="Z23">
        <f>IF(Merge6[[#This Row],[Position2]]="LB",1,0)</f>
        <v>0</v>
      </c>
      <c r="AA23">
        <f>IF(Merge6[[#This Row],[Position2]]="CB",1,0)</f>
        <v>0</v>
      </c>
      <c r="AB23">
        <f>IF(Merge6[[#This Row],[Position2]]="RB",1,0)</f>
        <v>0</v>
      </c>
      <c r="AC23">
        <f>IF(Merge6[[#This Row],[Position2]]="LWB",1,0)</f>
        <v>0</v>
      </c>
      <c r="AD23">
        <f>IF(Merge6[[#This Row],[Position2]]="RWB",1,0)</f>
        <v>0</v>
      </c>
      <c r="AE23">
        <f>IF(Merge6[[#This Row],[Position2]]="LM",1,0)</f>
        <v>0</v>
      </c>
      <c r="AF23">
        <f>IF(Merge6[[#This Row],[Position2]]="CDM",1,0)</f>
        <v>0</v>
      </c>
      <c r="AG23">
        <f>IF(Merge6[[#This Row],[Position2]]="CM",1,0)</f>
        <v>0</v>
      </c>
      <c r="AH23">
        <f>IF(Merge6[[#This Row],[Position2]]="CAM",1,0)</f>
        <v>0</v>
      </c>
      <c r="AI23">
        <f>IF(Merge6[[#This Row],[Position2]]="RM",1,0)</f>
        <v>0</v>
      </c>
      <c r="AJ23">
        <f>IF(Merge6[[#This Row],[Position2]]="LW",1,0)</f>
        <v>0</v>
      </c>
      <c r="AK23">
        <f>IF(Merge6[[#This Row],[Position2]]="RW",1,0)</f>
        <v>0</v>
      </c>
      <c r="AL23">
        <f>IF(Merge6[[#This Row],[Position2]]="CF",1,0)</f>
        <v>0</v>
      </c>
      <c r="AM23">
        <f>IF(Merge6[[#This Row],[Position2]]="ST",1,0)</f>
        <v>1</v>
      </c>
      <c r="AN23">
        <v>78</v>
      </c>
      <c r="AO23">
        <v>77</v>
      </c>
      <c r="AP23">
        <v>76</v>
      </c>
      <c r="AQ23">
        <v>76</v>
      </c>
      <c r="AR23">
        <v>68</v>
      </c>
      <c r="AS23">
        <v>74</v>
      </c>
      <c r="AT23">
        <v>83</v>
      </c>
      <c r="AU23">
        <v>81</v>
      </c>
      <c r="AV23">
        <v>81</v>
      </c>
      <c r="AW23">
        <v>78</v>
      </c>
      <c r="AX23">
        <v>74</v>
      </c>
      <c r="AY23">
        <v>65</v>
      </c>
      <c r="AZ23">
        <v>81</v>
      </c>
      <c r="BA23">
        <v>40</v>
      </c>
      <c r="BB23">
        <v>30</v>
      </c>
      <c r="BC23">
        <v>40</v>
      </c>
      <c r="BD23">
        <v>81</v>
      </c>
      <c r="BE23">
        <v>82</v>
      </c>
      <c r="BF23">
        <v>81</v>
      </c>
      <c r="BG23">
        <v>78</v>
      </c>
      <c r="BH23">
        <v>83</v>
      </c>
      <c r="BI23">
        <v>78</v>
      </c>
      <c r="BJ23">
        <v>75</v>
      </c>
      <c r="BK23">
        <v>12</v>
      </c>
      <c r="BL23">
        <v>11</v>
      </c>
      <c r="BM23">
        <v>15</v>
      </c>
      <c r="BN23">
        <v>16</v>
      </c>
      <c r="BO23">
        <v>15</v>
      </c>
      <c r="BP23">
        <v>62</v>
      </c>
      <c r="BQ23">
        <v>73</v>
      </c>
      <c r="BR23">
        <v>83</v>
      </c>
      <c r="BS23">
        <v>37</v>
      </c>
      <c r="BT23">
        <v>77</v>
      </c>
      <c r="BU23">
        <v>75</v>
      </c>
    </row>
    <row r="24" spans="1:73" x14ac:dyDescent="0.25">
      <c r="A24" t="s">
        <v>148</v>
      </c>
      <c r="B24">
        <v>23</v>
      </c>
      <c r="C24" t="s">
        <v>84</v>
      </c>
      <c r="D24">
        <v>19</v>
      </c>
      <c r="E24">
        <f>Merge6[[#This Row],[age]]^2</f>
        <v>361</v>
      </c>
      <c r="F24" s="1">
        <v>18000000</v>
      </c>
      <c r="G24" s="1">
        <v>8000000</v>
      </c>
      <c r="H24" s="1">
        <f>Merge6[[#This Row],[MV at time]]/1000000</f>
        <v>18</v>
      </c>
      <c r="I24" s="1">
        <f>Merge6[[#This Row],[fee]]/1000000</f>
        <v>8</v>
      </c>
      <c r="J24" s="2">
        <f>Merge6[[#This Row],[fee]]/Merge6[[#This Row],[MV at time]]</f>
        <v>0.44444444444444442</v>
      </c>
      <c r="K24" t="s">
        <v>2</v>
      </c>
      <c r="L24" t="s">
        <v>149</v>
      </c>
      <c r="M24" t="s">
        <v>150</v>
      </c>
      <c r="N24" t="s">
        <v>5</v>
      </c>
      <c r="O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4" t="s">
        <v>55</v>
      </c>
      <c r="R24" t="s">
        <v>7</v>
      </c>
      <c r="S24">
        <v>77</v>
      </c>
      <c r="T24">
        <v>89</v>
      </c>
      <c r="U24">
        <f>Merge6[[#This Row],[POT]]-Merge6[[#This Row],[TOT]]</f>
        <v>12</v>
      </c>
      <c r="V24" t="s">
        <v>8</v>
      </c>
      <c r="W24">
        <f>IF(Merge6[[#This Row],[Preffoot]]="Right",1,0)</f>
        <v>1</v>
      </c>
      <c r="X24" t="s">
        <v>87</v>
      </c>
      <c r="Y24">
        <f>IF(Merge6[[#This Row],[Position2]]="GK",1,0)</f>
        <v>1</v>
      </c>
      <c r="Z24">
        <f>IF(Merge6[[#This Row],[Position2]]="LB",1,0)</f>
        <v>0</v>
      </c>
      <c r="AA24">
        <f>IF(Merge6[[#This Row],[Position2]]="CB",1,0)</f>
        <v>0</v>
      </c>
      <c r="AB24">
        <f>IF(Merge6[[#This Row],[Position2]]="RB",1,0)</f>
        <v>0</v>
      </c>
      <c r="AC24">
        <f>IF(Merge6[[#This Row],[Position2]]="LWB",1,0)</f>
        <v>0</v>
      </c>
      <c r="AD24">
        <f>IF(Merge6[[#This Row],[Position2]]="RWB",1,0)</f>
        <v>0</v>
      </c>
      <c r="AE24">
        <f>IF(Merge6[[#This Row],[Position2]]="LM",1,0)</f>
        <v>0</v>
      </c>
      <c r="AF24">
        <f>IF(Merge6[[#This Row],[Position2]]="CDM",1,0)</f>
        <v>0</v>
      </c>
      <c r="AG24">
        <f>IF(Merge6[[#This Row],[Position2]]="CM",1,0)</f>
        <v>0</v>
      </c>
      <c r="AH24">
        <f>IF(Merge6[[#This Row],[Position2]]="CAM",1,0)</f>
        <v>0</v>
      </c>
      <c r="AI24">
        <f>IF(Merge6[[#This Row],[Position2]]="RM",1,0)</f>
        <v>0</v>
      </c>
      <c r="AJ24">
        <f>IF(Merge6[[#This Row],[Position2]]="LW",1,0)</f>
        <v>0</v>
      </c>
      <c r="AK24">
        <f>IF(Merge6[[#This Row],[Position2]]="RW",1,0)</f>
        <v>0</v>
      </c>
      <c r="AL24">
        <f>IF(Merge6[[#This Row],[Position2]]="CF",1,0)</f>
        <v>0</v>
      </c>
      <c r="AM24">
        <f>IF(Merge6[[#This Row],[Position2]]="ST",1,0)</f>
        <v>0</v>
      </c>
      <c r="AN24">
        <v>10</v>
      </c>
      <c r="AO24">
        <v>14</v>
      </c>
      <c r="AP24">
        <v>13</v>
      </c>
      <c r="AQ24">
        <v>52</v>
      </c>
      <c r="AR24">
        <v>38</v>
      </c>
      <c r="AS24">
        <v>13</v>
      </c>
      <c r="AT24">
        <v>23</v>
      </c>
      <c r="AU24">
        <v>6</v>
      </c>
      <c r="AV24">
        <v>9</v>
      </c>
      <c r="AW24">
        <v>13</v>
      </c>
      <c r="AX24">
        <v>12</v>
      </c>
      <c r="AY24">
        <v>16</v>
      </c>
      <c r="AZ24">
        <v>9</v>
      </c>
      <c r="BA24">
        <v>5</v>
      </c>
      <c r="BB24">
        <v>12</v>
      </c>
      <c r="BC24">
        <v>14</v>
      </c>
      <c r="BD24">
        <v>48</v>
      </c>
      <c r="BE24">
        <v>40</v>
      </c>
      <c r="BF24">
        <v>70</v>
      </c>
      <c r="BG24">
        <v>53</v>
      </c>
      <c r="BH24">
        <v>45</v>
      </c>
      <c r="BI24">
        <v>55</v>
      </c>
      <c r="BJ24">
        <v>73</v>
      </c>
      <c r="BK24">
        <v>76</v>
      </c>
      <c r="BL24">
        <v>78</v>
      </c>
      <c r="BM24">
        <v>77</v>
      </c>
      <c r="BN24">
        <v>71</v>
      </c>
      <c r="BO24">
        <v>79</v>
      </c>
      <c r="BP24">
        <v>20</v>
      </c>
      <c r="BQ24">
        <v>64</v>
      </c>
      <c r="BR24">
        <v>4</v>
      </c>
      <c r="BS24">
        <v>17</v>
      </c>
      <c r="BT24">
        <v>45</v>
      </c>
      <c r="BU24">
        <v>45</v>
      </c>
    </row>
    <row r="25" spans="1:73" x14ac:dyDescent="0.25">
      <c r="A25" t="s">
        <v>148</v>
      </c>
      <c r="B25">
        <v>35</v>
      </c>
      <c r="C25" t="s">
        <v>84</v>
      </c>
      <c r="D25">
        <v>22</v>
      </c>
      <c r="E25">
        <f>Merge6[[#This Row],[age]]^2</f>
        <v>484</v>
      </c>
      <c r="F25" s="1">
        <v>10000000</v>
      </c>
      <c r="G25" s="1">
        <v>7500000</v>
      </c>
      <c r="H25" s="1">
        <f>Merge6[[#This Row],[MV at time]]/1000000</f>
        <v>10</v>
      </c>
      <c r="I25" s="1">
        <f>Merge6[[#This Row],[fee]]/1000000</f>
        <v>7.5</v>
      </c>
      <c r="J25" s="2">
        <f>Merge6[[#This Row],[fee]]/Merge6[[#This Row],[MV at time]]</f>
        <v>0.75</v>
      </c>
      <c r="K25" t="s">
        <v>1050</v>
      </c>
      <c r="L25" t="s">
        <v>149</v>
      </c>
      <c r="M25" t="s">
        <v>5</v>
      </c>
      <c r="N25" t="s">
        <v>135</v>
      </c>
      <c r="O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25" t="s">
        <v>7</v>
      </c>
      <c r="R25" t="s">
        <v>55</v>
      </c>
      <c r="S25">
        <v>79</v>
      </c>
      <c r="T25">
        <v>85</v>
      </c>
      <c r="U25">
        <f>Merge6[[#This Row],[POT]]-Merge6[[#This Row],[TOT]]</f>
        <v>6</v>
      </c>
      <c r="V25" t="s">
        <v>8</v>
      </c>
      <c r="W25">
        <f>IF(Merge6[[#This Row],[Preffoot]]="Right",1,0)</f>
        <v>1</v>
      </c>
      <c r="X25" t="s">
        <v>87</v>
      </c>
      <c r="Y25">
        <f>IF(Merge6[[#This Row],[Position2]]="GK",1,0)</f>
        <v>1</v>
      </c>
      <c r="Z25">
        <f>IF(Merge6[[#This Row],[Position2]]="LB",1,0)</f>
        <v>0</v>
      </c>
      <c r="AA25">
        <f>IF(Merge6[[#This Row],[Position2]]="CB",1,0)</f>
        <v>0</v>
      </c>
      <c r="AB25">
        <f>IF(Merge6[[#This Row],[Position2]]="RB",1,0)</f>
        <v>0</v>
      </c>
      <c r="AC25">
        <f>IF(Merge6[[#This Row],[Position2]]="LWB",1,0)</f>
        <v>0</v>
      </c>
      <c r="AD25">
        <f>IF(Merge6[[#This Row],[Position2]]="RWB",1,0)</f>
        <v>0</v>
      </c>
      <c r="AE25">
        <f>IF(Merge6[[#This Row],[Position2]]="LM",1,0)</f>
        <v>0</v>
      </c>
      <c r="AF25">
        <f>IF(Merge6[[#This Row],[Position2]]="CDM",1,0)</f>
        <v>0</v>
      </c>
      <c r="AG25">
        <f>IF(Merge6[[#This Row],[Position2]]="CM",1,0)</f>
        <v>0</v>
      </c>
      <c r="AH25">
        <f>IF(Merge6[[#This Row],[Position2]]="CAM",1,0)</f>
        <v>0</v>
      </c>
      <c r="AI25">
        <f>IF(Merge6[[#This Row],[Position2]]="RM",1,0)</f>
        <v>0</v>
      </c>
      <c r="AJ25">
        <f>IF(Merge6[[#This Row],[Position2]]="LW",1,0)</f>
        <v>0</v>
      </c>
      <c r="AK25">
        <f>IF(Merge6[[#This Row],[Position2]]="RW",1,0)</f>
        <v>0</v>
      </c>
      <c r="AL25">
        <f>IF(Merge6[[#This Row],[Position2]]="CF",1,0)</f>
        <v>0</v>
      </c>
      <c r="AM25">
        <f>IF(Merge6[[#This Row],[Position2]]="ST",1,0)</f>
        <v>0</v>
      </c>
      <c r="AN25">
        <v>10</v>
      </c>
      <c r="AO25">
        <v>14</v>
      </c>
      <c r="AP25">
        <v>13</v>
      </c>
      <c r="AQ25">
        <v>54</v>
      </c>
      <c r="AR25">
        <v>51</v>
      </c>
      <c r="AS25">
        <v>13</v>
      </c>
      <c r="AT25">
        <v>51</v>
      </c>
      <c r="AU25">
        <v>6</v>
      </c>
      <c r="AV25">
        <v>9</v>
      </c>
      <c r="AW25">
        <v>13</v>
      </c>
      <c r="AX25">
        <v>12</v>
      </c>
      <c r="AY25">
        <v>16</v>
      </c>
      <c r="AZ25">
        <v>9</v>
      </c>
      <c r="BA25">
        <v>20</v>
      </c>
      <c r="BB25">
        <v>12</v>
      </c>
      <c r="BC25">
        <v>14</v>
      </c>
      <c r="BD25">
        <v>48</v>
      </c>
      <c r="BE25">
        <v>40</v>
      </c>
      <c r="BF25">
        <v>70</v>
      </c>
      <c r="BG25">
        <v>53</v>
      </c>
      <c r="BH25">
        <v>45</v>
      </c>
      <c r="BI25">
        <v>60</v>
      </c>
      <c r="BJ25">
        <v>73</v>
      </c>
      <c r="BK25">
        <v>76</v>
      </c>
      <c r="BL25">
        <v>83</v>
      </c>
      <c r="BM25">
        <v>76</v>
      </c>
      <c r="BN25">
        <v>68</v>
      </c>
      <c r="BO25">
        <v>85</v>
      </c>
      <c r="BP25">
        <v>20</v>
      </c>
      <c r="BQ25">
        <v>69</v>
      </c>
      <c r="BR25">
        <v>4</v>
      </c>
      <c r="BS25">
        <v>17</v>
      </c>
      <c r="BT25">
        <v>52</v>
      </c>
      <c r="BU25">
        <v>61</v>
      </c>
    </row>
    <row r="26" spans="1:73" x14ac:dyDescent="0.25">
      <c r="A26" t="s">
        <v>1056</v>
      </c>
      <c r="B26">
        <v>23</v>
      </c>
      <c r="C26" t="s">
        <v>57</v>
      </c>
      <c r="D26">
        <v>21</v>
      </c>
      <c r="E26">
        <f>Merge6[[#This Row],[age]]^2</f>
        <v>441</v>
      </c>
      <c r="F26" s="1">
        <v>12000000</v>
      </c>
      <c r="G26" s="1">
        <v>17500000</v>
      </c>
      <c r="H26" s="1">
        <f>Merge6[[#This Row],[MV at time]]/1000000</f>
        <v>12</v>
      </c>
      <c r="I26" s="1">
        <f>Merge6[[#This Row],[fee]]/1000000</f>
        <v>17.5</v>
      </c>
      <c r="J26" s="2">
        <f>Merge6[[#This Row],[fee]]/Merge6[[#This Row],[MV at time]]</f>
        <v>1.4583333333333333</v>
      </c>
      <c r="K26" t="s">
        <v>1050</v>
      </c>
      <c r="L26" t="s">
        <v>133</v>
      </c>
      <c r="M26" t="s">
        <v>163</v>
      </c>
      <c r="N26" t="s">
        <v>184</v>
      </c>
      <c r="O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6" t="s">
        <v>42</v>
      </c>
      <c r="R26" t="s">
        <v>60</v>
      </c>
      <c r="S26">
        <v>75</v>
      </c>
      <c r="T26">
        <v>83</v>
      </c>
      <c r="U26">
        <f>Merge6[[#This Row],[POT]]-Merge6[[#This Row],[TOT]]</f>
        <v>8</v>
      </c>
      <c r="V26" t="s">
        <v>8</v>
      </c>
      <c r="W26">
        <f>IF(Merge6[[#This Row],[Preffoot]]="Right",1,0)</f>
        <v>1</v>
      </c>
      <c r="X26" t="s">
        <v>20</v>
      </c>
      <c r="Y26">
        <f>IF(Merge6[[#This Row],[Position2]]="GK",1,0)</f>
        <v>0</v>
      </c>
      <c r="Z26">
        <f>IF(Merge6[[#This Row],[Position2]]="LB",1,0)</f>
        <v>0</v>
      </c>
      <c r="AA26">
        <f>IF(Merge6[[#This Row],[Position2]]="CB",1,0)</f>
        <v>0</v>
      </c>
      <c r="AB26">
        <f>IF(Merge6[[#This Row],[Position2]]="RB",1,0)</f>
        <v>0</v>
      </c>
      <c r="AC26">
        <f>IF(Merge6[[#This Row],[Position2]]="LWB",1,0)</f>
        <v>0</v>
      </c>
      <c r="AD26">
        <f>IF(Merge6[[#This Row],[Position2]]="RWB",1,0)</f>
        <v>0</v>
      </c>
      <c r="AE26">
        <f>IF(Merge6[[#This Row],[Position2]]="LM",1,0)</f>
        <v>0</v>
      </c>
      <c r="AF26">
        <f>IF(Merge6[[#This Row],[Position2]]="CDM",1,0)</f>
        <v>0</v>
      </c>
      <c r="AG26">
        <f>IF(Merge6[[#This Row],[Position2]]="CM",1,0)</f>
        <v>1</v>
      </c>
      <c r="AH26">
        <f>IF(Merge6[[#This Row],[Position2]]="CAM",1,0)</f>
        <v>0</v>
      </c>
      <c r="AI26">
        <f>IF(Merge6[[#This Row],[Position2]]="RM",1,0)</f>
        <v>0</v>
      </c>
      <c r="AJ26">
        <f>IF(Merge6[[#This Row],[Position2]]="LW",1,0)</f>
        <v>0</v>
      </c>
      <c r="AK26">
        <f>IF(Merge6[[#This Row],[Position2]]="RW",1,0)</f>
        <v>0</v>
      </c>
      <c r="AL26">
        <f>IF(Merge6[[#This Row],[Position2]]="CF",1,0)</f>
        <v>0</v>
      </c>
      <c r="AM26">
        <f>IF(Merge6[[#This Row],[Position2]]="ST",1,0)</f>
        <v>0</v>
      </c>
      <c r="AN26">
        <v>81</v>
      </c>
      <c r="AO26">
        <v>78</v>
      </c>
      <c r="AP26">
        <v>68</v>
      </c>
      <c r="AQ26">
        <v>79</v>
      </c>
      <c r="AR26">
        <v>77</v>
      </c>
      <c r="AS26">
        <v>61</v>
      </c>
      <c r="AT26">
        <v>68</v>
      </c>
      <c r="AU26">
        <v>53</v>
      </c>
      <c r="AV26">
        <v>63</v>
      </c>
      <c r="AW26">
        <v>71</v>
      </c>
      <c r="AX26">
        <v>68</v>
      </c>
      <c r="AY26">
        <v>41</v>
      </c>
      <c r="AZ26">
        <v>58</v>
      </c>
      <c r="BA26">
        <v>64</v>
      </c>
      <c r="BB26">
        <v>68</v>
      </c>
      <c r="BC26">
        <v>73</v>
      </c>
      <c r="BD26">
        <v>63</v>
      </c>
      <c r="BE26">
        <v>79</v>
      </c>
      <c r="BF26">
        <v>63</v>
      </c>
      <c r="BG26">
        <v>68</v>
      </c>
      <c r="BH26">
        <v>69</v>
      </c>
      <c r="BI26">
        <v>78</v>
      </c>
      <c r="BJ26">
        <v>71</v>
      </c>
      <c r="BK26">
        <v>13</v>
      </c>
      <c r="BL26">
        <v>14</v>
      </c>
      <c r="BM26">
        <v>7</v>
      </c>
      <c r="BN26">
        <v>6</v>
      </c>
      <c r="BO26">
        <v>9</v>
      </c>
      <c r="BP26">
        <v>72</v>
      </c>
      <c r="BQ26">
        <v>72</v>
      </c>
      <c r="BR26">
        <v>65</v>
      </c>
      <c r="BS26">
        <v>77</v>
      </c>
      <c r="BT26">
        <v>75</v>
      </c>
      <c r="BU26">
        <v>80</v>
      </c>
    </row>
    <row r="27" spans="1:73" x14ac:dyDescent="0.25">
      <c r="A27" t="s">
        <v>919</v>
      </c>
      <c r="B27">
        <v>21</v>
      </c>
      <c r="C27" t="s">
        <v>57</v>
      </c>
      <c r="D27">
        <v>25</v>
      </c>
      <c r="E27">
        <f>Merge6[[#This Row],[age]]^2</f>
        <v>625</v>
      </c>
      <c r="F27" s="1">
        <v>5500000</v>
      </c>
      <c r="G27" s="1">
        <v>8450000</v>
      </c>
      <c r="H27" s="1">
        <f>Merge6[[#This Row],[MV at time]]/1000000</f>
        <v>5.5</v>
      </c>
      <c r="I27" s="1">
        <f>Merge6[[#This Row],[fee]]/1000000</f>
        <v>8.4499999999999993</v>
      </c>
      <c r="J27" s="2">
        <f>Merge6[[#This Row],[fee]]/Merge6[[#This Row],[MV at time]]</f>
        <v>1.5363636363636364</v>
      </c>
      <c r="K27" t="s">
        <v>773</v>
      </c>
      <c r="L27" t="s">
        <v>18</v>
      </c>
      <c r="M27" t="s">
        <v>228</v>
      </c>
      <c r="N27" t="s">
        <v>811</v>
      </c>
      <c r="O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7" t="s">
        <v>7</v>
      </c>
      <c r="R27" t="s">
        <v>7</v>
      </c>
      <c r="S27">
        <v>73</v>
      </c>
      <c r="T27">
        <v>76</v>
      </c>
      <c r="U27">
        <f>Merge6[[#This Row],[POT]]-Merge6[[#This Row],[TOT]]</f>
        <v>3</v>
      </c>
      <c r="V27" t="s">
        <v>8</v>
      </c>
      <c r="W27">
        <f>IF(Merge6[[#This Row],[Preffoot]]="Right",1,0)</f>
        <v>1</v>
      </c>
      <c r="X27" t="s">
        <v>20</v>
      </c>
      <c r="Y27">
        <f>IF(Merge6[[#This Row],[Position2]]="GK",1,0)</f>
        <v>0</v>
      </c>
      <c r="Z27">
        <f>IF(Merge6[[#This Row],[Position2]]="LB",1,0)</f>
        <v>0</v>
      </c>
      <c r="AA27">
        <f>IF(Merge6[[#This Row],[Position2]]="CB",1,0)</f>
        <v>0</v>
      </c>
      <c r="AB27">
        <f>IF(Merge6[[#This Row],[Position2]]="RB",1,0)</f>
        <v>0</v>
      </c>
      <c r="AC27">
        <f>IF(Merge6[[#This Row],[Position2]]="LWB",1,0)</f>
        <v>0</v>
      </c>
      <c r="AD27">
        <f>IF(Merge6[[#This Row],[Position2]]="RWB",1,0)</f>
        <v>0</v>
      </c>
      <c r="AE27">
        <f>IF(Merge6[[#This Row],[Position2]]="LM",1,0)</f>
        <v>0</v>
      </c>
      <c r="AF27">
        <f>IF(Merge6[[#This Row],[Position2]]="CDM",1,0)</f>
        <v>0</v>
      </c>
      <c r="AG27">
        <f>IF(Merge6[[#This Row],[Position2]]="CM",1,0)</f>
        <v>1</v>
      </c>
      <c r="AH27">
        <f>IF(Merge6[[#This Row],[Position2]]="CAM",1,0)</f>
        <v>0</v>
      </c>
      <c r="AI27">
        <f>IF(Merge6[[#This Row],[Position2]]="RM",1,0)</f>
        <v>0</v>
      </c>
      <c r="AJ27">
        <f>IF(Merge6[[#This Row],[Position2]]="LW",1,0)</f>
        <v>0</v>
      </c>
      <c r="AK27">
        <f>IF(Merge6[[#This Row],[Position2]]="RW",1,0)</f>
        <v>0</v>
      </c>
      <c r="AL27">
        <f>IF(Merge6[[#This Row],[Position2]]="CF",1,0)</f>
        <v>0</v>
      </c>
      <c r="AM27">
        <f>IF(Merge6[[#This Row],[Position2]]="ST",1,0)</f>
        <v>0</v>
      </c>
      <c r="AN27">
        <v>77</v>
      </c>
      <c r="AO27">
        <v>75</v>
      </c>
      <c r="AP27">
        <v>65</v>
      </c>
      <c r="AQ27">
        <v>77</v>
      </c>
      <c r="AR27">
        <v>76</v>
      </c>
      <c r="AS27">
        <v>64</v>
      </c>
      <c r="AT27">
        <v>70</v>
      </c>
      <c r="AU27">
        <v>58</v>
      </c>
      <c r="AV27">
        <v>67</v>
      </c>
      <c r="AW27">
        <v>64</v>
      </c>
      <c r="AX27">
        <v>58</v>
      </c>
      <c r="AY27">
        <v>64</v>
      </c>
      <c r="AZ27">
        <v>60</v>
      </c>
      <c r="BA27">
        <v>64</v>
      </c>
      <c r="BB27">
        <v>63</v>
      </c>
      <c r="BC27">
        <v>69</v>
      </c>
      <c r="BD27">
        <v>67</v>
      </c>
      <c r="BE27">
        <v>64</v>
      </c>
      <c r="BF27">
        <v>59</v>
      </c>
      <c r="BG27">
        <v>67</v>
      </c>
      <c r="BH27">
        <v>63</v>
      </c>
      <c r="BI27">
        <v>65</v>
      </c>
      <c r="BJ27">
        <v>56</v>
      </c>
      <c r="BK27">
        <v>8</v>
      </c>
      <c r="BL27">
        <v>12</v>
      </c>
      <c r="BM27">
        <v>6</v>
      </c>
      <c r="BN27">
        <v>15</v>
      </c>
      <c r="BO27">
        <v>8</v>
      </c>
      <c r="BP27">
        <v>68</v>
      </c>
      <c r="BQ27">
        <v>72</v>
      </c>
      <c r="BR27">
        <v>69</v>
      </c>
      <c r="BS27">
        <v>72</v>
      </c>
      <c r="BT27">
        <v>73</v>
      </c>
      <c r="BU27">
        <v>66</v>
      </c>
    </row>
    <row r="28" spans="1:73" x14ac:dyDescent="0.25">
      <c r="A28" t="s">
        <v>514</v>
      </c>
      <c r="B28">
        <v>34</v>
      </c>
      <c r="C28" t="s">
        <v>28</v>
      </c>
      <c r="D28">
        <v>22</v>
      </c>
      <c r="E28">
        <f>Merge6[[#This Row],[age]]^2</f>
        <v>484</v>
      </c>
      <c r="F28" s="1">
        <v>7000000</v>
      </c>
      <c r="G28" s="1">
        <v>11300000</v>
      </c>
      <c r="H28" s="1">
        <f>Merge6[[#This Row],[MV at time]]/1000000</f>
        <v>7</v>
      </c>
      <c r="I28" s="1">
        <f>Merge6[[#This Row],[fee]]/1000000</f>
        <v>11.3</v>
      </c>
      <c r="J28" s="2">
        <f>Merge6[[#This Row],[fee]]/Merge6[[#This Row],[MV at time]]</f>
        <v>1.6142857142857143</v>
      </c>
      <c r="K28" t="s">
        <v>509</v>
      </c>
      <c r="L28" t="s">
        <v>387</v>
      </c>
      <c r="M28" t="s">
        <v>354</v>
      </c>
      <c r="N28" t="s">
        <v>181</v>
      </c>
      <c r="O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8" t="s">
        <v>31</v>
      </c>
      <c r="R28" t="s">
        <v>60</v>
      </c>
      <c r="S28">
        <v>73</v>
      </c>
      <c r="T28">
        <v>80</v>
      </c>
      <c r="U28">
        <f>Merge6[[#This Row],[POT]]-Merge6[[#This Row],[TOT]]</f>
        <v>7</v>
      </c>
      <c r="V28" t="s">
        <v>8</v>
      </c>
      <c r="W28">
        <f>IF(Merge6[[#This Row],[Preffoot]]="Right",1,0)</f>
        <v>1</v>
      </c>
      <c r="X28" t="s">
        <v>15</v>
      </c>
      <c r="Y28">
        <f>IF(Merge6[[#This Row],[Position2]]="GK",1,0)</f>
        <v>0</v>
      </c>
      <c r="Z28">
        <f>IF(Merge6[[#This Row],[Position2]]="LB",1,0)</f>
        <v>0</v>
      </c>
      <c r="AA28">
        <f>IF(Merge6[[#This Row],[Position2]]="CB",1,0)</f>
        <v>0</v>
      </c>
      <c r="AB28">
        <f>IF(Merge6[[#This Row],[Position2]]="RB",1,0)</f>
        <v>0</v>
      </c>
      <c r="AC28">
        <f>IF(Merge6[[#This Row],[Position2]]="LWB",1,0)</f>
        <v>0</v>
      </c>
      <c r="AD28">
        <f>IF(Merge6[[#This Row],[Position2]]="RWB",1,0)</f>
        <v>0</v>
      </c>
      <c r="AE28">
        <f>IF(Merge6[[#This Row],[Position2]]="LM",1,0)</f>
        <v>0</v>
      </c>
      <c r="AF28">
        <f>IF(Merge6[[#This Row],[Position2]]="CDM",1,0)</f>
        <v>0</v>
      </c>
      <c r="AG28">
        <f>IF(Merge6[[#This Row],[Position2]]="CM",1,0)</f>
        <v>0</v>
      </c>
      <c r="AH28">
        <f>IF(Merge6[[#This Row],[Position2]]="CAM",1,0)</f>
        <v>0</v>
      </c>
      <c r="AI28">
        <f>IF(Merge6[[#This Row],[Position2]]="RM",1,0)</f>
        <v>0</v>
      </c>
      <c r="AJ28">
        <f>IF(Merge6[[#This Row],[Position2]]="LW",1,0)</f>
        <v>0</v>
      </c>
      <c r="AK28">
        <f>IF(Merge6[[#This Row],[Position2]]="RW",1,0)</f>
        <v>0</v>
      </c>
      <c r="AL28">
        <f>IF(Merge6[[#This Row],[Position2]]="CF",1,0)</f>
        <v>0</v>
      </c>
      <c r="AM28">
        <f>IF(Merge6[[#This Row],[Position2]]="ST",1,0)</f>
        <v>1</v>
      </c>
      <c r="AN28">
        <v>70</v>
      </c>
      <c r="AO28">
        <v>69</v>
      </c>
      <c r="AP28">
        <v>59</v>
      </c>
      <c r="AQ28">
        <v>62</v>
      </c>
      <c r="AR28">
        <v>57</v>
      </c>
      <c r="AS28">
        <v>71</v>
      </c>
      <c r="AT28">
        <v>77</v>
      </c>
      <c r="AU28">
        <v>75</v>
      </c>
      <c r="AV28">
        <v>60</v>
      </c>
      <c r="AW28">
        <v>59</v>
      </c>
      <c r="AX28">
        <v>33</v>
      </c>
      <c r="AY28">
        <v>56</v>
      </c>
      <c r="AZ28">
        <v>70</v>
      </c>
      <c r="BA28">
        <v>38</v>
      </c>
      <c r="BB28">
        <v>17</v>
      </c>
      <c r="BC28">
        <v>19</v>
      </c>
      <c r="BD28">
        <v>76</v>
      </c>
      <c r="BE28">
        <v>74</v>
      </c>
      <c r="BF28">
        <v>78</v>
      </c>
      <c r="BG28">
        <v>67</v>
      </c>
      <c r="BH28">
        <v>79</v>
      </c>
      <c r="BI28">
        <v>70</v>
      </c>
      <c r="BJ28">
        <v>89</v>
      </c>
      <c r="BK28">
        <v>12</v>
      </c>
      <c r="BL28">
        <v>13</v>
      </c>
      <c r="BM28">
        <v>9</v>
      </c>
      <c r="BN28">
        <v>6</v>
      </c>
      <c r="BO28">
        <v>16</v>
      </c>
      <c r="BP28">
        <v>62</v>
      </c>
      <c r="BQ28">
        <v>68</v>
      </c>
      <c r="BR28">
        <v>74</v>
      </c>
      <c r="BS28">
        <v>16</v>
      </c>
      <c r="BT28">
        <v>65</v>
      </c>
      <c r="BU28">
        <v>79</v>
      </c>
    </row>
    <row r="29" spans="1:73" x14ac:dyDescent="0.25">
      <c r="A29" t="s">
        <v>514</v>
      </c>
      <c r="B29">
        <v>34</v>
      </c>
      <c r="C29" t="s">
        <v>28</v>
      </c>
      <c r="D29">
        <v>23</v>
      </c>
      <c r="E29">
        <f>Merge6[[#This Row],[age]]^2</f>
        <v>529</v>
      </c>
      <c r="F29" s="1">
        <v>4800000</v>
      </c>
      <c r="G29" s="1">
        <v>5500000</v>
      </c>
      <c r="H29" s="1">
        <f>Merge6[[#This Row],[MV at time]]/1000000</f>
        <v>4.8</v>
      </c>
      <c r="I29" s="1">
        <f>Merge6[[#This Row],[fee]]/1000000</f>
        <v>5.5</v>
      </c>
      <c r="J29" s="2">
        <f>Merge6[[#This Row],[fee]]/Merge6[[#This Row],[MV at time]]</f>
        <v>1.1458333333333333</v>
      </c>
      <c r="K29" t="s">
        <v>773</v>
      </c>
      <c r="L29" t="s">
        <v>387</v>
      </c>
      <c r="M29" t="s">
        <v>181</v>
      </c>
      <c r="N29" t="s">
        <v>209</v>
      </c>
      <c r="O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9" t="s">
        <v>60</v>
      </c>
      <c r="R29" t="s">
        <v>211</v>
      </c>
      <c r="S29">
        <v>71</v>
      </c>
      <c r="T29">
        <v>76</v>
      </c>
      <c r="U29">
        <f>Merge6[[#This Row],[POT]]-Merge6[[#This Row],[TOT]]</f>
        <v>5</v>
      </c>
      <c r="V29" t="s">
        <v>8</v>
      </c>
      <c r="W29">
        <f>IF(Merge6[[#This Row],[Preffoot]]="Right",1,0)</f>
        <v>1</v>
      </c>
      <c r="X29" t="s">
        <v>15</v>
      </c>
      <c r="Y29">
        <f>IF(Merge6[[#This Row],[Position2]]="GK",1,0)</f>
        <v>0</v>
      </c>
      <c r="Z29">
        <f>IF(Merge6[[#This Row],[Position2]]="LB",1,0)</f>
        <v>0</v>
      </c>
      <c r="AA29">
        <f>IF(Merge6[[#This Row],[Position2]]="CB",1,0)</f>
        <v>0</v>
      </c>
      <c r="AB29">
        <f>IF(Merge6[[#This Row],[Position2]]="RB",1,0)</f>
        <v>0</v>
      </c>
      <c r="AC29">
        <f>IF(Merge6[[#This Row],[Position2]]="LWB",1,0)</f>
        <v>0</v>
      </c>
      <c r="AD29">
        <f>IF(Merge6[[#This Row],[Position2]]="RWB",1,0)</f>
        <v>0</v>
      </c>
      <c r="AE29">
        <f>IF(Merge6[[#This Row],[Position2]]="LM",1,0)</f>
        <v>0</v>
      </c>
      <c r="AF29">
        <f>IF(Merge6[[#This Row],[Position2]]="CDM",1,0)</f>
        <v>0</v>
      </c>
      <c r="AG29">
        <f>IF(Merge6[[#This Row],[Position2]]="CM",1,0)</f>
        <v>0</v>
      </c>
      <c r="AH29">
        <f>IF(Merge6[[#This Row],[Position2]]="CAM",1,0)</f>
        <v>0</v>
      </c>
      <c r="AI29">
        <f>IF(Merge6[[#This Row],[Position2]]="RM",1,0)</f>
        <v>0</v>
      </c>
      <c r="AJ29">
        <f>IF(Merge6[[#This Row],[Position2]]="LW",1,0)</f>
        <v>0</v>
      </c>
      <c r="AK29">
        <f>IF(Merge6[[#This Row],[Position2]]="RW",1,0)</f>
        <v>0</v>
      </c>
      <c r="AL29">
        <f>IF(Merge6[[#This Row],[Position2]]="CF",1,0)</f>
        <v>0</v>
      </c>
      <c r="AM29">
        <f>IF(Merge6[[#This Row],[Position2]]="ST",1,0)</f>
        <v>1</v>
      </c>
      <c r="AN29">
        <v>70</v>
      </c>
      <c r="AO29">
        <v>68</v>
      </c>
      <c r="AP29">
        <v>59</v>
      </c>
      <c r="AQ29">
        <v>62</v>
      </c>
      <c r="AR29">
        <v>57</v>
      </c>
      <c r="AS29">
        <v>71</v>
      </c>
      <c r="AT29">
        <v>76</v>
      </c>
      <c r="AU29">
        <v>74</v>
      </c>
      <c r="AV29">
        <v>60</v>
      </c>
      <c r="AW29">
        <v>59</v>
      </c>
      <c r="AX29">
        <v>33</v>
      </c>
      <c r="AY29">
        <v>56</v>
      </c>
      <c r="AZ29">
        <v>70</v>
      </c>
      <c r="BA29">
        <v>38</v>
      </c>
      <c r="BB29">
        <v>17</v>
      </c>
      <c r="BC29">
        <v>19</v>
      </c>
      <c r="BD29">
        <v>72</v>
      </c>
      <c r="BE29">
        <v>68</v>
      </c>
      <c r="BF29">
        <v>75</v>
      </c>
      <c r="BG29">
        <v>72</v>
      </c>
      <c r="BH29">
        <v>75</v>
      </c>
      <c r="BI29">
        <v>71</v>
      </c>
      <c r="BJ29">
        <v>89</v>
      </c>
      <c r="BK29">
        <v>12</v>
      </c>
      <c r="BL29">
        <v>13</v>
      </c>
      <c r="BM29">
        <v>9</v>
      </c>
      <c r="BN29">
        <v>6</v>
      </c>
      <c r="BO29">
        <v>16</v>
      </c>
      <c r="BP29">
        <v>62</v>
      </c>
      <c r="BQ29">
        <v>69</v>
      </c>
      <c r="BR29">
        <v>73</v>
      </c>
      <c r="BS29">
        <v>16</v>
      </c>
      <c r="BT29">
        <v>65</v>
      </c>
      <c r="BU29">
        <v>79</v>
      </c>
    </row>
    <row r="30" spans="1:73" x14ac:dyDescent="0.25">
      <c r="A30" t="s">
        <v>32</v>
      </c>
      <c r="B30">
        <v>22</v>
      </c>
      <c r="C30" t="s">
        <v>33</v>
      </c>
      <c r="D30">
        <v>28</v>
      </c>
      <c r="E30">
        <f>Merge6[[#This Row],[age]]^2</f>
        <v>784</v>
      </c>
      <c r="F30" s="1">
        <v>7500000</v>
      </c>
      <c r="G30" s="1">
        <v>9300000</v>
      </c>
      <c r="H30" s="1">
        <f>Merge6[[#This Row],[MV at time]]/1000000</f>
        <v>7.5</v>
      </c>
      <c r="I30" s="1">
        <f>Merge6[[#This Row],[fee]]/1000000</f>
        <v>9.3000000000000007</v>
      </c>
      <c r="J30" s="2">
        <f>Merge6[[#This Row],[fee]]/Merge6[[#This Row],[MV at time]]</f>
        <v>1.24</v>
      </c>
      <c r="K30" t="s">
        <v>2</v>
      </c>
      <c r="L30" t="s">
        <v>34</v>
      </c>
      <c r="M30" t="s">
        <v>35</v>
      </c>
      <c r="N30" t="s">
        <v>36</v>
      </c>
      <c r="O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0" t="s">
        <v>6</v>
      </c>
      <c r="R30" t="s">
        <v>6</v>
      </c>
      <c r="S30">
        <v>76</v>
      </c>
      <c r="T30">
        <v>76</v>
      </c>
      <c r="U30">
        <f>Merge6[[#This Row],[POT]]-Merge6[[#This Row],[TOT]]</f>
        <v>0</v>
      </c>
      <c r="V30" t="s">
        <v>8</v>
      </c>
      <c r="W30">
        <f>IF(Merge6[[#This Row],[Preffoot]]="Right",1,0)</f>
        <v>1</v>
      </c>
      <c r="X30" t="s">
        <v>27</v>
      </c>
      <c r="Y30">
        <f>IF(Merge6[[#This Row],[Position2]]="GK",1,0)</f>
        <v>0</v>
      </c>
      <c r="Z30">
        <f>IF(Merge6[[#This Row],[Position2]]="LB",1,0)</f>
        <v>0</v>
      </c>
      <c r="AA30">
        <f>IF(Merge6[[#This Row],[Position2]]="CB",1,0)</f>
        <v>0</v>
      </c>
      <c r="AB30">
        <f>IF(Merge6[[#This Row],[Position2]]="RB",1,0)</f>
        <v>1</v>
      </c>
      <c r="AC30">
        <f>IF(Merge6[[#This Row],[Position2]]="LWB",1,0)</f>
        <v>0</v>
      </c>
      <c r="AD30">
        <f>IF(Merge6[[#This Row],[Position2]]="RWB",1,0)</f>
        <v>0</v>
      </c>
      <c r="AE30">
        <f>IF(Merge6[[#This Row],[Position2]]="LM",1,0)</f>
        <v>0</v>
      </c>
      <c r="AF30">
        <f>IF(Merge6[[#This Row],[Position2]]="CDM",1,0)</f>
        <v>0</v>
      </c>
      <c r="AG30">
        <f>IF(Merge6[[#This Row],[Position2]]="CM",1,0)</f>
        <v>0</v>
      </c>
      <c r="AH30">
        <f>IF(Merge6[[#This Row],[Position2]]="CAM",1,0)</f>
        <v>0</v>
      </c>
      <c r="AI30">
        <f>IF(Merge6[[#This Row],[Position2]]="RM",1,0)</f>
        <v>0</v>
      </c>
      <c r="AJ30">
        <f>IF(Merge6[[#This Row],[Position2]]="LW",1,0)</f>
        <v>0</v>
      </c>
      <c r="AK30">
        <f>IF(Merge6[[#This Row],[Position2]]="RW",1,0)</f>
        <v>0</v>
      </c>
      <c r="AL30">
        <f>IF(Merge6[[#This Row],[Position2]]="CF",1,0)</f>
        <v>0</v>
      </c>
      <c r="AM30">
        <f>IF(Merge6[[#This Row],[Position2]]="ST",1,0)</f>
        <v>0</v>
      </c>
      <c r="AN30">
        <v>82</v>
      </c>
      <c r="AO30">
        <v>81</v>
      </c>
      <c r="AP30">
        <v>75</v>
      </c>
      <c r="AQ30">
        <v>78</v>
      </c>
      <c r="AR30">
        <v>64</v>
      </c>
      <c r="AS30">
        <v>58</v>
      </c>
      <c r="AT30">
        <v>84</v>
      </c>
      <c r="AU30">
        <v>67</v>
      </c>
      <c r="AV30">
        <v>59</v>
      </c>
      <c r="AW30">
        <v>69</v>
      </c>
      <c r="AX30">
        <v>46</v>
      </c>
      <c r="AY30">
        <v>51</v>
      </c>
      <c r="AZ30">
        <v>48</v>
      </c>
      <c r="BA30">
        <v>68</v>
      </c>
      <c r="BB30">
        <v>73</v>
      </c>
      <c r="BC30">
        <v>69</v>
      </c>
      <c r="BD30">
        <v>89</v>
      </c>
      <c r="BE30">
        <v>64</v>
      </c>
      <c r="BF30">
        <v>68</v>
      </c>
      <c r="BG30">
        <v>77</v>
      </c>
      <c r="BH30">
        <v>93</v>
      </c>
      <c r="BI30">
        <v>78</v>
      </c>
      <c r="BJ30">
        <v>82</v>
      </c>
      <c r="BK30">
        <v>12</v>
      </c>
      <c r="BL30">
        <v>8</v>
      </c>
      <c r="BM30">
        <v>7</v>
      </c>
      <c r="BN30">
        <v>8</v>
      </c>
      <c r="BO30">
        <v>12</v>
      </c>
      <c r="BP30">
        <v>80</v>
      </c>
      <c r="BQ30">
        <v>78</v>
      </c>
      <c r="BR30">
        <v>66</v>
      </c>
      <c r="BS30">
        <v>73</v>
      </c>
      <c r="BT30">
        <v>70</v>
      </c>
      <c r="BU30">
        <v>71</v>
      </c>
    </row>
    <row r="31" spans="1:73" x14ac:dyDescent="0.25">
      <c r="A31" t="s">
        <v>44</v>
      </c>
      <c r="B31">
        <v>27</v>
      </c>
      <c r="C31" t="s">
        <v>10</v>
      </c>
      <c r="D31">
        <v>27</v>
      </c>
      <c r="E31">
        <f>Merge6[[#This Row],[age]]^2</f>
        <v>729</v>
      </c>
      <c r="F31" s="1">
        <v>8000000</v>
      </c>
      <c r="G31" s="1">
        <v>9090000</v>
      </c>
      <c r="H31" s="1">
        <f>Merge6[[#This Row],[MV at time]]/1000000</f>
        <v>8</v>
      </c>
      <c r="I31" s="1">
        <f>Merge6[[#This Row],[fee]]/1000000</f>
        <v>9.09</v>
      </c>
      <c r="J31" s="2">
        <f>Merge6[[#This Row],[fee]]/Merge6[[#This Row],[MV at time]]</f>
        <v>1.13625</v>
      </c>
      <c r="K31" t="s">
        <v>2</v>
      </c>
      <c r="L31" t="s">
        <v>34</v>
      </c>
      <c r="M31" t="s">
        <v>40</v>
      </c>
      <c r="N31" t="s">
        <v>45</v>
      </c>
      <c r="O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1" t="s">
        <v>42</v>
      </c>
      <c r="R31" t="s">
        <v>46</v>
      </c>
      <c r="S31">
        <v>76</v>
      </c>
      <c r="T31">
        <v>78</v>
      </c>
      <c r="U31">
        <f>Merge6[[#This Row],[POT]]-Merge6[[#This Row],[TOT]]</f>
        <v>2</v>
      </c>
      <c r="V31" t="s">
        <v>8</v>
      </c>
      <c r="W31">
        <f>IF(Merge6[[#This Row],[Preffoot]]="Right",1,0)</f>
        <v>1</v>
      </c>
      <c r="X31" t="s">
        <v>21</v>
      </c>
      <c r="Y31">
        <f>IF(Merge6[[#This Row],[Position2]]="GK",1,0)</f>
        <v>0</v>
      </c>
      <c r="Z31">
        <f>IF(Merge6[[#This Row],[Position2]]="LB",1,0)</f>
        <v>0</v>
      </c>
      <c r="AA31">
        <f>IF(Merge6[[#This Row],[Position2]]="CB",1,0)</f>
        <v>0</v>
      </c>
      <c r="AB31">
        <f>IF(Merge6[[#This Row],[Position2]]="RB",1,0)</f>
        <v>0</v>
      </c>
      <c r="AC31">
        <f>IF(Merge6[[#This Row],[Position2]]="LWB",1,0)</f>
        <v>0</v>
      </c>
      <c r="AD31">
        <f>IF(Merge6[[#This Row],[Position2]]="RWB",1,0)</f>
        <v>0</v>
      </c>
      <c r="AE31">
        <f>IF(Merge6[[#This Row],[Position2]]="LM",1,0)</f>
        <v>0</v>
      </c>
      <c r="AF31">
        <f>IF(Merge6[[#This Row],[Position2]]="CDM",1,0)</f>
        <v>0</v>
      </c>
      <c r="AG31">
        <f>IF(Merge6[[#This Row],[Position2]]="CM",1,0)</f>
        <v>0</v>
      </c>
      <c r="AH31">
        <f>IF(Merge6[[#This Row],[Position2]]="CAM",1,0)</f>
        <v>1</v>
      </c>
      <c r="AI31">
        <f>IF(Merge6[[#This Row],[Position2]]="RM",1,0)</f>
        <v>0</v>
      </c>
      <c r="AJ31">
        <f>IF(Merge6[[#This Row],[Position2]]="LW",1,0)</f>
        <v>0</v>
      </c>
      <c r="AK31">
        <f>IF(Merge6[[#This Row],[Position2]]="RW",1,0)</f>
        <v>0</v>
      </c>
      <c r="AL31">
        <f>IF(Merge6[[#This Row],[Position2]]="CF",1,0)</f>
        <v>0</v>
      </c>
      <c r="AM31">
        <f>IF(Merge6[[#This Row],[Position2]]="ST",1,0)</f>
        <v>0</v>
      </c>
      <c r="AN31">
        <v>80</v>
      </c>
      <c r="AO31">
        <v>76</v>
      </c>
      <c r="AP31">
        <v>64</v>
      </c>
      <c r="AQ31">
        <v>78</v>
      </c>
      <c r="AR31">
        <v>68</v>
      </c>
      <c r="AS31">
        <v>39</v>
      </c>
      <c r="AT31">
        <v>64</v>
      </c>
      <c r="AU31">
        <v>60</v>
      </c>
      <c r="AV31">
        <v>73</v>
      </c>
      <c r="AW31">
        <v>75</v>
      </c>
      <c r="AX31">
        <v>72</v>
      </c>
      <c r="AY31">
        <v>66</v>
      </c>
      <c r="AZ31">
        <v>62</v>
      </c>
      <c r="BA31">
        <v>47</v>
      </c>
      <c r="BB31">
        <v>40</v>
      </c>
      <c r="BC31">
        <v>52</v>
      </c>
      <c r="BD31">
        <v>62</v>
      </c>
      <c r="BE31">
        <v>75</v>
      </c>
      <c r="BF31">
        <v>50</v>
      </c>
      <c r="BG31">
        <v>82</v>
      </c>
      <c r="BH31">
        <v>57</v>
      </c>
      <c r="BI31">
        <v>76</v>
      </c>
      <c r="BJ31">
        <v>59</v>
      </c>
      <c r="BK31">
        <v>10</v>
      </c>
      <c r="BL31">
        <v>10</v>
      </c>
      <c r="BM31">
        <v>8</v>
      </c>
      <c r="BN31">
        <v>14</v>
      </c>
      <c r="BO31">
        <v>8</v>
      </c>
      <c r="BP31">
        <v>52</v>
      </c>
      <c r="BQ31">
        <v>76</v>
      </c>
      <c r="BR31">
        <v>74</v>
      </c>
      <c r="BS31">
        <v>62</v>
      </c>
      <c r="BT31">
        <v>83</v>
      </c>
      <c r="BU31">
        <v>82</v>
      </c>
    </row>
    <row r="32" spans="1:73" x14ac:dyDescent="0.25">
      <c r="A32" t="s">
        <v>294</v>
      </c>
      <c r="B32">
        <v>23</v>
      </c>
      <c r="C32" t="s">
        <v>28</v>
      </c>
      <c r="D32">
        <v>23</v>
      </c>
      <c r="E32">
        <f>Merge6[[#This Row],[age]]^2</f>
        <v>529</v>
      </c>
      <c r="F32" s="1">
        <v>15000000</v>
      </c>
      <c r="G32" s="1">
        <v>24700000</v>
      </c>
      <c r="H32" s="1">
        <f>Merge6[[#This Row],[MV at time]]/1000000</f>
        <v>15</v>
      </c>
      <c r="I32" s="1">
        <f>Merge6[[#This Row],[fee]]/1000000</f>
        <v>24.7</v>
      </c>
      <c r="J32" s="2">
        <f>Merge6[[#This Row],[fee]]/Merge6[[#This Row],[MV at time]]</f>
        <v>1.6466666666666667</v>
      </c>
      <c r="K32" t="s">
        <v>2</v>
      </c>
      <c r="L32" t="s">
        <v>295</v>
      </c>
      <c r="M32" t="s">
        <v>296</v>
      </c>
      <c r="N32" t="s">
        <v>275</v>
      </c>
      <c r="O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2" t="s">
        <v>60</v>
      </c>
      <c r="R32" t="s">
        <v>60</v>
      </c>
      <c r="S32">
        <v>76</v>
      </c>
      <c r="T32">
        <v>81</v>
      </c>
      <c r="U32">
        <f>Merge6[[#This Row],[POT]]-Merge6[[#This Row],[TOT]]</f>
        <v>5</v>
      </c>
      <c r="V32" t="s">
        <v>8</v>
      </c>
      <c r="W32">
        <f>IF(Merge6[[#This Row],[Preffoot]]="Right",1,0)</f>
        <v>1</v>
      </c>
      <c r="X32" t="s">
        <v>15</v>
      </c>
      <c r="Y32">
        <f>IF(Merge6[[#This Row],[Position2]]="GK",1,0)</f>
        <v>0</v>
      </c>
      <c r="Z32">
        <f>IF(Merge6[[#This Row],[Position2]]="LB",1,0)</f>
        <v>0</v>
      </c>
      <c r="AA32">
        <f>IF(Merge6[[#This Row],[Position2]]="CB",1,0)</f>
        <v>0</v>
      </c>
      <c r="AB32">
        <f>IF(Merge6[[#This Row],[Position2]]="RB",1,0)</f>
        <v>0</v>
      </c>
      <c r="AC32">
        <f>IF(Merge6[[#This Row],[Position2]]="LWB",1,0)</f>
        <v>0</v>
      </c>
      <c r="AD32">
        <f>IF(Merge6[[#This Row],[Position2]]="RWB",1,0)</f>
        <v>0</v>
      </c>
      <c r="AE32">
        <f>IF(Merge6[[#This Row],[Position2]]="LM",1,0)</f>
        <v>0</v>
      </c>
      <c r="AF32">
        <f>IF(Merge6[[#This Row],[Position2]]="CDM",1,0)</f>
        <v>0</v>
      </c>
      <c r="AG32">
        <f>IF(Merge6[[#This Row],[Position2]]="CM",1,0)</f>
        <v>0</v>
      </c>
      <c r="AH32">
        <f>IF(Merge6[[#This Row],[Position2]]="CAM",1,0)</f>
        <v>0</v>
      </c>
      <c r="AI32">
        <f>IF(Merge6[[#This Row],[Position2]]="RM",1,0)</f>
        <v>0</v>
      </c>
      <c r="AJ32">
        <f>IF(Merge6[[#This Row],[Position2]]="LW",1,0)</f>
        <v>0</v>
      </c>
      <c r="AK32">
        <f>IF(Merge6[[#This Row],[Position2]]="RW",1,0)</f>
        <v>0</v>
      </c>
      <c r="AL32">
        <f>IF(Merge6[[#This Row],[Position2]]="CF",1,0)</f>
        <v>0</v>
      </c>
      <c r="AM32">
        <f>IF(Merge6[[#This Row],[Position2]]="ST",1,0)</f>
        <v>1</v>
      </c>
      <c r="AN32">
        <v>71</v>
      </c>
      <c r="AO32">
        <v>68</v>
      </c>
      <c r="AP32">
        <v>29</v>
      </c>
      <c r="AQ32">
        <v>64</v>
      </c>
      <c r="AR32">
        <v>43</v>
      </c>
      <c r="AS32">
        <v>84</v>
      </c>
      <c r="AT32">
        <v>81</v>
      </c>
      <c r="AU32">
        <v>78</v>
      </c>
      <c r="AV32">
        <v>67</v>
      </c>
      <c r="AW32">
        <v>39</v>
      </c>
      <c r="AX32">
        <v>52</v>
      </c>
      <c r="AY32">
        <v>64</v>
      </c>
      <c r="AZ32">
        <v>82</v>
      </c>
      <c r="BA32">
        <v>14</v>
      </c>
      <c r="BB32">
        <v>13</v>
      </c>
      <c r="BC32">
        <v>24</v>
      </c>
      <c r="BD32">
        <v>52</v>
      </c>
      <c r="BE32">
        <v>65</v>
      </c>
      <c r="BF32">
        <v>85</v>
      </c>
      <c r="BG32">
        <v>48</v>
      </c>
      <c r="BH32">
        <v>64</v>
      </c>
      <c r="BI32">
        <v>61</v>
      </c>
      <c r="BJ32">
        <v>81</v>
      </c>
      <c r="BK32">
        <v>7</v>
      </c>
      <c r="BL32">
        <v>15</v>
      </c>
      <c r="BM32">
        <v>12</v>
      </c>
      <c r="BN32">
        <v>6</v>
      </c>
      <c r="BO32">
        <v>13</v>
      </c>
      <c r="BP32">
        <v>89</v>
      </c>
      <c r="BQ32">
        <v>73</v>
      </c>
      <c r="BR32">
        <v>77</v>
      </c>
      <c r="BS32">
        <v>14</v>
      </c>
      <c r="BT32">
        <v>65</v>
      </c>
      <c r="BU32">
        <v>73</v>
      </c>
    </row>
    <row r="33" spans="1:73" x14ac:dyDescent="0.25">
      <c r="A33" t="s">
        <v>473</v>
      </c>
      <c r="B33">
        <v>41</v>
      </c>
      <c r="C33" t="s">
        <v>28</v>
      </c>
      <c r="D33">
        <v>28</v>
      </c>
      <c r="E33">
        <f>Merge6[[#This Row],[age]]^2</f>
        <v>784</v>
      </c>
      <c r="F33" s="1">
        <v>6000000</v>
      </c>
      <c r="G33" s="1">
        <v>10000000</v>
      </c>
      <c r="H33" s="1">
        <f>Merge6[[#This Row],[MV at time]]/1000000</f>
        <v>6</v>
      </c>
      <c r="I33" s="1">
        <f>Merge6[[#This Row],[fee]]/1000000</f>
        <v>10</v>
      </c>
      <c r="J33" s="2">
        <f>Merge6[[#This Row],[fee]]/Merge6[[#This Row],[MV at time]]</f>
        <v>1.6666666666666667</v>
      </c>
      <c r="K33" t="s">
        <v>2</v>
      </c>
      <c r="L33" t="s">
        <v>295</v>
      </c>
      <c r="M33" t="s">
        <v>474</v>
      </c>
      <c r="N33" t="s">
        <v>74</v>
      </c>
      <c r="O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3" t="s">
        <v>31</v>
      </c>
      <c r="R33" t="s">
        <v>76</v>
      </c>
      <c r="S33">
        <v>74</v>
      </c>
      <c r="T33">
        <v>74</v>
      </c>
      <c r="U33">
        <f>Merge6[[#This Row],[POT]]-Merge6[[#This Row],[TOT]]</f>
        <v>0</v>
      </c>
      <c r="V33" t="s">
        <v>8</v>
      </c>
      <c r="W33">
        <f>IF(Merge6[[#This Row],[Preffoot]]="Right",1,0)</f>
        <v>1</v>
      </c>
      <c r="X33" t="s">
        <v>15</v>
      </c>
      <c r="Y33">
        <f>IF(Merge6[[#This Row],[Position2]]="GK",1,0)</f>
        <v>0</v>
      </c>
      <c r="Z33">
        <f>IF(Merge6[[#This Row],[Position2]]="LB",1,0)</f>
        <v>0</v>
      </c>
      <c r="AA33">
        <f>IF(Merge6[[#This Row],[Position2]]="CB",1,0)</f>
        <v>0</v>
      </c>
      <c r="AB33">
        <f>IF(Merge6[[#This Row],[Position2]]="RB",1,0)</f>
        <v>0</v>
      </c>
      <c r="AC33">
        <f>IF(Merge6[[#This Row],[Position2]]="LWB",1,0)</f>
        <v>0</v>
      </c>
      <c r="AD33">
        <f>IF(Merge6[[#This Row],[Position2]]="RWB",1,0)</f>
        <v>0</v>
      </c>
      <c r="AE33">
        <f>IF(Merge6[[#This Row],[Position2]]="LM",1,0)</f>
        <v>0</v>
      </c>
      <c r="AF33">
        <f>IF(Merge6[[#This Row],[Position2]]="CDM",1,0)</f>
        <v>0</v>
      </c>
      <c r="AG33">
        <f>IF(Merge6[[#This Row],[Position2]]="CM",1,0)</f>
        <v>0</v>
      </c>
      <c r="AH33">
        <f>IF(Merge6[[#This Row],[Position2]]="CAM",1,0)</f>
        <v>0</v>
      </c>
      <c r="AI33">
        <f>IF(Merge6[[#This Row],[Position2]]="RM",1,0)</f>
        <v>0</v>
      </c>
      <c r="AJ33">
        <f>IF(Merge6[[#This Row],[Position2]]="LW",1,0)</f>
        <v>0</v>
      </c>
      <c r="AK33">
        <f>IF(Merge6[[#This Row],[Position2]]="RW",1,0)</f>
        <v>0</v>
      </c>
      <c r="AL33">
        <f>IF(Merge6[[#This Row],[Position2]]="CF",1,0)</f>
        <v>0</v>
      </c>
      <c r="AM33">
        <f>IF(Merge6[[#This Row],[Position2]]="ST",1,0)</f>
        <v>1</v>
      </c>
      <c r="AN33">
        <v>75</v>
      </c>
      <c r="AO33">
        <v>70</v>
      </c>
      <c r="AP33">
        <v>45</v>
      </c>
      <c r="AQ33">
        <v>61</v>
      </c>
      <c r="AR33">
        <v>55</v>
      </c>
      <c r="AS33">
        <v>80</v>
      </c>
      <c r="AT33">
        <v>67</v>
      </c>
      <c r="AU33">
        <v>77</v>
      </c>
      <c r="AV33">
        <v>63</v>
      </c>
      <c r="AW33">
        <v>52</v>
      </c>
      <c r="AX33">
        <v>43</v>
      </c>
      <c r="AY33">
        <v>66</v>
      </c>
      <c r="AZ33">
        <v>62</v>
      </c>
      <c r="BA33">
        <v>32</v>
      </c>
      <c r="BB33">
        <v>29</v>
      </c>
      <c r="BC33">
        <v>33</v>
      </c>
      <c r="BD33">
        <v>74</v>
      </c>
      <c r="BE33">
        <v>75</v>
      </c>
      <c r="BF33">
        <v>84</v>
      </c>
      <c r="BG33">
        <v>51</v>
      </c>
      <c r="BH33">
        <v>72</v>
      </c>
      <c r="BI33">
        <v>54</v>
      </c>
      <c r="BJ33">
        <v>74</v>
      </c>
      <c r="BK33">
        <v>8</v>
      </c>
      <c r="BL33">
        <v>7</v>
      </c>
      <c r="BM33">
        <v>16</v>
      </c>
      <c r="BN33">
        <v>15</v>
      </c>
      <c r="BO33">
        <v>6</v>
      </c>
      <c r="BP33">
        <v>63</v>
      </c>
      <c r="BQ33">
        <v>70</v>
      </c>
      <c r="BR33">
        <v>75</v>
      </c>
      <c r="BS33">
        <v>31</v>
      </c>
      <c r="BT33">
        <v>55</v>
      </c>
      <c r="BU33">
        <v>75</v>
      </c>
    </row>
    <row r="34" spans="1:73" x14ac:dyDescent="0.25">
      <c r="A34" t="s">
        <v>269</v>
      </c>
      <c r="B34">
        <v>35</v>
      </c>
      <c r="C34" t="s">
        <v>10</v>
      </c>
      <c r="D34">
        <v>22</v>
      </c>
      <c r="E34">
        <f>Merge6[[#This Row],[age]]^2</f>
        <v>484</v>
      </c>
      <c r="F34" s="1">
        <v>25000000</v>
      </c>
      <c r="G34" s="1">
        <v>30000000</v>
      </c>
      <c r="H34" s="1">
        <f>Merge6[[#This Row],[MV at time]]/1000000</f>
        <v>25</v>
      </c>
      <c r="I34" s="1">
        <f>Merge6[[#This Row],[fee]]/1000000</f>
        <v>30</v>
      </c>
      <c r="J34" s="2">
        <f>Merge6[[#This Row],[fee]]/Merge6[[#This Row],[MV at time]]</f>
        <v>1.2</v>
      </c>
      <c r="K34" t="s">
        <v>2</v>
      </c>
      <c r="L34" t="s">
        <v>63</v>
      </c>
      <c r="M34" t="s">
        <v>270</v>
      </c>
      <c r="N34" t="s">
        <v>59</v>
      </c>
      <c r="O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4" t="s">
        <v>66</v>
      </c>
      <c r="R34" t="s">
        <v>55</v>
      </c>
      <c r="S34">
        <v>79</v>
      </c>
      <c r="T34">
        <v>85</v>
      </c>
      <c r="U34">
        <f>Merge6[[#This Row],[POT]]-Merge6[[#This Row],[TOT]]</f>
        <v>6</v>
      </c>
      <c r="V34" t="s">
        <v>8</v>
      </c>
      <c r="W34">
        <f>IF(Merge6[[#This Row],[Preffoot]]="Right",1,0)</f>
        <v>1</v>
      </c>
      <c r="X34" t="s">
        <v>20</v>
      </c>
      <c r="Y34">
        <f>IF(Merge6[[#This Row],[Position2]]="GK",1,0)</f>
        <v>0</v>
      </c>
      <c r="Z34">
        <f>IF(Merge6[[#This Row],[Position2]]="LB",1,0)</f>
        <v>0</v>
      </c>
      <c r="AA34">
        <f>IF(Merge6[[#This Row],[Position2]]="CB",1,0)</f>
        <v>0</v>
      </c>
      <c r="AB34">
        <f>IF(Merge6[[#This Row],[Position2]]="RB",1,0)</f>
        <v>0</v>
      </c>
      <c r="AC34">
        <f>IF(Merge6[[#This Row],[Position2]]="LWB",1,0)</f>
        <v>0</v>
      </c>
      <c r="AD34">
        <f>IF(Merge6[[#This Row],[Position2]]="RWB",1,0)</f>
        <v>0</v>
      </c>
      <c r="AE34">
        <f>IF(Merge6[[#This Row],[Position2]]="LM",1,0)</f>
        <v>0</v>
      </c>
      <c r="AF34">
        <f>IF(Merge6[[#This Row],[Position2]]="CDM",1,0)</f>
        <v>0</v>
      </c>
      <c r="AG34">
        <f>IF(Merge6[[#This Row],[Position2]]="CM",1,0)</f>
        <v>1</v>
      </c>
      <c r="AH34">
        <f>IF(Merge6[[#This Row],[Position2]]="CAM",1,0)</f>
        <v>0</v>
      </c>
      <c r="AI34">
        <f>IF(Merge6[[#This Row],[Position2]]="RM",1,0)</f>
        <v>0</v>
      </c>
      <c r="AJ34">
        <f>IF(Merge6[[#This Row],[Position2]]="LW",1,0)</f>
        <v>0</v>
      </c>
      <c r="AK34">
        <f>IF(Merge6[[#This Row],[Position2]]="RW",1,0)</f>
        <v>0</v>
      </c>
      <c r="AL34">
        <f>IF(Merge6[[#This Row],[Position2]]="CF",1,0)</f>
        <v>0</v>
      </c>
      <c r="AM34">
        <f>IF(Merge6[[#This Row],[Position2]]="ST",1,0)</f>
        <v>0</v>
      </c>
      <c r="AN34">
        <v>82</v>
      </c>
      <c r="AO34">
        <v>85</v>
      </c>
      <c r="AP34">
        <v>63</v>
      </c>
      <c r="AQ34">
        <v>80</v>
      </c>
      <c r="AR34">
        <v>73</v>
      </c>
      <c r="AS34">
        <v>38</v>
      </c>
      <c r="AT34">
        <v>76</v>
      </c>
      <c r="AU34">
        <v>72</v>
      </c>
      <c r="AV34">
        <v>75</v>
      </c>
      <c r="AW34">
        <v>75</v>
      </c>
      <c r="AX34">
        <v>77</v>
      </c>
      <c r="AY34">
        <v>52</v>
      </c>
      <c r="AZ34">
        <v>70</v>
      </c>
      <c r="BA34">
        <v>67</v>
      </c>
      <c r="BB34">
        <v>66</v>
      </c>
      <c r="BC34">
        <v>75</v>
      </c>
      <c r="BD34">
        <v>80</v>
      </c>
      <c r="BE34">
        <v>81</v>
      </c>
      <c r="BF34">
        <v>54</v>
      </c>
      <c r="BG34">
        <v>78</v>
      </c>
      <c r="BH34">
        <v>83</v>
      </c>
      <c r="BI34">
        <v>82</v>
      </c>
      <c r="BJ34">
        <v>63</v>
      </c>
      <c r="BK34">
        <v>10</v>
      </c>
      <c r="BL34">
        <v>12</v>
      </c>
      <c r="BM34">
        <v>14</v>
      </c>
      <c r="BN34">
        <v>14</v>
      </c>
      <c r="BO34">
        <v>16</v>
      </c>
      <c r="BP34">
        <v>81</v>
      </c>
      <c r="BQ34">
        <v>79</v>
      </c>
      <c r="BR34">
        <v>73</v>
      </c>
      <c r="BS34">
        <v>70</v>
      </c>
      <c r="BT34">
        <v>78</v>
      </c>
      <c r="BU34">
        <v>80</v>
      </c>
    </row>
    <row r="35" spans="1:73" x14ac:dyDescent="0.25">
      <c r="A35" t="s">
        <v>816</v>
      </c>
      <c r="B35">
        <v>9</v>
      </c>
      <c r="C35" t="s">
        <v>10</v>
      </c>
      <c r="D35">
        <v>24</v>
      </c>
      <c r="E35">
        <f>Merge6[[#This Row],[age]]^2</f>
        <v>576</v>
      </c>
      <c r="F35" s="1">
        <v>18000000</v>
      </c>
      <c r="G35" s="1">
        <v>14500000</v>
      </c>
      <c r="H35" s="1">
        <f>Merge6[[#This Row],[MV at time]]/1000000</f>
        <v>18</v>
      </c>
      <c r="I35" s="1">
        <f>Merge6[[#This Row],[fee]]/1000000</f>
        <v>14.5</v>
      </c>
      <c r="J35" s="2">
        <f>Merge6[[#This Row],[fee]]/Merge6[[#This Row],[MV at time]]</f>
        <v>0.80555555555555558</v>
      </c>
      <c r="K35" t="s">
        <v>773</v>
      </c>
      <c r="L35" t="s">
        <v>63</v>
      </c>
      <c r="M35" t="s">
        <v>65</v>
      </c>
      <c r="N35" t="s">
        <v>19</v>
      </c>
      <c r="O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5" t="s">
        <v>66</v>
      </c>
      <c r="R35" t="s">
        <v>7</v>
      </c>
      <c r="S35">
        <v>78</v>
      </c>
      <c r="T35">
        <v>81</v>
      </c>
      <c r="U35">
        <f>Merge6[[#This Row],[POT]]-Merge6[[#This Row],[TOT]]</f>
        <v>3</v>
      </c>
      <c r="V35" t="s">
        <v>43</v>
      </c>
      <c r="W35">
        <f>IF(Merge6[[#This Row],[Preffoot]]="Right",1,0)</f>
        <v>0</v>
      </c>
      <c r="X35" t="s">
        <v>21</v>
      </c>
      <c r="Y35">
        <f>IF(Merge6[[#This Row],[Position2]]="GK",1,0)</f>
        <v>0</v>
      </c>
      <c r="Z35">
        <f>IF(Merge6[[#This Row],[Position2]]="LB",1,0)</f>
        <v>0</v>
      </c>
      <c r="AA35">
        <f>IF(Merge6[[#This Row],[Position2]]="CB",1,0)</f>
        <v>0</v>
      </c>
      <c r="AB35">
        <f>IF(Merge6[[#This Row],[Position2]]="RB",1,0)</f>
        <v>0</v>
      </c>
      <c r="AC35">
        <f>IF(Merge6[[#This Row],[Position2]]="LWB",1,0)</f>
        <v>0</v>
      </c>
      <c r="AD35">
        <f>IF(Merge6[[#This Row],[Position2]]="RWB",1,0)</f>
        <v>0</v>
      </c>
      <c r="AE35">
        <f>IF(Merge6[[#This Row],[Position2]]="LM",1,0)</f>
        <v>0</v>
      </c>
      <c r="AF35">
        <f>IF(Merge6[[#This Row],[Position2]]="CDM",1,0)</f>
        <v>0</v>
      </c>
      <c r="AG35">
        <f>IF(Merge6[[#This Row],[Position2]]="CM",1,0)</f>
        <v>0</v>
      </c>
      <c r="AH35">
        <f>IF(Merge6[[#This Row],[Position2]]="CAM",1,0)</f>
        <v>1</v>
      </c>
      <c r="AI35">
        <f>IF(Merge6[[#This Row],[Position2]]="RM",1,0)</f>
        <v>0</v>
      </c>
      <c r="AJ35">
        <f>IF(Merge6[[#This Row],[Position2]]="LW",1,0)</f>
        <v>0</v>
      </c>
      <c r="AK35">
        <f>IF(Merge6[[#This Row],[Position2]]="RW",1,0)</f>
        <v>0</v>
      </c>
      <c r="AL35">
        <f>IF(Merge6[[#This Row],[Position2]]="CF",1,0)</f>
        <v>0</v>
      </c>
      <c r="AM35">
        <f>IF(Merge6[[#This Row],[Position2]]="ST",1,0)</f>
        <v>0</v>
      </c>
      <c r="AN35">
        <v>80</v>
      </c>
      <c r="AO35">
        <v>81</v>
      </c>
      <c r="AP35">
        <v>72</v>
      </c>
      <c r="AQ35">
        <v>80</v>
      </c>
      <c r="AR35">
        <v>77</v>
      </c>
      <c r="AS35">
        <v>57</v>
      </c>
      <c r="AT35">
        <v>65</v>
      </c>
      <c r="AU35">
        <v>71</v>
      </c>
      <c r="AV35">
        <v>73</v>
      </c>
      <c r="AW35">
        <v>74</v>
      </c>
      <c r="AX35">
        <v>78</v>
      </c>
      <c r="AY35">
        <v>67</v>
      </c>
      <c r="AZ35">
        <v>67</v>
      </c>
      <c r="BA35">
        <v>22</v>
      </c>
      <c r="BB35">
        <v>29</v>
      </c>
      <c r="BC35">
        <v>28</v>
      </c>
      <c r="BD35">
        <v>74</v>
      </c>
      <c r="BE35">
        <v>75</v>
      </c>
      <c r="BF35">
        <v>64</v>
      </c>
      <c r="BG35">
        <v>78</v>
      </c>
      <c r="BH35">
        <v>76</v>
      </c>
      <c r="BI35">
        <v>78</v>
      </c>
      <c r="BJ35">
        <v>58</v>
      </c>
      <c r="BK35">
        <v>12</v>
      </c>
      <c r="BL35">
        <v>8</v>
      </c>
      <c r="BM35">
        <v>8</v>
      </c>
      <c r="BN35">
        <v>9</v>
      </c>
      <c r="BO35">
        <v>15</v>
      </c>
      <c r="BP35">
        <v>43</v>
      </c>
      <c r="BQ35">
        <v>76</v>
      </c>
      <c r="BR35">
        <v>78</v>
      </c>
      <c r="BS35">
        <v>36</v>
      </c>
      <c r="BT35">
        <v>80</v>
      </c>
      <c r="BU35">
        <v>76</v>
      </c>
    </row>
    <row r="36" spans="1:73" x14ac:dyDescent="0.25">
      <c r="A36" t="s">
        <v>884</v>
      </c>
      <c r="B36">
        <v>20</v>
      </c>
      <c r="C36" t="s">
        <v>71</v>
      </c>
      <c r="D36">
        <v>25</v>
      </c>
      <c r="E36">
        <f>Merge6[[#This Row],[age]]^2</f>
        <v>625</v>
      </c>
      <c r="F36" s="1">
        <v>6000000</v>
      </c>
      <c r="G36" s="1">
        <v>12000000</v>
      </c>
      <c r="H36" s="1">
        <f>Merge6[[#This Row],[MV at time]]/1000000</f>
        <v>6</v>
      </c>
      <c r="I36" s="1">
        <f>Merge6[[#This Row],[fee]]/1000000</f>
        <v>12</v>
      </c>
      <c r="J36" s="2">
        <f>Merge6[[#This Row],[fee]]/Merge6[[#This Row],[MV at time]]</f>
        <v>2</v>
      </c>
      <c r="K36" t="s">
        <v>773</v>
      </c>
      <c r="L36" t="s">
        <v>34</v>
      </c>
      <c r="M36" t="s">
        <v>424</v>
      </c>
      <c r="N36" t="s">
        <v>102</v>
      </c>
      <c r="O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6" t="s">
        <v>7</v>
      </c>
      <c r="R36" t="s">
        <v>6</v>
      </c>
      <c r="S36">
        <v>79</v>
      </c>
      <c r="T36">
        <v>81</v>
      </c>
      <c r="U36">
        <f>Merge6[[#This Row],[POT]]-Merge6[[#This Row],[TOT]]</f>
        <v>2</v>
      </c>
      <c r="V36" t="s">
        <v>8</v>
      </c>
      <c r="W36">
        <f>IF(Merge6[[#This Row],[Preffoot]]="Right",1,0)</f>
        <v>1</v>
      </c>
      <c r="X36" t="s">
        <v>156</v>
      </c>
      <c r="Y36">
        <f>IF(Merge6[[#This Row],[Position2]]="GK",1,0)</f>
        <v>0</v>
      </c>
      <c r="Z36">
        <f>IF(Merge6[[#This Row],[Position2]]="LB",1,0)</f>
        <v>0</v>
      </c>
      <c r="AA36">
        <f>IF(Merge6[[#This Row],[Position2]]="CB",1,0)</f>
        <v>0</v>
      </c>
      <c r="AB36">
        <f>IF(Merge6[[#This Row],[Position2]]="RB",1,0)</f>
        <v>0</v>
      </c>
      <c r="AC36">
        <f>IF(Merge6[[#This Row],[Position2]]="LWB",1,0)</f>
        <v>0</v>
      </c>
      <c r="AD36">
        <f>IF(Merge6[[#This Row],[Position2]]="RWB",1,0)</f>
        <v>0</v>
      </c>
      <c r="AE36">
        <f>IF(Merge6[[#This Row],[Position2]]="LM",1,0)</f>
        <v>0</v>
      </c>
      <c r="AF36">
        <f>IF(Merge6[[#This Row],[Position2]]="CDM",1,0)</f>
        <v>0</v>
      </c>
      <c r="AG36">
        <f>IF(Merge6[[#This Row],[Position2]]="CM",1,0)</f>
        <v>0</v>
      </c>
      <c r="AH36">
        <f>IF(Merge6[[#This Row],[Position2]]="CAM",1,0)</f>
        <v>0</v>
      </c>
      <c r="AI36">
        <f>IF(Merge6[[#This Row],[Position2]]="RM",1,0)</f>
        <v>0</v>
      </c>
      <c r="AJ36">
        <f>IF(Merge6[[#This Row],[Position2]]="LW",1,0)</f>
        <v>1</v>
      </c>
      <c r="AK36">
        <f>IF(Merge6[[#This Row],[Position2]]="RW",1,0)</f>
        <v>0</v>
      </c>
      <c r="AL36">
        <f>IF(Merge6[[#This Row],[Position2]]="CF",1,0)</f>
        <v>0</v>
      </c>
      <c r="AM36">
        <f>IF(Merge6[[#This Row],[Position2]]="ST",1,0)</f>
        <v>0</v>
      </c>
      <c r="AN36">
        <v>80</v>
      </c>
      <c r="AO36">
        <v>80</v>
      </c>
      <c r="AP36">
        <v>74</v>
      </c>
      <c r="AQ36">
        <v>78</v>
      </c>
      <c r="AR36">
        <v>59</v>
      </c>
      <c r="AS36">
        <v>49</v>
      </c>
      <c r="AT36">
        <v>77</v>
      </c>
      <c r="AU36">
        <v>78</v>
      </c>
      <c r="AV36">
        <v>70</v>
      </c>
      <c r="AW36">
        <v>74</v>
      </c>
      <c r="AX36">
        <v>66</v>
      </c>
      <c r="AY36">
        <v>69</v>
      </c>
      <c r="AZ36">
        <v>70</v>
      </c>
      <c r="BA36">
        <v>65</v>
      </c>
      <c r="BB36">
        <v>66</v>
      </c>
      <c r="BC36">
        <v>64</v>
      </c>
      <c r="BD36">
        <v>86</v>
      </c>
      <c r="BE36">
        <v>74</v>
      </c>
      <c r="BF36">
        <v>56</v>
      </c>
      <c r="BG36">
        <v>84</v>
      </c>
      <c r="BH36">
        <v>80</v>
      </c>
      <c r="BI36">
        <v>84</v>
      </c>
      <c r="BJ36">
        <v>73</v>
      </c>
      <c r="BK36">
        <v>6</v>
      </c>
      <c r="BL36">
        <v>14</v>
      </c>
      <c r="BM36">
        <v>16</v>
      </c>
      <c r="BN36">
        <v>8</v>
      </c>
      <c r="BO36">
        <v>13</v>
      </c>
      <c r="BP36">
        <v>72</v>
      </c>
      <c r="BQ36">
        <v>78</v>
      </c>
      <c r="BR36">
        <v>77</v>
      </c>
      <c r="BS36">
        <v>65</v>
      </c>
      <c r="BT36">
        <v>75</v>
      </c>
      <c r="BU36">
        <v>73</v>
      </c>
    </row>
    <row r="37" spans="1:73" x14ac:dyDescent="0.25">
      <c r="A37" t="s">
        <v>515</v>
      </c>
      <c r="B37">
        <v>34</v>
      </c>
      <c r="C37" t="s">
        <v>10</v>
      </c>
      <c r="D37">
        <v>23</v>
      </c>
      <c r="E37">
        <f>Merge6[[#This Row],[age]]^2</f>
        <v>529</v>
      </c>
      <c r="F37" s="1">
        <v>25000000</v>
      </c>
      <c r="G37" s="1">
        <v>30400000</v>
      </c>
      <c r="H37" s="1">
        <f>Merge6[[#This Row],[MV at time]]/1000000</f>
        <v>25</v>
      </c>
      <c r="I37" s="1">
        <f>Merge6[[#This Row],[fee]]/1000000</f>
        <v>30.4</v>
      </c>
      <c r="J37" s="2">
        <f>Merge6[[#This Row],[fee]]/Merge6[[#This Row],[MV at time]]</f>
        <v>1.216</v>
      </c>
      <c r="K37" t="s">
        <v>509</v>
      </c>
      <c r="L37" t="s">
        <v>124</v>
      </c>
      <c r="M37" t="s">
        <v>184</v>
      </c>
      <c r="N37" t="s">
        <v>94</v>
      </c>
      <c r="O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7" t="s">
        <v>60</v>
      </c>
      <c r="R37" t="s">
        <v>60</v>
      </c>
      <c r="S37">
        <v>77</v>
      </c>
      <c r="T37">
        <v>81</v>
      </c>
      <c r="U37">
        <f>Merge6[[#This Row],[POT]]-Merge6[[#This Row],[TOT]]</f>
        <v>4</v>
      </c>
      <c r="V37" t="s">
        <v>8</v>
      </c>
      <c r="W37">
        <f>IF(Merge6[[#This Row],[Preffoot]]="Right",1,0)</f>
        <v>1</v>
      </c>
      <c r="X37" t="s">
        <v>77</v>
      </c>
      <c r="Y37">
        <f>IF(Merge6[[#This Row],[Position2]]="GK",1,0)</f>
        <v>0</v>
      </c>
      <c r="Z37">
        <f>IF(Merge6[[#This Row],[Position2]]="LB",1,0)</f>
        <v>0</v>
      </c>
      <c r="AA37">
        <f>IF(Merge6[[#This Row],[Position2]]="CB",1,0)</f>
        <v>0</v>
      </c>
      <c r="AB37">
        <f>IF(Merge6[[#This Row],[Position2]]="RB",1,0)</f>
        <v>0</v>
      </c>
      <c r="AC37">
        <f>IF(Merge6[[#This Row],[Position2]]="LWB",1,0)</f>
        <v>0</v>
      </c>
      <c r="AD37">
        <f>IF(Merge6[[#This Row],[Position2]]="RWB",1,0)</f>
        <v>0</v>
      </c>
      <c r="AE37">
        <f>IF(Merge6[[#This Row],[Position2]]="LM",1,0)</f>
        <v>1</v>
      </c>
      <c r="AF37">
        <f>IF(Merge6[[#This Row],[Position2]]="CDM",1,0)</f>
        <v>0</v>
      </c>
      <c r="AG37">
        <f>IF(Merge6[[#This Row],[Position2]]="CM",1,0)</f>
        <v>0</v>
      </c>
      <c r="AH37">
        <f>IF(Merge6[[#This Row],[Position2]]="CAM",1,0)</f>
        <v>0</v>
      </c>
      <c r="AI37">
        <f>IF(Merge6[[#This Row],[Position2]]="RM",1,0)</f>
        <v>0</v>
      </c>
      <c r="AJ37">
        <f>IF(Merge6[[#This Row],[Position2]]="LW",1,0)</f>
        <v>0</v>
      </c>
      <c r="AK37">
        <f>IF(Merge6[[#This Row],[Position2]]="RW",1,0)</f>
        <v>0</v>
      </c>
      <c r="AL37">
        <f>IF(Merge6[[#This Row],[Position2]]="CF",1,0)</f>
        <v>0</v>
      </c>
      <c r="AM37">
        <f>IF(Merge6[[#This Row],[Position2]]="ST",1,0)</f>
        <v>0</v>
      </c>
      <c r="AN37">
        <v>81</v>
      </c>
      <c r="AO37">
        <v>80</v>
      </c>
      <c r="AP37">
        <v>72</v>
      </c>
      <c r="AQ37">
        <v>80</v>
      </c>
      <c r="AR37">
        <v>66</v>
      </c>
      <c r="AS37">
        <v>42</v>
      </c>
      <c r="AT37">
        <v>72</v>
      </c>
      <c r="AU37">
        <v>65</v>
      </c>
      <c r="AV37">
        <v>64</v>
      </c>
      <c r="AW37">
        <v>70</v>
      </c>
      <c r="AX37">
        <v>40</v>
      </c>
      <c r="AY37">
        <v>59</v>
      </c>
      <c r="AZ37">
        <v>51</v>
      </c>
      <c r="BA37">
        <v>30</v>
      </c>
      <c r="BB37">
        <v>23</v>
      </c>
      <c r="BC37">
        <v>26</v>
      </c>
      <c r="BD37">
        <v>77</v>
      </c>
      <c r="BE37">
        <v>74</v>
      </c>
      <c r="BF37">
        <v>75</v>
      </c>
      <c r="BG37">
        <v>75</v>
      </c>
      <c r="BH37">
        <v>79</v>
      </c>
      <c r="BI37">
        <v>78</v>
      </c>
      <c r="BJ37">
        <v>47</v>
      </c>
      <c r="BK37">
        <v>14</v>
      </c>
      <c r="BL37">
        <v>14</v>
      </c>
      <c r="BM37">
        <v>7</v>
      </c>
      <c r="BN37">
        <v>12</v>
      </c>
      <c r="BO37">
        <v>11</v>
      </c>
      <c r="BP37">
        <v>54</v>
      </c>
      <c r="BQ37">
        <v>74</v>
      </c>
      <c r="BR37">
        <v>76</v>
      </c>
      <c r="BS37">
        <v>24</v>
      </c>
      <c r="BT37">
        <v>78</v>
      </c>
      <c r="BU37">
        <v>73</v>
      </c>
    </row>
    <row r="38" spans="1:73" x14ac:dyDescent="0.25">
      <c r="A38" t="s">
        <v>516</v>
      </c>
      <c r="B38">
        <v>45</v>
      </c>
      <c r="C38" t="s">
        <v>17</v>
      </c>
      <c r="D38">
        <v>21</v>
      </c>
      <c r="E38">
        <f>Merge6[[#This Row],[age]]^2</f>
        <v>441</v>
      </c>
      <c r="F38" s="1">
        <v>3500000</v>
      </c>
      <c r="G38" s="1">
        <v>12000000</v>
      </c>
      <c r="H38" s="1">
        <f>Merge6[[#This Row],[MV at time]]/1000000</f>
        <v>3.5</v>
      </c>
      <c r="I38" s="1">
        <f>Merge6[[#This Row],[fee]]/1000000</f>
        <v>12</v>
      </c>
      <c r="J38" s="2">
        <f>Merge6[[#This Row],[fee]]/Merge6[[#This Row],[MV at time]]</f>
        <v>3.4285714285714284</v>
      </c>
      <c r="K38" t="s">
        <v>509</v>
      </c>
      <c r="L38" t="s">
        <v>233</v>
      </c>
      <c r="M38" t="s">
        <v>517</v>
      </c>
      <c r="N38" t="s">
        <v>195</v>
      </c>
      <c r="O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38" t="s">
        <v>492</v>
      </c>
      <c r="R38" t="s">
        <v>66</v>
      </c>
      <c r="S38">
        <v>74</v>
      </c>
      <c r="T38">
        <v>84</v>
      </c>
      <c r="U38">
        <f>Merge6[[#This Row],[POT]]-Merge6[[#This Row],[TOT]]</f>
        <v>10</v>
      </c>
      <c r="V38" t="s">
        <v>8</v>
      </c>
      <c r="W38">
        <f>IF(Merge6[[#This Row],[Preffoot]]="Right",1,0)</f>
        <v>1</v>
      </c>
      <c r="X38" t="s">
        <v>61</v>
      </c>
      <c r="Y38">
        <f>IF(Merge6[[#This Row],[Position2]]="GK",1,0)</f>
        <v>0</v>
      </c>
      <c r="Z38">
        <f>IF(Merge6[[#This Row],[Position2]]="LB",1,0)</f>
        <v>0</v>
      </c>
      <c r="AA38">
        <f>IF(Merge6[[#This Row],[Position2]]="CB",1,0)</f>
        <v>0</v>
      </c>
      <c r="AB38">
        <f>IF(Merge6[[#This Row],[Position2]]="RB",1,0)</f>
        <v>0</v>
      </c>
      <c r="AC38">
        <f>IF(Merge6[[#This Row],[Position2]]="LWB",1,0)</f>
        <v>0</v>
      </c>
      <c r="AD38">
        <f>IF(Merge6[[#This Row],[Position2]]="RWB",1,0)</f>
        <v>0</v>
      </c>
      <c r="AE38">
        <f>IF(Merge6[[#This Row],[Position2]]="LM",1,0)</f>
        <v>0</v>
      </c>
      <c r="AF38">
        <f>IF(Merge6[[#This Row],[Position2]]="CDM",1,0)</f>
        <v>1</v>
      </c>
      <c r="AG38">
        <f>IF(Merge6[[#This Row],[Position2]]="CM",1,0)</f>
        <v>0</v>
      </c>
      <c r="AH38">
        <f>IF(Merge6[[#This Row],[Position2]]="CAM",1,0)</f>
        <v>0</v>
      </c>
      <c r="AI38">
        <f>IF(Merge6[[#This Row],[Position2]]="RM",1,0)</f>
        <v>0</v>
      </c>
      <c r="AJ38">
        <f>IF(Merge6[[#This Row],[Position2]]="LW",1,0)</f>
        <v>0</v>
      </c>
      <c r="AK38">
        <f>IF(Merge6[[#This Row],[Position2]]="RW",1,0)</f>
        <v>0</v>
      </c>
      <c r="AL38">
        <f>IF(Merge6[[#This Row],[Position2]]="CF",1,0)</f>
        <v>0</v>
      </c>
      <c r="AM38">
        <f>IF(Merge6[[#This Row],[Position2]]="ST",1,0)</f>
        <v>0</v>
      </c>
      <c r="AN38">
        <v>73</v>
      </c>
      <c r="AO38">
        <v>74</v>
      </c>
      <c r="AP38">
        <v>55</v>
      </c>
      <c r="AQ38">
        <v>73</v>
      </c>
      <c r="AR38">
        <v>69</v>
      </c>
      <c r="AS38">
        <v>70</v>
      </c>
      <c r="AT38">
        <v>73</v>
      </c>
      <c r="AU38">
        <v>66</v>
      </c>
      <c r="AV38">
        <v>72</v>
      </c>
      <c r="AW38">
        <v>65</v>
      </c>
      <c r="AX38">
        <v>51</v>
      </c>
      <c r="AY38">
        <v>59</v>
      </c>
      <c r="AZ38">
        <v>65</v>
      </c>
      <c r="BA38">
        <v>68</v>
      </c>
      <c r="BB38">
        <v>69</v>
      </c>
      <c r="BC38">
        <v>73</v>
      </c>
      <c r="BD38">
        <v>76</v>
      </c>
      <c r="BE38">
        <v>85</v>
      </c>
      <c r="BF38">
        <v>75</v>
      </c>
      <c r="BG38">
        <v>77</v>
      </c>
      <c r="BH38">
        <v>75</v>
      </c>
      <c r="BI38">
        <v>76</v>
      </c>
      <c r="BJ38">
        <v>77</v>
      </c>
      <c r="BK38">
        <v>11</v>
      </c>
      <c r="BL38">
        <v>11</v>
      </c>
      <c r="BM38">
        <v>13</v>
      </c>
      <c r="BN38">
        <v>10</v>
      </c>
      <c r="BO38">
        <v>12</v>
      </c>
      <c r="BP38">
        <v>78</v>
      </c>
      <c r="BQ38">
        <v>71</v>
      </c>
      <c r="BR38">
        <v>67</v>
      </c>
      <c r="BS38">
        <v>73</v>
      </c>
      <c r="BT38">
        <v>70</v>
      </c>
      <c r="BU38">
        <v>68</v>
      </c>
    </row>
    <row r="39" spans="1:73" x14ac:dyDescent="0.25">
      <c r="A39" t="s">
        <v>518</v>
      </c>
      <c r="B39">
        <v>35</v>
      </c>
      <c r="C39" t="s">
        <v>84</v>
      </c>
      <c r="D39">
        <v>22</v>
      </c>
      <c r="E39">
        <f>Merge6[[#This Row],[age]]^2</f>
        <v>484</v>
      </c>
      <c r="F39" s="1">
        <v>25000000</v>
      </c>
      <c r="G39" s="1">
        <v>26000000</v>
      </c>
      <c r="H39" s="1">
        <f>Merge6[[#This Row],[MV at time]]/1000000</f>
        <v>25</v>
      </c>
      <c r="I39" s="1">
        <f>Merge6[[#This Row],[fee]]/1000000</f>
        <v>26</v>
      </c>
      <c r="J39" s="2">
        <f>Merge6[[#This Row],[fee]]/Merge6[[#This Row],[MV at time]]</f>
        <v>1.04</v>
      </c>
      <c r="K39" t="s">
        <v>509</v>
      </c>
      <c r="L39" t="s">
        <v>18</v>
      </c>
      <c r="M39" t="s">
        <v>175</v>
      </c>
      <c r="N39" t="s">
        <v>228</v>
      </c>
      <c r="O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9" t="s">
        <v>7</v>
      </c>
      <c r="R39" t="s">
        <v>7</v>
      </c>
      <c r="S39">
        <v>78</v>
      </c>
      <c r="T39">
        <v>87</v>
      </c>
      <c r="U39">
        <f>Merge6[[#This Row],[POT]]-Merge6[[#This Row],[TOT]]</f>
        <v>9</v>
      </c>
      <c r="V39" t="s">
        <v>43</v>
      </c>
      <c r="W39">
        <f>IF(Merge6[[#This Row],[Preffoot]]="Right",1,0)</f>
        <v>0</v>
      </c>
      <c r="X39" t="s">
        <v>87</v>
      </c>
      <c r="Y39">
        <f>IF(Merge6[[#This Row],[Position2]]="GK",1,0)</f>
        <v>1</v>
      </c>
      <c r="Z39">
        <f>IF(Merge6[[#This Row],[Position2]]="LB",1,0)</f>
        <v>0</v>
      </c>
      <c r="AA39">
        <f>IF(Merge6[[#This Row],[Position2]]="CB",1,0)</f>
        <v>0</v>
      </c>
      <c r="AB39">
        <f>IF(Merge6[[#This Row],[Position2]]="RB",1,0)</f>
        <v>0</v>
      </c>
      <c r="AC39">
        <f>IF(Merge6[[#This Row],[Position2]]="LWB",1,0)</f>
        <v>0</v>
      </c>
      <c r="AD39">
        <f>IF(Merge6[[#This Row],[Position2]]="RWB",1,0)</f>
        <v>0</v>
      </c>
      <c r="AE39">
        <f>IF(Merge6[[#This Row],[Position2]]="LM",1,0)</f>
        <v>0</v>
      </c>
      <c r="AF39">
        <f>IF(Merge6[[#This Row],[Position2]]="CDM",1,0)</f>
        <v>0</v>
      </c>
      <c r="AG39">
        <f>IF(Merge6[[#This Row],[Position2]]="CM",1,0)</f>
        <v>0</v>
      </c>
      <c r="AH39">
        <f>IF(Merge6[[#This Row],[Position2]]="CAM",1,0)</f>
        <v>0</v>
      </c>
      <c r="AI39">
        <f>IF(Merge6[[#This Row],[Position2]]="RM",1,0)</f>
        <v>0</v>
      </c>
      <c r="AJ39">
        <f>IF(Merge6[[#This Row],[Position2]]="LW",1,0)</f>
        <v>0</v>
      </c>
      <c r="AK39">
        <f>IF(Merge6[[#This Row],[Position2]]="RW",1,0)</f>
        <v>0</v>
      </c>
      <c r="AL39">
        <f>IF(Merge6[[#This Row],[Position2]]="CF",1,0)</f>
        <v>0</v>
      </c>
      <c r="AM39">
        <f>IF(Merge6[[#This Row],[Position2]]="ST",1,0)</f>
        <v>0</v>
      </c>
      <c r="AN39">
        <v>22</v>
      </c>
      <c r="AO39">
        <v>16</v>
      </c>
      <c r="AP39">
        <v>15</v>
      </c>
      <c r="AQ39">
        <v>29</v>
      </c>
      <c r="AR39">
        <v>22</v>
      </c>
      <c r="AS39">
        <v>19</v>
      </c>
      <c r="AT39">
        <v>53</v>
      </c>
      <c r="AU39">
        <v>17</v>
      </c>
      <c r="AV39">
        <v>17</v>
      </c>
      <c r="AW39">
        <v>20</v>
      </c>
      <c r="AX39">
        <v>21</v>
      </c>
      <c r="AY39">
        <v>21</v>
      </c>
      <c r="AZ39">
        <v>20</v>
      </c>
      <c r="BA39">
        <v>10</v>
      </c>
      <c r="BB39">
        <v>12</v>
      </c>
      <c r="BC39">
        <v>21</v>
      </c>
      <c r="BD39">
        <v>41</v>
      </c>
      <c r="BE39">
        <v>29</v>
      </c>
      <c r="BF39">
        <v>65</v>
      </c>
      <c r="BG39">
        <v>48</v>
      </c>
      <c r="BH39">
        <v>48</v>
      </c>
      <c r="BI39">
        <v>37</v>
      </c>
      <c r="BJ39">
        <v>68</v>
      </c>
      <c r="BK39">
        <v>77</v>
      </c>
      <c r="BL39">
        <v>79</v>
      </c>
      <c r="BM39">
        <v>74</v>
      </c>
      <c r="BN39">
        <v>70</v>
      </c>
      <c r="BO39">
        <v>82</v>
      </c>
      <c r="BP39">
        <v>22</v>
      </c>
      <c r="BQ39">
        <v>74</v>
      </c>
      <c r="BR39">
        <v>20</v>
      </c>
      <c r="BS39">
        <v>22</v>
      </c>
      <c r="BT39">
        <v>21</v>
      </c>
      <c r="BU39">
        <v>67</v>
      </c>
    </row>
    <row r="40" spans="1:73" x14ac:dyDescent="0.25">
      <c r="A40" t="s">
        <v>519</v>
      </c>
      <c r="B40">
        <v>29</v>
      </c>
      <c r="C40" t="s">
        <v>23</v>
      </c>
      <c r="D40">
        <v>29</v>
      </c>
      <c r="E40">
        <f>Merge6[[#This Row],[age]]^2</f>
        <v>841</v>
      </c>
      <c r="F40" s="1">
        <v>20000000</v>
      </c>
      <c r="G40" s="1">
        <v>13500000</v>
      </c>
      <c r="H40" s="1">
        <f>Merge6[[#This Row],[MV at time]]/1000000</f>
        <v>20</v>
      </c>
      <c r="I40" s="1">
        <f>Merge6[[#This Row],[fee]]/1000000</f>
        <v>13.5</v>
      </c>
      <c r="J40" s="2">
        <f>Merge6[[#This Row],[fee]]/Merge6[[#This Row],[MV at time]]</f>
        <v>0.67500000000000004</v>
      </c>
      <c r="K40" t="s">
        <v>1233</v>
      </c>
      <c r="L40" t="s">
        <v>34</v>
      </c>
      <c r="M40" t="s">
        <v>4</v>
      </c>
      <c r="N40" t="s">
        <v>486</v>
      </c>
      <c r="O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0" t="s">
        <v>6</v>
      </c>
      <c r="R40" t="s">
        <v>60</v>
      </c>
      <c r="S40">
        <v>80</v>
      </c>
      <c r="T40">
        <v>80</v>
      </c>
      <c r="U40">
        <f>Merge6[[#This Row],[POT]]-Merge6[[#This Row],[TOT]]</f>
        <v>0</v>
      </c>
      <c r="V40" t="s">
        <v>43</v>
      </c>
      <c r="W40">
        <f>IF(Merge6[[#This Row],[Preffoot]]="Right",1,0)</f>
        <v>0</v>
      </c>
      <c r="X40" t="s">
        <v>26</v>
      </c>
      <c r="Y40">
        <f>IF(Merge6[[#This Row],[Position2]]="GK",1,0)</f>
        <v>0</v>
      </c>
      <c r="Z40">
        <f>IF(Merge6[[#This Row],[Position2]]="LB",1,0)</f>
        <v>1</v>
      </c>
      <c r="AA40">
        <f>IF(Merge6[[#This Row],[Position2]]="CB",1,0)</f>
        <v>0</v>
      </c>
      <c r="AB40">
        <f>IF(Merge6[[#This Row],[Position2]]="RB",1,0)</f>
        <v>0</v>
      </c>
      <c r="AC40">
        <f>IF(Merge6[[#This Row],[Position2]]="LWB",1,0)</f>
        <v>0</v>
      </c>
      <c r="AD40">
        <f>IF(Merge6[[#This Row],[Position2]]="RWB",1,0)</f>
        <v>0</v>
      </c>
      <c r="AE40">
        <f>IF(Merge6[[#This Row],[Position2]]="LM",1,0)</f>
        <v>0</v>
      </c>
      <c r="AF40">
        <f>IF(Merge6[[#This Row],[Position2]]="CDM",1,0)</f>
        <v>0</v>
      </c>
      <c r="AG40">
        <f>IF(Merge6[[#This Row],[Position2]]="CM",1,0)</f>
        <v>0</v>
      </c>
      <c r="AH40">
        <f>IF(Merge6[[#This Row],[Position2]]="CAM",1,0)</f>
        <v>0</v>
      </c>
      <c r="AI40">
        <f>IF(Merge6[[#This Row],[Position2]]="RM",1,0)</f>
        <v>0</v>
      </c>
      <c r="AJ40">
        <f>IF(Merge6[[#This Row],[Position2]]="LW",1,0)</f>
        <v>0</v>
      </c>
      <c r="AK40">
        <f>IF(Merge6[[#This Row],[Position2]]="RW",1,0)</f>
        <v>0</v>
      </c>
      <c r="AL40">
        <f>IF(Merge6[[#This Row],[Position2]]="CF",1,0)</f>
        <v>0</v>
      </c>
      <c r="AM40">
        <f>IF(Merge6[[#This Row],[Position2]]="ST",1,0)</f>
        <v>0</v>
      </c>
      <c r="AN40">
        <v>77</v>
      </c>
      <c r="AO40">
        <v>76</v>
      </c>
      <c r="AP40">
        <v>76</v>
      </c>
      <c r="AQ40">
        <v>77</v>
      </c>
      <c r="AR40">
        <v>68</v>
      </c>
      <c r="AS40">
        <v>63</v>
      </c>
      <c r="AT40">
        <v>61</v>
      </c>
      <c r="AU40">
        <v>73</v>
      </c>
      <c r="AV40">
        <v>65</v>
      </c>
      <c r="AW40">
        <v>69</v>
      </c>
      <c r="AX40">
        <v>57</v>
      </c>
      <c r="AY40">
        <v>70</v>
      </c>
      <c r="AZ40">
        <v>65</v>
      </c>
      <c r="BA40" t="s">
        <v>1234</v>
      </c>
      <c r="BB40">
        <v>74</v>
      </c>
      <c r="BC40">
        <v>78</v>
      </c>
      <c r="BD40">
        <v>86</v>
      </c>
      <c r="BE40">
        <v>89</v>
      </c>
      <c r="BF40">
        <v>60</v>
      </c>
      <c r="BG40">
        <v>79</v>
      </c>
      <c r="BH40">
        <v>90</v>
      </c>
      <c r="BI40">
        <v>85</v>
      </c>
      <c r="BJ40">
        <v>62</v>
      </c>
      <c r="BK40">
        <v>11</v>
      </c>
      <c r="BL40">
        <v>15</v>
      </c>
      <c r="BM40">
        <v>7</v>
      </c>
      <c r="BN40">
        <v>12</v>
      </c>
      <c r="BO40">
        <v>9</v>
      </c>
      <c r="BP40">
        <v>70</v>
      </c>
      <c r="BQ40">
        <v>74</v>
      </c>
      <c r="BR40">
        <v>73</v>
      </c>
      <c r="BS40">
        <v>76</v>
      </c>
      <c r="BT40">
        <v>72</v>
      </c>
      <c r="BU40">
        <v>60</v>
      </c>
    </row>
    <row r="41" spans="1:73" x14ac:dyDescent="0.25">
      <c r="A41" t="s">
        <v>519</v>
      </c>
      <c r="B41">
        <v>22</v>
      </c>
      <c r="C41" t="s">
        <v>23</v>
      </c>
      <c r="D41">
        <v>26</v>
      </c>
      <c r="E41">
        <f>Merge6[[#This Row],[age]]^2</f>
        <v>676</v>
      </c>
      <c r="F41" s="1">
        <v>12000000</v>
      </c>
      <c r="G41" s="1">
        <v>9700000</v>
      </c>
      <c r="H41" s="1">
        <f>Merge6[[#This Row],[MV at time]]/1000000</f>
        <v>12</v>
      </c>
      <c r="I41" s="1">
        <f>Merge6[[#This Row],[fee]]/1000000</f>
        <v>9.6999999999999993</v>
      </c>
      <c r="J41" s="2">
        <f>Merge6[[#This Row],[fee]]/Merge6[[#This Row],[MV at time]]</f>
        <v>0.80833333333333335</v>
      </c>
      <c r="K41" t="s">
        <v>509</v>
      </c>
      <c r="L41" t="s">
        <v>34</v>
      </c>
      <c r="M41" t="s">
        <v>171</v>
      </c>
      <c r="N41" t="s">
        <v>4</v>
      </c>
      <c r="O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41" t="s">
        <v>513</v>
      </c>
      <c r="R41" t="s">
        <v>6</v>
      </c>
      <c r="S41">
        <v>77</v>
      </c>
      <c r="T41">
        <v>80</v>
      </c>
      <c r="U41">
        <f>Merge6[[#This Row],[POT]]-Merge6[[#This Row],[TOT]]</f>
        <v>3</v>
      </c>
      <c r="V41" t="s">
        <v>43</v>
      </c>
      <c r="W41">
        <f>IF(Merge6[[#This Row],[Preffoot]]="Right",1,0)</f>
        <v>0</v>
      </c>
      <c r="X41" t="s">
        <v>26</v>
      </c>
      <c r="Y41">
        <f>IF(Merge6[[#This Row],[Position2]]="GK",1,0)</f>
        <v>0</v>
      </c>
      <c r="Z41">
        <f>IF(Merge6[[#This Row],[Position2]]="LB",1,0)</f>
        <v>1</v>
      </c>
      <c r="AA41">
        <f>IF(Merge6[[#This Row],[Position2]]="CB",1,0)</f>
        <v>0</v>
      </c>
      <c r="AB41">
        <f>IF(Merge6[[#This Row],[Position2]]="RB",1,0)</f>
        <v>0</v>
      </c>
      <c r="AC41">
        <f>IF(Merge6[[#This Row],[Position2]]="LWB",1,0)</f>
        <v>0</v>
      </c>
      <c r="AD41">
        <f>IF(Merge6[[#This Row],[Position2]]="RWB",1,0)</f>
        <v>0</v>
      </c>
      <c r="AE41">
        <f>IF(Merge6[[#This Row],[Position2]]="LM",1,0)</f>
        <v>0</v>
      </c>
      <c r="AF41">
        <f>IF(Merge6[[#This Row],[Position2]]="CDM",1,0)</f>
        <v>0</v>
      </c>
      <c r="AG41">
        <f>IF(Merge6[[#This Row],[Position2]]="CM",1,0)</f>
        <v>0</v>
      </c>
      <c r="AH41">
        <f>IF(Merge6[[#This Row],[Position2]]="CAM",1,0)</f>
        <v>0</v>
      </c>
      <c r="AI41">
        <f>IF(Merge6[[#This Row],[Position2]]="RM",1,0)</f>
        <v>0</v>
      </c>
      <c r="AJ41">
        <f>IF(Merge6[[#This Row],[Position2]]="LW",1,0)</f>
        <v>0</v>
      </c>
      <c r="AK41">
        <f>IF(Merge6[[#This Row],[Position2]]="RW",1,0)</f>
        <v>0</v>
      </c>
      <c r="AL41">
        <f>IF(Merge6[[#This Row],[Position2]]="CF",1,0)</f>
        <v>0</v>
      </c>
      <c r="AM41">
        <f>IF(Merge6[[#This Row],[Position2]]="ST",1,0)</f>
        <v>0</v>
      </c>
      <c r="AN41">
        <v>77</v>
      </c>
      <c r="AO41">
        <v>80</v>
      </c>
      <c r="AP41">
        <v>77</v>
      </c>
      <c r="AQ41">
        <v>75</v>
      </c>
      <c r="AR41">
        <v>64</v>
      </c>
      <c r="AS41">
        <v>60</v>
      </c>
      <c r="AT41">
        <v>61</v>
      </c>
      <c r="AU41">
        <v>59</v>
      </c>
      <c r="AV41">
        <v>56</v>
      </c>
      <c r="AW41">
        <v>69</v>
      </c>
      <c r="AX41">
        <v>57</v>
      </c>
      <c r="AY41">
        <v>70</v>
      </c>
      <c r="AZ41">
        <v>65</v>
      </c>
      <c r="BA41">
        <v>72</v>
      </c>
      <c r="BB41">
        <v>71</v>
      </c>
      <c r="BC41">
        <v>74</v>
      </c>
      <c r="BD41">
        <v>89</v>
      </c>
      <c r="BE41">
        <v>92</v>
      </c>
      <c r="BF41">
        <v>50</v>
      </c>
      <c r="BG41">
        <v>80</v>
      </c>
      <c r="BH41">
        <v>90</v>
      </c>
      <c r="BI41">
        <v>86</v>
      </c>
      <c r="BJ41">
        <v>62</v>
      </c>
      <c r="BK41">
        <v>11</v>
      </c>
      <c r="BL41">
        <v>15</v>
      </c>
      <c r="BM41">
        <v>7</v>
      </c>
      <c r="BN41">
        <v>12</v>
      </c>
      <c r="BO41">
        <v>9</v>
      </c>
      <c r="BP41">
        <v>63</v>
      </c>
      <c r="BQ41">
        <v>76</v>
      </c>
      <c r="BR41">
        <v>73</v>
      </c>
      <c r="BS41">
        <v>70</v>
      </c>
      <c r="BT41">
        <v>73</v>
      </c>
      <c r="BU41">
        <v>60</v>
      </c>
    </row>
    <row r="42" spans="1:73" x14ac:dyDescent="0.25">
      <c r="A42" t="s">
        <v>805</v>
      </c>
      <c r="B42">
        <v>8</v>
      </c>
      <c r="C42" t="s">
        <v>23</v>
      </c>
      <c r="D42">
        <v>27</v>
      </c>
      <c r="E42">
        <f>Merge6[[#This Row],[age]]^2</f>
        <v>729</v>
      </c>
      <c r="F42" s="1">
        <v>40000000</v>
      </c>
      <c r="G42" s="1">
        <v>15000000</v>
      </c>
      <c r="H42" s="1">
        <f>Merge6[[#This Row],[MV at time]]/1000000</f>
        <v>40</v>
      </c>
      <c r="I42" s="1">
        <f>Merge6[[#This Row],[fee]]/1000000</f>
        <v>15</v>
      </c>
      <c r="J42" s="2">
        <f>Merge6[[#This Row],[fee]]/Merge6[[#This Row],[MV at time]]</f>
        <v>0.375</v>
      </c>
      <c r="K42" t="s">
        <v>773</v>
      </c>
      <c r="L42" t="s">
        <v>11</v>
      </c>
      <c r="M42" t="s">
        <v>307</v>
      </c>
      <c r="N42" t="s">
        <v>226</v>
      </c>
      <c r="O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2" t="s">
        <v>14</v>
      </c>
      <c r="R42" t="s">
        <v>60</v>
      </c>
      <c r="S42">
        <v>83</v>
      </c>
      <c r="T42">
        <v>83</v>
      </c>
      <c r="U42">
        <f>Merge6[[#This Row],[POT]]-Merge6[[#This Row],[TOT]]</f>
        <v>0</v>
      </c>
      <c r="V42" t="s">
        <v>43</v>
      </c>
      <c r="W42">
        <f>IF(Merge6[[#This Row],[Preffoot]]="Right",1,0)</f>
        <v>0</v>
      </c>
      <c r="X42" t="s">
        <v>26</v>
      </c>
      <c r="Y42">
        <f>IF(Merge6[[#This Row],[Position2]]="GK",1,0)</f>
        <v>0</v>
      </c>
      <c r="Z42">
        <f>IF(Merge6[[#This Row],[Position2]]="LB",1,0)</f>
        <v>1</v>
      </c>
      <c r="AA42">
        <f>IF(Merge6[[#This Row],[Position2]]="CB",1,0)</f>
        <v>0</v>
      </c>
      <c r="AB42">
        <f>IF(Merge6[[#This Row],[Position2]]="RB",1,0)</f>
        <v>0</v>
      </c>
      <c r="AC42">
        <f>IF(Merge6[[#This Row],[Position2]]="LWB",1,0)</f>
        <v>0</v>
      </c>
      <c r="AD42">
        <f>IF(Merge6[[#This Row],[Position2]]="RWB",1,0)</f>
        <v>0</v>
      </c>
      <c r="AE42">
        <f>IF(Merge6[[#This Row],[Position2]]="LM",1,0)</f>
        <v>0</v>
      </c>
      <c r="AF42">
        <f>IF(Merge6[[#This Row],[Position2]]="CDM",1,0)</f>
        <v>0</v>
      </c>
      <c r="AG42">
        <f>IF(Merge6[[#This Row],[Position2]]="CM",1,0)</f>
        <v>0</v>
      </c>
      <c r="AH42">
        <f>IF(Merge6[[#This Row],[Position2]]="CAM",1,0)</f>
        <v>0</v>
      </c>
      <c r="AI42">
        <f>IF(Merge6[[#This Row],[Position2]]="RM",1,0)</f>
        <v>0</v>
      </c>
      <c r="AJ42">
        <f>IF(Merge6[[#This Row],[Position2]]="LW",1,0)</f>
        <v>0</v>
      </c>
      <c r="AK42">
        <f>IF(Merge6[[#This Row],[Position2]]="RW",1,0)</f>
        <v>0</v>
      </c>
      <c r="AL42">
        <f>IF(Merge6[[#This Row],[Position2]]="CF",1,0)</f>
        <v>0</v>
      </c>
      <c r="AM42">
        <f>IF(Merge6[[#This Row],[Position2]]="ST",1,0)</f>
        <v>0</v>
      </c>
      <c r="AN42">
        <v>81</v>
      </c>
      <c r="AO42">
        <v>78</v>
      </c>
      <c r="AP42">
        <v>87</v>
      </c>
      <c r="AQ42">
        <v>82</v>
      </c>
      <c r="AR42">
        <v>85</v>
      </c>
      <c r="AS42">
        <v>70</v>
      </c>
      <c r="AT42">
        <v>87</v>
      </c>
      <c r="AU42">
        <v>65</v>
      </c>
      <c r="AV42">
        <v>83</v>
      </c>
      <c r="AW42">
        <v>87</v>
      </c>
      <c r="AX42">
        <v>79</v>
      </c>
      <c r="AY42">
        <v>81</v>
      </c>
      <c r="AZ42">
        <v>64</v>
      </c>
      <c r="BA42">
        <v>77</v>
      </c>
      <c r="BB42">
        <v>77</v>
      </c>
      <c r="BC42">
        <v>78</v>
      </c>
      <c r="BD42">
        <v>82</v>
      </c>
      <c r="BE42">
        <v>88</v>
      </c>
      <c r="BF42">
        <v>68</v>
      </c>
      <c r="BG42">
        <v>70</v>
      </c>
      <c r="BH42">
        <v>84</v>
      </c>
      <c r="BI42">
        <v>75</v>
      </c>
      <c r="BJ42">
        <v>81</v>
      </c>
      <c r="BK42">
        <v>11</v>
      </c>
      <c r="BL42">
        <v>13</v>
      </c>
      <c r="BM42">
        <v>8</v>
      </c>
      <c r="BN42">
        <v>12</v>
      </c>
      <c r="BO42">
        <v>14</v>
      </c>
      <c r="BP42">
        <v>76</v>
      </c>
      <c r="BQ42">
        <v>81</v>
      </c>
      <c r="BR42">
        <v>76</v>
      </c>
      <c r="BS42">
        <v>79</v>
      </c>
      <c r="BT42">
        <v>78</v>
      </c>
      <c r="BU42">
        <v>76</v>
      </c>
    </row>
    <row r="43" spans="1:73" x14ac:dyDescent="0.25">
      <c r="A43" t="s">
        <v>1265</v>
      </c>
      <c r="B43">
        <v>35</v>
      </c>
      <c r="C43" t="s">
        <v>33</v>
      </c>
      <c r="D43">
        <v>24</v>
      </c>
      <c r="E43">
        <f>Merge6[[#This Row],[age]]^2</f>
        <v>576</v>
      </c>
      <c r="F43" s="1">
        <v>7000000</v>
      </c>
      <c r="G43" s="1">
        <v>8000000</v>
      </c>
      <c r="H43" s="1">
        <f>Merge6[[#This Row],[MV at time]]/1000000</f>
        <v>7</v>
      </c>
      <c r="I43" s="1">
        <f>Merge6[[#This Row],[fee]]/1000000</f>
        <v>8</v>
      </c>
      <c r="J43" s="2">
        <f>Merge6[[#This Row],[fee]]/Merge6[[#This Row],[MV at time]]</f>
        <v>1.1428571428571428</v>
      </c>
      <c r="K43" t="s">
        <v>1233</v>
      </c>
      <c r="L43" t="s">
        <v>287</v>
      </c>
      <c r="M43" t="s">
        <v>517</v>
      </c>
      <c r="N43" t="s">
        <v>13</v>
      </c>
      <c r="O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43" t="s">
        <v>1030</v>
      </c>
      <c r="R43" t="s">
        <v>1242</v>
      </c>
      <c r="S43">
        <v>78</v>
      </c>
      <c r="T43">
        <v>82</v>
      </c>
      <c r="U43">
        <f>Merge6[[#This Row],[POT]]-Merge6[[#This Row],[TOT]]</f>
        <v>4</v>
      </c>
      <c r="V43" t="s">
        <v>8</v>
      </c>
      <c r="W43">
        <f>IF(Merge6[[#This Row],[Preffoot]]="Right",1,0)</f>
        <v>1</v>
      </c>
      <c r="X43" t="s">
        <v>27</v>
      </c>
      <c r="Y43">
        <f>IF(Merge6[[#This Row],[Position2]]="GK",1,0)</f>
        <v>0</v>
      </c>
      <c r="Z43">
        <f>IF(Merge6[[#This Row],[Position2]]="LB",1,0)</f>
        <v>0</v>
      </c>
      <c r="AA43">
        <f>IF(Merge6[[#This Row],[Position2]]="CB",1,0)</f>
        <v>0</v>
      </c>
      <c r="AB43">
        <f>IF(Merge6[[#This Row],[Position2]]="RB",1,0)</f>
        <v>1</v>
      </c>
      <c r="AC43">
        <f>IF(Merge6[[#This Row],[Position2]]="LWB",1,0)</f>
        <v>0</v>
      </c>
      <c r="AD43">
        <f>IF(Merge6[[#This Row],[Position2]]="RWB",1,0)</f>
        <v>0</v>
      </c>
      <c r="AE43">
        <f>IF(Merge6[[#This Row],[Position2]]="LM",1,0)</f>
        <v>0</v>
      </c>
      <c r="AF43">
        <f>IF(Merge6[[#This Row],[Position2]]="CDM",1,0)</f>
        <v>0</v>
      </c>
      <c r="AG43">
        <f>IF(Merge6[[#This Row],[Position2]]="CM",1,0)</f>
        <v>0</v>
      </c>
      <c r="AH43">
        <f>IF(Merge6[[#This Row],[Position2]]="CAM",1,0)</f>
        <v>0</v>
      </c>
      <c r="AI43">
        <f>IF(Merge6[[#This Row],[Position2]]="RM",1,0)</f>
        <v>0</v>
      </c>
      <c r="AJ43">
        <f>IF(Merge6[[#This Row],[Position2]]="LW",1,0)</f>
        <v>0</v>
      </c>
      <c r="AK43">
        <f>IF(Merge6[[#This Row],[Position2]]="RW",1,0)</f>
        <v>0</v>
      </c>
      <c r="AL43">
        <f>IF(Merge6[[#This Row],[Position2]]="CF",1,0)</f>
        <v>0</v>
      </c>
      <c r="AM43">
        <f>IF(Merge6[[#This Row],[Position2]]="ST",1,0)</f>
        <v>0</v>
      </c>
      <c r="AN43">
        <v>72</v>
      </c>
      <c r="AO43">
        <v>74</v>
      </c>
      <c r="AP43">
        <v>75</v>
      </c>
      <c r="AQ43">
        <v>68</v>
      </c>
      <c r="AR43">
        <v>62</v>
      </c>
      <c r="AS43">
        <v>71</v>
      </c>
      <c r="AT43">
        <v>78</v>
      </c>
      <c r="AU43">
        <v>59</v>
      </c>
      <c r="AV43">
        <v>65</v>
      </c>
      <c r="AW43">
        <v>59</v>
      </c>
      <c r="AX43">
        <v>64</v>
      </c>
      <c r="AY43">
        <v>51</v>
      </c>
      <c r="AZ43">
        <v>54</v>
      </c>
      <c r="BA43" t="s">
        <v>1234</v>
      </c>
      <c r="BB43">
        <v>72</v>
      </c>
      <c r="BC43">
        <v>74</v>
      </c>
      <c r="BD43">
        <v>90</v>
      </c>
      <c r="BE43">
        <v>86</v>
      </c>
      <c r="BF43">
        <v>78</v>
      </c>
      <c r="BG43">
        <v>70</v>
      </c>
      <c r="BH43">
        <v>93</v>
      </c>
      <c r="BI43">
        <v>77</v>
      </c>
      <c r="BJ43">
        <v>73</v>
      </c>
      <c r="BK43">
        <v>9</v>
      </c>
      <c r="BL43">
        <v>6</v>
      </c>
      <c r="BM43">
        <v>12</v>
      </c>
      <c r="BN43">
        <v>12</v>
      </c>
      <c r="BO43">
        <v>13</v>
      </c>
      <c r="BP43">
        <v>83</v>
      </c>
      <c r="BQ43">
        <v>75</v>
      </c>
      <c r="BR43">
        <v>69</v>
      </c>
      <c r="BS43">
        <v>73</v>
      </c>
      <c r="BT43">
        <v>69</v>
      </c>
      <c r="BU43">
        <v>68</v>
      </c>
    </row>
    <row r="44" spans="1:73" x14ac:dyDescent="0.25">
      <c r="A44" t="s">
        <v>520</v>
      </c>
      <c r="B44">
        <v>46</v>
      </c>
      <c r="C44" t="s">
        <v>28</v>
      </c>
      <c r="D44">
        <v>22</v>
      </c>
      <c r="E44">
        <f>Merge6[[#This Row],[age]]^2</f>
        <v>484</v>
      </c>
      <c r="F44" s="1">
        <v>30000000</v>
      </c>
      <c r="G44" s="1">
        <v>70000000</v>
      </c>
      <c r="H44" s="1">
        <f>Merge6[[#This Row],[MV at time]]/1000000</f>
        <v>30</v>
      </c>
      <c r="I44" s="1">
        <f>Merge6[[#This Row],[fee]]/1000000</f>
        <v>70</v>
      </c>
      <c r="J44" s="2">
        <f>Merge6[[#This Row],[fee]]/Merge6[[#This Row],[MV at time]]</f>
        <v>2.3333333333333335</v>
      </c>
      <c r="K44" t="s">
        <v>1233</v>
      </c>
      <c r="L44" t="s">
        <v>98</v>
      </c>
      <c r="M44" t="s">
        <v>263</v>
      </c>
      <c r="N44" t="s">
        <v>296</v>
      </c>
      <c r="O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4" t="s">
        <v>6</v>
      </c>
      <c r="R44" t="s">
        <v>60</v>
      </c>
      <c r="S44">
        <v>80</v>
      </c>
      <c r="T44">
        <v>85</v>
      </c>
      <c r="U44">
        <f>Merge6[[#This Row],[POT]]-Merge6[[#This Row],[TOT]]</f>
        <v>5</v>
      </c>
      <c r="V44" t="s">
        <v>8</v>
      </c>
      <c r="W44">
        <f>IF(Merge6[[#This Row],[Preffoot]]="Right",1,0)</f>
        <v>1</v>
      </c>
      <c r="X44" t="s">
        <v>15</v>
      </c>
      <c r="Y44">
        <f>IF(Merge6[[#This Row],[Position2]]="GK",1,0)</f>
        <v>0</v>
      </c>
      <c r="Z44">
        <f>IF(Merge6[[#This Row],[Position2]]="LB",1,0)</f>
        <v>0</v>
      </c>
      <c r="AA44">
        <f>IF(Merge6[[#This Row],[Position2]]="CB",1,0)</f>
        <v>0</v>
      </c>
      <c r="AB44">
        <f>IF(Merge6[[#This Row],[Position2]]="RB",1,0)</f>
        <v>0</v>
      </c>
      <c r="AC44">
        <f>IF(Merge6[[#This Row],[Position2]]="LWB",1,0)</f>
        <v>0</v>
      </c>
      <c r="AD44">
        <f>IF(Merge6[[#This Row],[Position2]]="RWB",1,0)</f>
        <v>0</v>
      </c>
      <c r="AE44">
        <f>IF(Merge6[[#This Row],[Position2]]="LM",1,0)</f>
        <v>0</v>
      </c>
      <c r="AF44">
        <f>IF(Merge6[[#This Row],[Position2]]="CDM",1,0)</f>
        <v>0</v>
      </c>
      <c r="AG44">
        <f>IF(Merge6[[#This Row],[Position2]]="CM",1,0)</f>
        <v>0</v>
      </c>
      <c r="AH44">
        <f>IF(Merge6[[#This Row],[Position2]]="CAM",1,0)</f>
        <v>0</v>
      </c>
      <c r="AI44">
        <f>IF(Merge6[[#This Row],[Position2]]="RM",1,0)</f>
        <v>0</v>
      </c>
      <c r="AJ44">
        <f>IF(Merge6[[#This Row],[Position2]]="LW",1,0)</f>
        <v>0</v>
      </c>
      <c r="AK44">
        <f>IF(Merge6[[#This Row],[Position2]]="RW",1,0)</f>
        <v>0</v>
      </c>
      <c r="AL44">
        <f>IF(Merge6[[#This Row],[Position2]]="CF",1,0)</f>
        <v>0</v>
      </c>
      <c r="AM44">
        <f>IF(Merge6[[#This Row],[Position2]]="ST",1,0)</f>
        <v>1</v>
      </c>
      <c r="AN44">
        <v>86</v>
      </c>
      <c r="AO44">
        <v>85</v>
      </c>
      <c r="AP44">
        <v>61</v>
      </c>
      <c r="AQ44">
        <v>75</v>
      </c>
      <c r="AR44">
        <v>52</v>
      </c>
      <c r="AS44">
        <v>74</v>
      </c>
      <c r="AT44">
        <v>81</v>
      </c>
      <c r="AU44">
        <v>79</v>
      </c>
      <c r="AV44">
        <v>76</v>
      </c>
      <c r="AW44">
        <v>70</v>
      </c>
      <c r="AX44">
        <v>65</v>
      </c>
      <c r="AY44">
        <v>75</v>
      </c>
      <c r="AZ44">
        <v>79</v>
      </c>
      <c r="BA44" t="s">
        <v>1234</v>
      </c>
      <c r="BB44">
        <v>18</v>
      </c>
      <c r="BC44">
        <v>21</v>
      </c>
      <c r="BD44">
        <v>80</v>
      </c>
      <c r="BE44">
        <v>68</v>
      </c>
      <c r="BF44">
        <v>75</v>
      </c>
      <c r="BG44">
        <v>66</v>
      </c>
      <c r="BH44">
        <v>85</v>
      </c>
      <c r="BI44">
        <v>79</v>
      </c>
      <c r="BJ44">
        <v>71</v>
      </c>
      <c r="BK44">
        <v>7</v>
      </c>
      <c r="BL44">
        <v>7</v>
      </c>
      <c r="BM44">
        <v>6</v>
      </c>
      <c r="BN44">
        <v>9</v>
      </c>
      <c r="BO44">
        <v>11</v>
      </c>
      <c r="BP44">
        <v>52</v>
      </c>
      <c r="BQ44">
        <v>79</v>
      </c>
      <c r="BR44">
        <v>83</v>
      </c>
      <c r="BS44">
        <v>29</v>
      </c>
      <c r="BT44">
        <v>76</v>
      </c>
      <c r="BU44">
        <v>77</v>
      </c>
    </row>
    <row r="45" spans="1:73" x14ac:dyDescent="0.25">
      <c r="A45" t="s">
        <v>520</v>
      </c>
      <c r="B45">
        <v>35</v>
      </c>
      <c r="C45" t="s">
        <v>28</v>
      </c>
      <c r="D45">
        <v>19</v>
      </c>
      <c r="E45">
        <f>Merge6[[#This Row],[age]]^2</f>
        <v>361</v>
      </c>
      <c r="F45" s="1">
        <v>8000000</v>
      </c>
      <c r="G45" s="1">
        <v>15000000</v>
      </c>
      <c r="H45" s="1">
        <f>Merge6[[#This Row],[MV at time]]/1000000</f>
        <v>8</v>
      </c>
      <c r="I45" s="1">
        <f>Merge6[[#This Row],[fee]]/1000000</f>
        <v>15</v>
      </c>
      <c r="J45" s="2">
        <f>Merge6[[#This Row],[fee]]/Merge6[[#This Row],[MV at time]]</f>
        <v>1.875</v>
      </c>
      <c r="K45" t="s">
        <v>509</v>
      </c>
      <c r="L45" t="s">
        <v>98</v>
      </c>
      <c r="M45" t="s">
        <v>218</v>
      </c>
      <c r="N45" t="s">
        <v>263</v>
      </c>
      <c r="O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45" t="s">
        <v>91</v>
      </c>
      <c r="R45" t="s">
        <v>6</v>
      </c>
      <c r="S45">
        <v>78</v>
      </c>
      <c r="T45">
        <v>86</v>
      </c>
      <c r="U45">
        <f>Merge6[[#This Row],[POT]]-Merge6[[#This Row],[TOT]]</f>
        <v>8</v>
      </c>
      <c r="V45" t="s">
        <v>8</v>
      </c>
      <c r="W45">
        <f>IF(Merge6[[#This Row],[Preffoot]]="Right",1,0)</f>
        <v>1</v>
      </c>
      <c r="X45" t="s">
        <v>15</v>
      </c>
      <c r="Y45">
        <f>IF(Merge6[[#This Row],[Position2]]="GK",1,0)</f>
        <v>0</v>
      </c>
      <c r="Z45">
        <f>IF(Merge6[[#This Row],[Position2]]="LB",1,0)</f>
        <v>0</v>
      </c>
      <c r="AA45">
        <f>IF(Merge6[[#This Row],[Position2]]="CB",1,0)</f>
        <v>0</v>
      </c>
      <c r="AB45">
        <f>IF(Merge6[[#This Row],[Position2]]="RB",1,0)</f>
        <v>0</v>
      </c>
      <c r="AC45">
        <f>IF(Merge6[[#This Row],[Position2]]="LWB",1,0)</f>
        <v>0</v>
      </c>
      <c r="AD45">
        <f>IF(Merge6[[#This Row],[Position2]]="RWB",1,0)</f>
        <v>0</v>
      </c>
      <c r="AE45">
        <f>IF(Merge6[[#This Row],[Position2]]="LM",1,0)</f>
        <v>0</v>
      </c>
      <c r="AF45">
        <f>IF(Merge6[[#This Row],[Position2]]="CDM",1,0)</f>
        <v>0</v>
      </c>
      <c r="AG45">
        <f>IF(Merge6[[#This Row],[Position2]]="CM",1,0)</f>
        <v>0</v>
      </c>
      <c r="AH45">
        <f>IF(Merge6[[#This Row],[Position2]]="CAM",1,0)</f>
        <v>0</v>
      </c>
      <c r="AI45">
        <f>IF(Merge6[[#This Row],[Position2]]="RM",1,0)</f>
        <v>0</v>
      </c>
      <c r="AJ45">
        <f>IF(Merge6[[#This Row],[Position2]]="LW",1,0)</f>
        <v>0</v>
      </c>
      <c r="AK45">
        <f>IF(Merge6[[#This Row],[Position2]]="RW",1,0)</f>
        <v>0</v>
      </c>
      <c r="AL45">
        <f>IF(Merge6[[#This Row],[Position2]]="CF",1,0)</f>
        <v>0</v>
      </c>
      <c r="AM45">
        <f>IF(Merge6[[#This Row],[Position2]]="ST",1,0)</f>
        <v>1</v>
      </c>
      <c r="AN45">
        <v>74</v>
      </c>
      <c r="AO45">
        <v>78</v>
      </c>
      <c r="AP45">
        <v>57</v>
      </c>
      <c r="AQ45">
        <v>67</v>
      </c>
      <c r="AR45">
        <v>47</v>
      </c>
      <c r="AS45">
        <v>69</v>
      </c>
      <c r="AT45">
        <v>84</v>
      </c>
      <c r="AU45">
        <v>81</v>
      </c>
      <c r="AV45">
        <v>68</v>
      </c>
      <c r="AW45">
        <v>67</v>
      </c>
      <c r="AX45">
        <v>45</v>
      </c>
      <c r="AY45">
        <v>75</v>
      </c>
      <c r="AZ45">
        <v>80</v>
      </c>
      <c r="BA45">
        <v>25</v>
      </c>
      <c r="BB45">
        <v>18</v>
      </c>
      <c r="BC45">
        <v>21</v>
      </c>
      <c r="BD45">
        <v>83</v>
      </c>
      <c r="BE45">
        <v>68</v>
      </c>
      <c r="BF45">
        <v>75</v>
      </c>
      <c r="BG45">
        <v>65</v>
      </c>
      <c r="BH45">
        <v>85</v>
      </c>
      <c r="BI45">
        <v>80</v>
      </c>
      <c r="BJ45">
        <v>70</v>
      </c>
      <c r="BK45">
        <v>7</v>
      </c>
      <c r="BL45">
        <v>7</v>
      </c>
      <c r="BM45">
        <v>6</v>
      </c>
      <c r="BN45">
        <v>9</v>
      </c>
      <c r="BO45">
        <v>11</v>
      </c>
      <c r="BP45">
        <v>52</v>
      </c>
      <c r="BQ45">
        <v>74</v>
      </c>
      <c r="BR45">
        <v>80</v>
      </c>
      <c r="BS45">
        <v>29</v>
      </c>
      <c r="BT45">
        <v>72</v>
      </c>
      <c r="BU45">
        <v>77</v>
      </c>
    </row>
    <row r="46" spans="1:73" x14ac:dyDescent="0.25">
      <c r="A46" t="s">
        <v>934</v>
      </c>
      <c r="B46">
        <v>22</v>
      </c>
      <c r="C46" t="s">
        <v>84</v>
      </c>
      <c r="D46">
        <v>28</v>
      </c>
      <c r="E46">
        <f>Merge6[[#This Row],[age]]^2</f>
        <v>784</v>
      </c>
      <c r="F46" s="1">
        <v>7000000</v>
      </c>
      <c r="G46" s="1">
        <v>7000000</v>
      </c>
      <c r="H46" s="1">
        <f>Merge6[[#This Row],[MV at time]]/1000000</f>
        <v>7</v>
      </c>
      <c r="I46" s="1">
        <f>Merge6[[#This Row],[fee]]/1000000</f>
        <v>7</v>
      </c>
      <c r="J46" s="2">
        <f>Merge6[[#This Row],[fee]]/Merge6[[#This Row],[MV at time]]</f>
        <v>1</v>
      </c>
      <c r="K46" t="s">
        <v>773</v>
      </c>
      <c r="L46" t="s">
        <v>252</v>
      </c>
      <c r="M46" t="s">
        <v>317</v>
      </c>
      <c r="N46" t="s">
        <v>427</v>
      </c>
      <c r="O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6" t="s">
        <v>91</v>
      </c>
      <c r="R46" t="s">
        <v>91</v>
      </c>
      <c r="S46">
        <v>77</v>
      </c>
      <c r="T46">
        <v>79</v>
      </c>
      <c r="U46">
        <f>Merge6[[#This Row],[POT]]-Merge6[[#This Row],[TOT]]</f>
        <v>2</v>
      </c>
      <c r="V46" t="s">
        <v>8</v>
      </c>
      <c r="W46">
        <f>IF(Merge6[[#This Row],[Preffoot]]="Right",1,0)</f>
        <v>1</v>
      </c>
      <c r="X46" t="s">
        <v>87</v>
      </c>
      <c r="Y46">
        <f>IF(Merge6[[#This Row],[Position2]]="GK",1,0)</f>
        <v>1</v>
      </c>
      <c r="Z46">
        <f>IF(Merge6[[#This Row],[Position2]]="LB",1,0)</f>
        <v>0</v>
      </c>
      <c r="AA46">
        <f>IF(Merge6[[#This Row],[Position2]]="CB",1,0)</f>
        <v>0</v>
      </c>
      <c r="AB46">
        <f>IF(Merge6[[#This Row],[Position2]]="RB",1,0)</f>
        <v>0</v>
      </c>
      <c r="AC46">
        <f>IF(Merge6[[#This Row],[Position2]]="LWB",1,0)</f>
        <v>0</v>
      </c>
      <c r="AD46">
        <f>IF(Merge6[[#This Row],[Position2]]="RWB",1,0)</f>
        <v>0</v>
      </c>
      <c r="AE46">
        <f>IF(Merge6[[#This Row],[Position2]]="LM",1,0)</f>
        <v>0</v>
      </c>
      <c r="AF46">
        <f>IF(Merge6[[#This Row],[Position2]]="CDM",1,0)</f>
        <v>0</v>
      </c>
      <c r="AG46">
        <f>IF(Merge6[[#This Row],[Position2]]="CM",1,0)</f>
        <v>0</v>
      </c>
      <c r="AH46">
        <f>IF(Merge6[[#This Row],[Position2]]="CAM",1,0)</f>
        <v>0</v>
      </c>
      <c r="AI46">
        <f>IF(Merge6[[#This Row],[Position2]]="RM",1,0)</f>
        <v>0</v>
      </c>
      <c r="AJ46">
        <f>IF(Merge6[[#This Row],[Position2]]="LW",1,0)</f>
        <v>0</v>
      </c>
      <c r="AK46">
        <f>IF(Merge6[[#This Row],[Position2]]="RW",1,0)</f>
        <v>0</v>
      </c>
      <c r="AL46">
        <f>IF(Merge6[[#This Row],[Position2]]="CF",1,0)</f>
        <v>0</v>
      </c>
      <c r="AM46">
        <f>IF(Merge6[[#This Row],[Position2]]="ST",1,0)</f>
        <v>0</v>
      </c>
      <c r="AN46">
        <v>23</v>
      </c>
      <c r="AO46">
        <v>15</v>
      </c>
      <c r="AP46">
        <v>9</v>
      </c>
      <c r="AQ46">
        <v>26</v>
      </c>
      <c r="AR46">
        <v>23</v>
      </c>
      <c r="AS46">
        <v>12</v>
      </c>
      <c r="AT46">
        <v>52</v>
      </c>
      <c r="AU46">
        <v>12</v>
      </c>
      <c r="AV46">
        <v>15</v>
      </c>
      <c r="AW46">
        <v>13</v>
      </c>
      <c r="AX46">
        <v>16</v>
      </c>
      <c r="AY46">
        <v>22</v>
      </c>
      <c r="AZ46">
        <v>11</v>
      </c>
      <c r="BA46">
        <v>16</v>
      </c>
      <c r="BB46">
        <v>9</v>
      </c>
      <c r="BC46">
        <v>17</v>
      </c>
      <c r="BD46">
        <v>36</v>
      </c>
      <c r="BE46">
        <v>31</v>
      </c>
      <c r="BF46">
        <v>67</v>
      </c>
      <c r="BG46">
        <v>42</v>
      </c>
      <c r="BH46">
        <v>39</v>
      </c>
      <c r="BI46">
        <v>40</v>
      </c>
      <c r="BJ46">
        <v>72</v>
      </c>
      <c r="BK46">
        <v>75</v>
      </c>
      <c r="BL46">
        <v>76</v>
      </c>
      <c r="BM46">
        <v>75</v>
      </c>
      <c r="BN46">
        <v>69</v>
      </c>
      <c r="BO46">
        <v>80</v>
      </c>
      <c r="BP46">
        <v>26</v>
      </c>
      <c r="BQ46">
        <v>79</v>
      </c>
      <c r="BR46">
        <v>10</v>
      </c>
      <c r="BS46">
        <v>13</v>
      </c>
      <c r="BT46">
        <v>36</v>
      </c>
      <c r="BU46">
        <v>34</v>
      </c>
    </row>
    <row r="47" spans="1:73" x14ac:dyDescent="0.25">
      <c r="A47" t="s">
        <v>900</v>
      </c>
      <c r="B47">
        <v>21</v>
      </c>
      <c r="C47" t="s">
        <v>28</v>
      </c>
      <c r="D47">
        <v>24</v>
      </c>
      <c r="E47">
        <f>Merge6[[#This Row],[age]]^2</f>
        <v>576</v>
      </c>
      <c r="F47" s="1">
        <v>20000000</v>
      </c>
      <c r="G47" s="1">
        <v>20000000</v>
      </c>
      <c r="H47" s="1">
        <f>Merge6[[#This Row],[MV at time]]/1000000</f>
        <v>20</v>
      </c>
      <c r="I47" s="1">
        <f>Merge6[[#This Row],[fee]]/1000000</f>
        <v>20</v>
      </c>
      <c r="J47" s="2">
        <f>Merge6[[#This Row],[fee]]/Merge6[[#This Row],[MV at time]]</f>
        <v>1</v>
      </c>
      <c r="K47" t="s">
        <v>773</v>
      </c>
      <c r="L47" t="s">
        <v>201</v>
      </c>
      <c r="M47" t="s">
        <v>460</v>
      </c>
      <c r="N47" t="s">
        <v>223</v>
      </c>
      <c r="O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7" t="s">
        <v>60</v>
      </c>
      <c r="R47" t="s">
        <v>91</v>
      </c>
      <c r="S47">
        <v>76</v>
      </c>
      <c r="T47">
        <v>80</v>
      </c>
      <c r="U47">
        <f>Merge6[[#This Row],[POT]]-Merge6[[#This Row],[TOT]]</f>
        <v>4</v>
      </c>
      <c r="V47" t="s">
        <v>43</v>
      </c>
      <c r="W47">
        <f>IF(Merge6[[#This Row],[Preffoot]]="Right",1,0)</f>
        <v>0</v>
      </c>
      <c r="X47" t="s">
        <v>15</v>
      </c>
      <c r="Y47">
        <f>IF(Merge6[[#This Row],[Position2]]="GK",1,0)</f>
        <v>0</v>
      </c>
      <c r="Z47">
        <f>IF(Merge6[[#This Row],[Position2]]="LB",1,0)</f>
        <v>0</v>
      </c>
      <c r="AA47">
        <f>IF(Merge6[[#This Row],[Position2]]="CB",1,0)</f>
        <v>0</v>
      </c>
      <c r="AB47">
        <f>IF(Merge6[[#This Row],[Position2]]="RB",1,0)</f>
        <v>0</v>
      </c>
      <c r="AC47">
        <f>IF(Merge6[[#This Row],[Position2]]="LWB",1,0)</f>
        <v>0</v>
      </c>
      <c r="AD47">
        <f>IF(Merge6[[#This Row],[Position2]]="RWB",1,0)</f>
        <v>0</v>
      </c>
      <c r="AE47">
        <f>IF(Merge6[[#This Row],[Position2]]="LM",1,0)</f>
        <v>0</v>
      </c>
      <c r="AF47">
        <f>IF(Merge6[[#This Row],[Position2]]="CDM",1,0)</f>
        <v>0</v>
      </c>
      <c r="AG47">
        <f>IF(Merge6[[#This Row],[Position2]]="CM",1,0)</f>
        <v>0</v>
      </c>
      <c r="AH47">
        <f>IF(Merge6[[#This Row],[Position2]]="CAM",1,0)</f>
        <v>0</v>
      </c>
      <c r="AI47">
        <f>IF(Merge6[[#This Row],[Position2]]="RM",1,0)</f>
        <v>0</v>
      </c>
      <c r="AJ47">
        <f>IF(Merge6[[#This Row],[Position2]]="LW",1,0)</f>
        <v>0</v>
      </c>
      <c r="AK47">
        <f>IF(Merge6[[#This Row],[Position2]]="RW",1,0)</f>
        <v>0</v>
      </c>
      <c r="AL47">
        <f>IF(Merge6[[#This Row],[Position2]]="CF",1,0)</f>
        <v>0</v>
      </c>
      <c r="AM47">
        <f>IF(Merge6[[#This Row],[Position2]]="ST",1,0)</f>
        <v>1</v>
      </c>
      <c r="AN47">
        <v>75</v>
      </c>
      <c r="AO47">
        <v>70</v>
      </c>
      <c r="AP47">
        <v>66</v>
      </c>
      <c r="AQ47">
        <v>67</v>
      </c>
      <c r="AR47">
        <v>59</v>
      </c>
      <c r="AS47">
        <v>77</v>
      </c>
      <c r="AT47">
        <v>80</v>
      </c>
      <c r="AU47">
        <v>75</v>
      </c>
      <c r="AV47">
        <v>68</v>
      </c>
      <c r="AW47">
        <v>74</v>
      </c>
      <c r="AX47">
        <v>60</v>
      </c>
      <c r="AY47">
        <v>70</v>
      </c>
      <c r="AZ47">
        <v>69</v>
      </c>
      <c r="BA47">
        <v>39</v>
      </c>
      <c r="BB47">
        <v>21</v>
      </c>
      <c r="BC47">
        <v>23</v>
      </c>
      <c r="BD47">
        <v>72</v>
      </c>
      <c r="BE47">
        <v>83</v>
      </c>
      <c r="BF47">
        <v>88</v>
      </c>
      <c r="BG47">
        <v>56</v>
      </c>
      <c r="BH47">
        <v>86</v>
      </c>
      <c r="BI47">
        <v>56</v>
      </c>
      <c r="BJ47">
        <v>64</v>
      </c>
      <c r="BK47">
        <v>15</v>
      </c>
      <c r="BL47">
        <v>15</v>
      </c>
      <c r="BM47">
        <v>12</v>
      </c>
      <c r="BN47">
        <v>8</v>
      </c>
      <c r="BO47">
        <v>8</v>
      </c>
      <c r="BP47">
        <v>74</v>
      </c>
      <c r="BQ47">
        <v>74</v>
      </c>
      <c r="BR47">
        <v>78</v>
      </c>
      <c r="BS47">
        <v>36</v>
      </c>
      <c r="BT47">
        <v>69</v>
      </c>
      <c r="BU47">
        <v>79</v>
      </c>
    </row>
    <row r="48" spans="1:73" x14ac:dyDescent="0.25">
      <c r="A48" t="s">
        <v>1057</v>
      </c>
      <c r="B48">
        <v>11</v>
      </c>
      <c r="C48" t="s">
        <v>57</v>
      </c>
      <c r="D48">
        <v>24</v>
      </c>
      <c r="E48">
        <f>Merge6[[#This Row],[age]]^2</f>
        <v>576</v>
      </c>
      <c r="F48" s="1">
        <v>6500000</v>
      </c>
      <c r="G48" s="1">
        <v>6500000</v>
      </c>
      <c r="H48" s="1">
        <f>Merge6[[#This Row],[MV at time]]/1000000</f>
        <v>6.5</v>
      </c>
      <c r="I48" s="1">
        <f>Merge6[[#This Row],[fee]]/1000000</f>
        <v>6.5</v>
      </c>
      <c r="J48" s="2">
        <f>Merge6[[#This Row],[fee]]/Merge6[[#This Row],[MV at time]]</f>
        <v>1</v>
      </c>
      <c r="K48" t="s">
        <v>1050</v>
      </c>
      <c r="L48" t="s">
        <v>152</v>
      </c>
      <c r="M48" t="s">
        <v>153</v>
      </c>
      <c r="N48" t="s">
        <v>73</v>
      </c>
      <c r="O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8</v>
      </c>
      <c r="Q48" t="s">
        <v>155</v>
      </c>
      <c r="R48" t="s">
        <v>75</v>
      </c>
      <c r="S48">
        <v>73</v>
      </c>
      <c r="T48">
        <v>79</v>
      </c>
      <c r="U48">
        <f>Merge6[[#This Row],[POT]]-Merge6[[#This Row],[TOT]]</f>
        <v>6</v>
      </c>
      <c r="V48" t="s">
        <v>8</v>
      </c>
      <c r="W48">
        <f>IF(Merge6[[#This Row],[Preffoot]]="Right",1,0)</f>
        <v>1</v>
      </c>
      <c r="X48" t="s">
        <v>20</v>
      </c>
      <c r="Y48">
        <f>IF(Merge6[[#This Row],[Position2]]="GK",1,0)</f>
        <v>0</v>
      </c>
      <c r="Z48">
        <f>IF(Merge6[[#This Row],[Position2]]="LB",1,0)</f>
        <v>0</v>
      </c>
      <c r="AA48">
        <f>IF(Merge6[[#This Row],[Position2]]="CB",1,0)</f>
        <v>0</v>
      </c>
      <c r="AB48">
        <f>IF(Merge6[[#This Row],[Position2]]="RB",1,0)</f>
        <v>0</v>
      </c>
      <c r="AC48">
        <f>IF(Merge6[[#This Row],[Position2]]="LWB",1,0)</f>
        <v>0</v>
      </c>
      <c r="AD48">
        <f>IF(Merge6[[#This Row],[Position2]]="RWB",1,0)</f>
        <v>0</v>
      </c>
      <c r="AE48">
        <f>IF(Merge6[[#This Row],[Position2]]="LM",1,0)</f>
        <v>0</v>
      </c>
      <c r="AF48">
        <f>IF(Merge6[[#This Row],[Position2]]="CDM",1,0)</f>
        <v>0</v>
      </c>
      <c r="AG48">
        <f>IF(Merge6[[#This Row],[Position2]]="CM",1,0)</f>
        <v>1</v>
      </c>
      <c r="AH48">
        <f>IF(Merge6[[#This Row],[Position2]]="CAM",1,0)</f>
        <v>0</v>
      </c>
      <c r="AI48">
        <f>IF(Merge6[[#This Row],[Position2]]="RM",1,0)</f>
        <v>0</v>
      </c>
      <c r="AJ48">
        <f>IF(Merge6[[#This Row],[Position2]]="LW",1,0)</f>
        <v>0</v>
      </c>
      <c r="AK48">
        <f>IF(Merge6[[#This Row],[Position2]]="RW",1,0)</f>
        <v>0</v>
      </c>
      <c r="AL48">
        <f>IF(Merge6[[#This Row],[Position2]]="CF",1,0)</f>
        <v>0</v>
      </c>
      <c r="AM48">
        <f>IF(Merge6[[#This Row],[Position2]]="ST",1,0)</f>
        <v>0</v>
      </c>
      <c r="AN48">
        <v>73</v>
      </c>
      <c r="AO48">
        <v>70</v>
      </c>
      <c r="AP48">
        <v>69</v>
      </c>
      <c r="AQ48">
        <v>76</v>
      </c>
      <c r="AR48">
        <v>75</v>
      </c>
      <c r="AS48">
        <v>50</v>
      </c>
      <c r="AT48">
        <v>74</v>
      </c>
      <c r="AU48">
        <v>66</v>
      </c>
      <c r="AV48">
        <v>73</v>
      </c>
      <c r="AW48">
        <v>73</v>
      </c>
      <c r="AX48">
        <v>75</v>
      </c>
      <c r="AY48">
        <v>77</v>
      </c>
      <c r="AZ48">
        <v>57</v>
      </c>
      <c r="BA48">
        <v>61</v>
      </c>
      <c r="BB48">
        <v>60</v>
      </c>
      <c r="BC48">
        <v>67</v>
      </c>
      <c r="BD48">
        <v>68</v>
      </c>
      <c r="BE48">
        <v>80</v>
      </c>
      <c r="BF48">
        <v>62</v>
      </c>
      <c r="BG48">
        <v>81</v>
      </c>
      <c r="BH48">
        <v>66</v>
      </c>
      <c r="BI48">
        <v>75</v>
      </c>
      <c r="BJ48">
        <v>76</v>
      </c>
      <c r="BK48">
        <v>10</v>
      </c>
      <c r="BL48">
        <v>5</v>
      </c>
      <c r="BM48">
        <v>8</v>
      </c>
      <c r="BN48">
        <v>14</v>
      </c>
      <c r="BO48">
        <v>14</v>
      </c>
      <c r="BP48">
        <v>74</v>
      </c>
      <c r="BQ48">
        <v>70</v>
      </c>
      <c r="BR48">
        <v>70</v>
      </c>
      <c r="BS48">
        <v>65</v>
      </c>
      <c r="BT48">
        <v>73</v>
      </c>
      <c r="BU48">
        <v>73</v>
      </c>
    </row>
    <row r="49" spans="1:73" x14ac:dyDescent="0.25">
      <c r="A49" t="s">
        <v>151</v>
      </c>
      <c r="B49">
        <v>40</v>
      </c>
      <c r="C49" t="s">
        <v>71</v>
      </c>
      <c r="D49">
        <v>24</v>
      </c>
      <c r="E49">
        <f>Merge6[[#This Row],[age]]^2</f>
        <v>576</v>
      </c>
      <c r="F49" s="1">
        <v>3500000</v>
      </c>
      <c r="G49" s="1">
        <v>8000000</v>
      </c>
      <c r="H49" s="1">
        <f>Merge6[[#This Row],[MV at time]]/1000000</f>
        <v>3.5</v>
      </c>
      <c r="I49" s="1">
        <f>Merge6[[#This Row],[fee]]/1000000</f>
        <v>8</v>
      </c>
      <c r="J49" s="2">
        <f>Merge6[[#This Row],[fee]]/Merge6[[#This Row],[MV at time]]</f>
        <v>2.2857142857142856</v>
      </c>
      <c r="K49" t="s">
        <v>2</v>
      </c>
      <c r="L49" t="s">
        <v>152</v>
      </c>
      <c r="M49" t="s">
        <v>153</v>
      </c>
      <c r="N49" t="s">
        <v>154</v>
      </c>
      <c r="O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9" t="s">
        <v>155</v>
      </c>
      <c r="R49" t="s">
        <v>46</v>
      </c>
      <c r="S49">
        <v>71</v>
      </c>
      <c r="T49">
        <v>77</v>
      </c>
      <c r="U49">
        <f>Merge6[[#This Row],[POT]]-Merge6[[#This Row],[TOT]]</f>
        <v>6</v>
      </c>
      <c r="V49" t="s">
        <v>8</v>
      </c>
      <c r="W49">
        <f>IF(Merge6[[#This Row],[Preffoot]]="Right",1,0)</f>
        <v>1</v>
      </c>
      <c r="X49" t="s">
        <v>156</v>
      </c>
      <c r="Y49">
        <f>IF(Merge6[[#This Row],[Position2]]="GK",1,0)</f>
        <v>0</v>
      </c>
      <c r="Z49">
        <f>IF(Merge6[[#This Row],[Position2]]="LB",1,0)</f>
        <v>0</v>
      </c>
      <c r="AA49">
        <f>IF(Merge6[[#This Row],[Position2]]="CB",1,0)</f>
        <v>0</v>
      </c>
      <c r="AB49">
        <f>IF(Merge6[[#This Row],[Position2]]="RB",1,0)</f>
        <v>0</v>
      </c>
      <c r="AC49">
        <f>IF(Merge6[[#This Row],[Position2]]="LWB",1,0)</f>
        <v>0</v>
      </c>
      <c r="AD49">
        <f>IF(Merge6[[#This Row],[Position2]]="RWB",1,0)</f>
        <v>0</v>
      </c>
      <c r="AE49">
        <f>IF(Merge6[[#This Row],[Position2]]="LM",1,0)</f>
        <v>0</v>
      </c>
      <c r="AF49">
        <f>IF(Merge6[[#This Row],[Position2]]="CDM",1,0)</f>
        <v>0</v>
      </c>
      <c r="AG49">
        <f>IF(Merge6[[#This Row],[Position2]]="CM",1,0)</f>
        <v>0</v>
      </c>
      <c r="AH49">
        <f>IF(Merge6[[#This Row],[Position2]]="CAM",1,0)</f>
        <v>0</v>
      </c>
      <c r="AI49">
        <f>IF(Merge6[[#This Row],[Position2]]="RM",1,0)</f>
        <v>0</v>
      </c>
      <c r="AJ49">
        <f>IF(Merge6[[#This Row],[Position2]]="LW",1,0)</f>
        <v>1</v>
      </c>
      <c r="AK49">
        <f>IF(Merge6[[#This Row],[Position2]]="RW",1,0)</f>
        <v>0</v>
      </c>
      <c r="AL49">
        <f>IF(Merge6[[#This Row],[Position2]]="CF",1,0)</f>
        <v>0</v>
      </c>
      <c r="AM49">
        <f>IF(Merge6[[#This Row],[Position2]]="ST",1,0)</f>
        <v>0</v>
      </c>
      <c r="AN49">
        <v>74</v>
      </c>
      <c r="AO49">
        <v>76</v>
      </c>
      <c r="AP49">
        <v>63</v>
      </c>
      <c r="AQ49">
        <v>65</v>
      </c>
      <c r="AR49">
        <v>48</v>
      </c>
      <c r="AS49">
        <v>31</v>
      </c>
      <c r="AT49">
        <v>70</v>
      </c>
      <c r="AU49">
        <v>62</v>
      </c>
      <c r="AV49">
        <v>69</v>
      </c>
      <c r="AW49">
        <v>68</v>
      </c>
      <c r="AX49">
        <v>60</v>
      </c>
      <c r="AY49">
        <v>46</v>
      </c>
      <c r="AZ49">
        <v>65</v>
      </c>
      <c r="BA49">
        <v>20</v>
      </c>
      <c r="BB49">
        <v>27</v>
      </c>
      <c r="BC49">
        <v>21</v>
      </c>
      <c r="BD49">
        <v>85</v>
      </c>
      <c r="BE49">
        <v>69</v>
      </c>
      <c r="BF49">
        <v>50</v>
      </c>
      <c r="BG49">
        <v>89</v>
      </c>
      <c r="BH49">
        <v>75</v>
      </c>
      <c r="BI49">
        <v>89</v>
      </c>
      <c r="BJ49">
        <v>34</v>
      </c>
      <c r="BK49">
        <v>6</v>
      </c>
      <c r="BL49">
        <v>7</v>
      </c>
      <c r="BM49">
        <v>15</v>
      </c>
      <c r="BN49">
        <v>5</v>
      </c>
      <c r="BO49">
        <v>11</v>
      </c>
      <c r="BP49">
        <v>39</v>
      </c>
      <c r="BQ49">
        <v>68</v>
      </c>
      <c r="BR49">
        <v>73</v>
      </c>
      <c r="BS49">
        <v>22</v>
      </c>
      <c r="BT49">
        <v>62</v>
      </c>
      <c r="BU49">
        <v>66</v>
      </c>
    </row>
    <row r="50" spans="1:73" x14ac:dyDescent="0.25">
      <c r="A50" t="s">
        <v>1372</v>
      </c>
      <c r="B50">
        <v>46</v>
      </c>
      <c r="C50" t="s">
        <v>17</v>
      </c>
      <c r="D50">
        <v>21</v>
      </c>
      <c r="E50">
        <f>Merge6[[#This Row],[age]]^2</f>
        <v>441</v>
      </c>
      <c r="F50" s="1">
        <v>3000000</v>
      </c>
      <c r="G50" s="1">
        <v>12000000</v>
      </c>
      <c r="H50" s="1">
        <f>Merge6[[#This Row],[MV at time]]/1000000</f>
        <v>3</v>
      </c>
      <c r="I50" s="1">
        <f>Merge6[[#This Row],[fee]]/1000000</f>
        <v>12</v>
      </c>
      <c r="J50" s="2">
        <f>Merge6[[#This Row],[fee]]/Merge6[[#This Row],[MV at time]]</f>
        <v>4</v>
      </c>
      <c r="K50" t="s">
        <v>1233</v>
      </c>
      <c r="L50" t="s">
        <v>149</v>
      </c>
      <c r="M50" t="s">
        <v>65</v>
      </c>
      <c r="N50" t="s">
        <v>274</v>
      </c>
      <c r="O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0" t="s">
        <v>66</v>
      </c>
      <c r="R50" t="s">
        <v>55</v>
      </c>
      <c r="S50">
        <v>70</v>
      </c>
      <c r="T50">
        <v>80</v>
      </c>
      <c r="U50">
        <f>Merge6[[#This Row],[POT]]-Merge6[[#This Row],[TOT]]</f>
        <v>10</v>
      </c>
      <c r="V50" t="s">
        <v>8</v>
      </c>
      <c r="W50">
        <f>IF(Merge6[[#This Row],[Preffoot]]="Right",1,0)</f>
        <v>1</v>
      </c>
      <c r="X50" t="s">
        <v>61</v>
      </c>
      <c r="Y50">
        <f>IF(Merge6[[#This Row],[Position2]]="GK",1,0)</f>
        <v>0</v>
      </c>
      <c r="Z50">
        <f>IF(Merge6[[#This Row],[Position2]]="LB",1,0)</f>
        <v>0</v>
      </c>
      <c r="AA50">
        <f>IF(Merge6[[#This Row],[Position2]]="CB",1,0)</f>
        <v>0</v>
      </c>
      <c r="AB50">
        <f>IF(Merge6[[#This Row],[Position2]]="RB",1,0)</f>
        <v>0</v>
      </c>
      <c r="AC50">
        <f>IF(Merge6[[#This Row],[Position2]]="LWB",1,0)</f>
        <v>0</v>
      </c>
      <c r="AD50">
        <f>IF(Merge6[[#This Row],[Position2]]="RWB",1,0)</f>
        <v>0</v>
      </c>
      <c r="AE50">
        <f>IF(Merge6[[#This Row],[Position2]]="LM",1,0)</f>
        <v>0</v>
      </c>
      <c r="AF50">
        <f>IF(Merge6[[#This Row],[Position2]]="CDM",1,0)</f>
        <v>1</v>
      </c>
      <c r="AG50">
        <f>IF(Merge6[[#This Row],[Position2]]="CM",1,0)</f>
        <v>0</v>
      </c>
      <c r="AH50">
        <f>IF(Merge6[[#This Row],[Position2]]="CAM",1,0)</f>
        <v>0</v>
      </c>
      <c r="AI50">
        <f>IF(Merge6[[#This Row],[Position2]]="RM",1,0)</f>
        <v>0</v>
      </c>
      <c r="AJ50">
        <f>IF(Merge6[[#This Row],[Position2]]="LW",1,0)</f>
        <v>0</v>
      </c>
      <c r="AK50">
        <f>IF(Merge6[[#This Row],[Position2]]="RW",1,0)</f>
        <v>0</v>
      </c>
      <c r="AL50">
        <f>IF(Merge6[[#This Row],[Position2]]="CF",1,0)</f>
        <v>0</v>
      </c>
      <c r="AM50">
        <f>IF(Merge6[[#This Row],[Position2]]="ST",1,0)</f>
        <v>0</v>
      </c>
      <c r="AN50">
        <v>70</v>
      </c>
      <c r="AO50">
        <v>72</v>
      </c>
      <c r="AP50">
        <v>59</v>
      </c>
      <c r="AQ50">
        <v>70</v>
      </c>
      <c r="AR50">
        <v>71</v>
      </c>
      <c r="AS50">
        <v>52</v>
      </c>
      <c r="AT50">
        <v>56</v>
      </c>
      <c r="AU50">
        <v>50</v>
      </c>
      <c r="AV50">
        <v>49</v>
      </c>
      <c r="AW50">
        <v>53</v>
      </c>
      <c r="AX50">
        <v>38</v>
      </c>
      <c r="AY50">
        <v>44</v>
      </c>
      <c r="AZ50">
        <v>36</v>
      </c>
      <c r="BA50" t="s">
        <v>1234</v>
      </c>
      <c r="BB50">
        <v>66</v>
      </c>
      <c r="BC50">
        <v>70</v>
      </c>
      <c r="BD50">
        <v>78</v>
      </c>
      <c r="BE50">
        <v>76</v>
      </c>
      <c r="BF50">
        <v>67</v>
      </c>
      <c r="BG50">
        <v>78</v>
      </c>
      <c r="BH50">
        <v>74</v>
      </c>
      <c r="BI50">
        <v>71</v>
      </c>
      <c r="BJ50">
        <v>48</v>
      </c>
      <c r="BK50">
        <v>10</v>
      </c>
      <c r="BL50">
        <v>11</v>
      </c>
      <c r="BM50">
        <v>10</v>
      </c>
      <c r="BN50">
        <v>14</v>
      </c>
      <c r="BO50">
        <v>9</v>
      </c>
      <c r="BP50">
        <v>70</v>
      </c>
      <c r="BQ50">
        <v>65</v>
      </c>
      <c r="BR50">
        <v>65</v>
      </c>
      <c r="BS50">
        <v>68</v>
      </c>
      <c r="BT50">
        <v>56</v>
      </c>
      <c r="BU50">
        <v>67</v>
      </c>
    </row>
    <row r="51" spans="1:73" x14ac:dyDescent="0.25">
      <c r="A51" t="s">
        <v>521</v>
      </c>
      <c r="B51">
        <v>22</v>
      </c>
      <c r="C51" t="s">
        <v>10</v>
      </c>
      <c r="D51">
        <v>21</v>
      </c>
      <c r="E51">
        <f>Merge6[[#This Row],[age]]^2</f>
        <v>441</v>
      </c>
      <c r="F51" s="1">
        <v>7500000</v>
      </c>
      <c r="G51" s="1">
        <v>13000000</v>
      </c>
      <c r="H51" s="1">
        <f>Merge6[[#This Row],[MV at time]]/1000000</f>
        <v>7.5</v>
      </c>
      <c r="I51" s="1">
        <f>Merge6[[#This Row],[fee]]/1000000</f>
        <v>13</v>
      </c>
      <c r="J51" s="2">
        <f>Merge6[[#This Row],[fee]]/Merge6[[#This Row],[MV at time]]</f>
        <v>1.7333333333333334</v>
      </c>
      <c r="K51" t="s">
        <v>509</v>
      </c>
      <c r="L51" t="s">
        <v>149</v>
      </c>
      <c r="M51" t="s">
        <v>183</v>
      </c>
      <c r="N51" t="s">
        <v>274</v>
      </c>
      <c r="O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1" t="s">
        <v>185</v>
      </c>
      <c r="R51" t="s">
        <v>55</v>
      </c>
      <c r="S51">
        <v>74</v>
      </c>
      <c r="T51">
        <v>79</v>
      </c>
      <c r="U51">
        <f>Merge6[[#This Row],[POT]]-Merge6[[#This Row],[TOT]]</f>
        <v>5</v>
      </c>
      <c r="V51" t="s">
        <v>8</v>
      </c>
      <c r="W51">
        <f>IF(Merge6[[#This Row],[Preffoot]]="Right",1,0)</f>
        <v>1</v>
      </c>
      <c r="X51" t="s">
        <v>77</v>
      </c>
      <c r="Y51">
        <f>IF(Merge6[[#This Row],[Position2]]="GK",1,0)</f>
        <v>0</v>
      </c>
      <c r="Z51">
        <f>IF(Merge6[[#This Row],[Position2]]="LB",1,0)</f>
        <v>0</v>
      </c>
      <c r="AA51">
        <f>IF(Merge6[[#This Row],[Position2]]="CB",1,0)</f>
        <v>0</v>
      </c>
      <c r="AB51">
        <f>IF(Merge6[[#This Row],[Position2]]="RB",1,0)</f>
        <v>0</v>
      </c>
      <c r="AC51">
        <f>IF(Merge6[[#This Row],[Position2]]="LWB",1,0)</f>
        <v>0</v>
      </c>
      <c r="AD51">
        <f>IF(Merge6[[#This Row],[Position2]]="RWB",1,0)</f>
        <v>0</v>
      </c>
      <c r="AE51">
        <f>IF(Merge6[[#This Row],[Position2]]="LM",1,0)</f>
        <v>1</v>
      </c>
      <c r="AF51">
        <f>IF(Merge6[[#This Row],[Position2]]="CDM",1,0)</f>
        <v>0</v>
      </c>
      <c r="AG51">
        <f>IF(Merge6[[#This Row],[Position2]]="CM",1,0)</f>
        <v>0</v>
      </c>
      <c r="AH51">
        <f>IF(Merge6[[#This Row],[Position2]]="CAM",1,0)</f>
        <v>0</v>
      </c>
      <c r="AI51">
        <f>IF(Merge6[[#This Row],[Position2]]="RM",1,0)</f>
        <v>0</v>
      </c>
      <c r="AJ51">
        <f>IF(Merge6[[#This Row],[Position2]]="LW",1,0)</f>
        <v>0</v>
      </c>
      <c r="AK51">
        <f>IF(Merge6[[#This Row],[Position2]]="RW",1,0)</f>
        <v>0</v>
      </c>
      <c r="AL51">
        <f>IF(Merge6[[#This Row],[Position2]]="CF",1,0)</f>
        <v>0</v>
      </c>
      <c r="AM51">
        <f>IF(Merge6[[#This Row],[Position2]]="ST",1,0)</f>
        <v>0</v>
      </c>
      <c r="AN51">
        <v>77</v>
      </c>
      <c r="AO51">
        <v>77</v>
      </c>
      <c r="AP51">
        <v>59</v>
      </c>
      <c r="AQ51">
        <v>70</v>
      </c>
      <c r="AR51">
        <v>62</v>
      </c>
      <c r="AS51">
        <v>45</v>
      </c>
      <c r="AT51">
        <v>72</v>
      </c>
      <c r="AU51">
        <v>69</v>
      </c>
      <c r="AV51">
        <v>73</v>
      </c>
      <c r="AW51">
        <v>61</v>
      </c>
      <c r="AX51">
        <v>46</v>
      </c>
      <c r="AY51">
        <v>58</v>
      </c>
      <c r="AZ51">
        <v>61</v>
      </c>
      <c r="BA51">
        <v>36</v>
      </c>
      <c r="BB51">
        <v>40</v>
      </c>
      <c r="BC51">
        <v>50</v>
      </c>
      <c r="BD51">
        <v>91</v>
      </c>
      <c r="BE51">
        <v>80</v>
      </c>
      <c r="BF51">
        <v>50</v>
      </c>
      <c r="BG51">
        <v>81</v>
      </c>
      <c r="BH51">
        <v>87</v>
      </c>
      <c r="BI51">
        <v>90</v>
      </c>
      <c r="BJ51">
        <v>55</v>
      </c>
      <c r="BK51">
        <v>14</v>
      </c>
      <c r="BL51">
        <v>11</v>
      </c>
      <c r="BM51">
        <v>13</v>
      </c>
      <c r="BN51">
        <v>15</v>
      </c>
      <c r="BO51">
        <v>15</v>
      </c>
      <c r="BP51">
        <v>40</v>
      </c>
      <c r="BQ51">
        <v>64</v>
      </c>
      <c r="BR51">
        <v>70</v>
      </c>
      <c r="BS51">
        <v>25</v>
      </c>
      <c r="BT51">
        <v>71</v>
      </c>
      <c r="BU51">
        <v>74</v>
      </c>
    </row>
    <row r="52" spans="1:73" x14ac:dyDescent="0.25">
      <c r="A52" t="s">
        <v>158</v>
      </c>
      <c r="B52">
        <v>29</v>
      </c>
      <c r="C52" t="s">
        <v>57</v>
      </c>
      <c r="D52">
        <v>20</v>
      </c>
      <c r="E52">
        <f>Merge6[[#This Row],[age]]^2</f>
        <v>400</v>
      </c>
      <c r="F52" s="1">
        <v>5000000</v>
      </c>
      <c r="G52" s="1">
        <v>8000000</v>
      </c>
      <c r="H52" s="1">
        <f>Merge6[[#This Row],[MV at time]]/1000000</f>
        <v>5</v>
      </c>
      <c r="I52" s="1">
        <f>Merge6[[#This Row],[fee]]/1000000</f>
        <v>8</v>
      </c>
      <c r="J52" s="2">
        <f>Merge6[[#This Row],[fee]]/Merge6[[#This Row],[MV at time]]</f>
        <v>1.6</v>
      </c>
      <c r="K52" t="s">
        <v>2</v>
      </c>
      <c r="L52" t="s">
        <v>3</v>
      </c>
      <c r="M52" t="s">
        <v>159</v>
      </c>
      <c r="N52" t="s">
        <v>160</v>
      </c>
      <c r="O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2" t="s">
        <v>81</v>
      </c>
      <c r="R52" t="s">
        <v>60</v>
      </c>
      <c r="S52">
        <v>64</v>
      </c>
      <c r="T52">
        <v>82</v>
      </c>
      <c r="U52">
        <f>Merge6[[#This Row],[POT]]-Merge6[[#This Row],[TOT]]</f>
        <v>18</v>
      </c>
      <c r="V52" t="s">
        <v>8</v>
      </c>
      <c r="W52">
        <f>IF(Merge6[[#This Row],[Preffoot]]="Right",1,0)</f>
        <v>1</v>
      </c>
      <c r="X52" t="s">
        <v>21</v>
      </c>
      <c r="Y52">
        <f>IF(Merge6[[#This Row],[Position2]]="GK",1,0)</f>
        <v>0</v>
      </c>
      <c r="Z52">
        <f>IF(Merge6[[#This Row],[Position2]]="LB",1,0)</f>
        <v>0</v>
      </c>
      <c r="AA52">
        <f>IF(Merge6[[#This Row],[Position2]]="CB",1,0)</f>
        <v>0</v>
      </c>
      <c r="AB52">
        <f>IF(Merge6[[#This Row],[Position2]]="RB",1,0)</f>
        <v>0</v>
      </c>
      <c r="AC52">
        <f>IF(Merge6[[#This Row],[Position2]]="LWB",1,0)</f>
        <v>0</v>
      </c>
      <c r="AD52">
        <f>IF(Merge6[[#This Row],[Position2]]="RWB",1,0)</f>
        <v>0</v>
      </c>
      <c r="AE52">
        <f>IF(Merge6[[#This Row],[Position2]]="LM",1,0)</f>
        <v>0</v>
      </c>
      <c r="AF52">
        <f>IF(Merge6[[#This Row],[Position2]]="CDM",1,0)</f>
        <v>0</v>
      </c>
      <c r="AG52">
        <f>IF(Merge6[[#This Row],[Position2]]="CM",1,0)</f>
        <v>0</v>
      </c>
      <c r="AH52">
        <f>IF(Merge6[[#This Row],[Position2]]="CAM",1,0)</f>
        <v>1</v>
      </c>
      <c r="AI52">
        <f>IF(Merge6[[#This Row],[Position2]]="RM",1,0)</f>
        <v>0</v>
      </c>
      <c r="AJ52">
        <f>IF(Merge6[[#This Row],[Position2]]="LW",1,0)</f>
        <v>0</v>
      </c>
      <c r="AK52">
        <f>IF(Merge6[[#This Row],[Position2]]="RW",1,0)</f>
        <v>0</v>
      </c>
      <c r="AL52">
        <f>IF(Merge6[[#This Row],[Position2]]="CF",1,0)</f>
        <v>0</v>
      </c>
      <c r="AM52">
        <f>IF(Merge6[[#This Row],[Position2]]="ST",1,0)</f>
        <v>0</v>
      </c>
      <c r="AN52">
        <v>65</v>
      </c>
      <c r="AO52">
        <v>66</v>
      </c>
      <c r="AP52">
        <v>55</v>
      </c>
      <c r="AQ52">
        <v>66</v>
      </c>
      <c r="AR52">
        <v>53</v>
      </c>
      <c r="AS52">
        <v>38</v>
      </c>
      <c r="AT52">
        <v>64</v>
      </c>
      <c r="AU52">
        <v>58</v>
      </c>
      <c r="AV52">
        <v>51</v>
      </c>
      <c r="AW52">
        <v>47</v>
      </c>
      <c r="AX52">
        <v>44</v>
      </c>
      <c r="AY52">
        <v>48</v>
      </c>
      <c r="AZ52">
        <v>38</v>
      </c>
      <c r="BA52">
        <v>39</v>
      </c>
      <c r="BB52">
        <v>44</v>
      </c>
      <c r="BC52">
        <v>43</v>
      </c>
      <c r="BD52">
        <v>71</v>
      </c>
      <c r="BE52">
        <v>64</v>
      </c>
      <c r="BF52">
        <v>55</v>
      </c>
      <c r="BG52">
        <v>71</v>
      </c>
      <c r="BH52">
        <v>68</v>
      </c>
      <c r="BI52">
        <v>60</v>
      </c>
      <c r="BJ52">
        <v>62</v>
      </c>
      <c r="BK52">
        <v>15</v>
      </c>
      <c r="BL52">
        <v>7</v>
      </c>
      <c r="BM52">
        <v>10</v>
      </c>
      <c r="BN52">
        <v>14</v>
      </c>
      <c r="BO52">
        <v>10</v>
      </c>
      <c r="BP52">
        <v>41</v>
      </c>
      <c r="BQ52">
        <v>64</v>
      </c>
      <c r="BR52">
        <v>55</v>
      </c>
      <c r="BS52">
        <v>33</v>
      </c>
      <c r="BT52">
        <v>66</v>
      </c>
      <c r="BU52">
        <v>65</v>
      </c>
    </row>
    <row r="53" spans="1:73" x14ac:dyDescent="0.25">
      <c r="A53" t="s">
        <v>916</v>
      </c>
      <c r="B53">
        <v>21</v>
      </c>
      <c r="C53" t="s">
        <v>116</v>
      </c>
      <c r="D53">
        <v>21</v>
      </c>
      <c r="E53">
        <f>Merge6[[#This Row],[age]]^2</f>
        <v>441</v>
      </c>
      <c r="F53" s="1">
        <v>8000000</v>
      </c>
      <c r="G53" s="1">
        <v>7650000</v>
      </c>
      <c r="H53" s="1">
        <f>Merge6[[#This Row],[MV at time]]/1000000</f>
        <v>8</v>
      </c>
      <c r="I53" s="1">
        <f>Merge6[[#This Row],[fee]]/1000000</f>
        <v>7.65</v>
      </c>
      <c r="J53" s="2">
        <f>Merge6[[#This Row],[fee]]/Merge6[[#This Row],[MV at time]]</f>
        <v>0.95625000000000004</v>
      </c>
      <c r="K53" t="s">
        <v>773</v>
      </c>
      <c r="L53" t="s">
        <v>133</v>
      </c>
      <c r="M53" t="s">
        <v>163</v>
      </c>
      <c r="N53" t="s">
        <v>250</v>
      </c>
      <c r="O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3" t="s">
        <v>42</v>
      </c>
      <c r="R53" t="s">
        <v>7</v>
      </c>
      <c r="S53">
        <v>76</v>
      </c>
      <c r="T53">
        <v>82</v>
      </c>
      <c r="U53">
        <f>Merge6[[#This Row],[POT]]-Merge6[[#This Row],[TOT]]</f>
        <v>6</v>
      </c>
      <c r="V53" t="s">
        <v>8</v>
      </c>
      <c r="W53">
        <f>IF(Merge6[[#This Row],[Preffoot]]="Right",1,0)</f>
        <v>1</v>
      </c>
      <c r="X53" t="s">
        <v>37</v>
      </c>
      <c r="Y53">
        <f>IF(Merge6[[#This Row],[Position2]]="GK",1,0)</f>
        <v>0</v>
      </c>
      <c r="Z53">
        <f>IF(Merge6[[#This Row],[Position2]]="LB",1,0)</f>
        <v>0</v>
      </c>
      <c r="AA53">
        <f>IF(Merge6[[#This Row],[Position2]]="CB",1,0)</f>
        <v>0</v>
      </c>
      <c r="AB53">
        <f>IF(Merge6[[#This Row],[Position2]]="RB",1,0)</f>
        <v>0</v>
      </c>
      <c r="AC53">
        <f>IF(Merge6[[#This Row],[Position2]]="LWB",1,0)</f>
        <v>0</v>
      </c>
      <c r="AD53">
        <f>IF(Merge6[[#This Row],[Position2]]="RWB",1,0)</f>
        <v>0</v>
      </c>
      <c r="AE53">
        <f>IF(Merge6[[#This Row],[Position2]]="LM",1,0)</f>
        <v>0</v>
      </c>
      <c r="AF53">
        <f>IF(Merge6[[#This Row],[Position2]]="CDM",1,0)</f>
        <v>0</v>
      </c>
      <c r="AG53">
        <f>IF(Merge6[[#This Row],[Position2]]="CM",1,0)</f>
        <v>0</v>
      </c>
      <c r="AH53">
        <f>IF(Merge6[[#This Row],[Position2]]="CAM",1,0)</f>
        <v>0</v>
      </c>
      <c r="AI53">
        <f>IF(Merge6[[#This Row],[Position2]]="RM",1,0)</f>
        <v>1</v>
      </c>
      <c r="AJ53">
        <f>IF(Merge6[[#This Row],[Position2]]="LW",1,0)</f>
        <v>0</v>
      </c>
      <c r="AK53">
        <f>IF(Merge6[[#This Row],[Position2]]="RW",1,0)</f>
        <v>0</v>
      </c>
      <c r="AL53">
        <f>IF(Merge6[[#This Row],[Position2]]="CF",1,0)</f>
        <v>0</v>
      </c>
      <c r="AM53">
        <f>IF(Merge6[[#This Row],[Position2]]="ST",1,0)</f>
        <v>0</v>
      </c>
      <c r="AN53">
        <v>76</v>
      </c>
      <c r="AO53">
        <v>78</v>
      </c>
      <c r="AP53">
        <v>78</v>
      </c>
      <c r="AQ53">
        <v>76</v>
      </c>
      <c r="AR53">
        <v>70</v>
      </c>
      <c r="AS53">
        <v>45</v>
      </c>
      <c r="AT53">
        <v>59</v>
      </c>
      <c r="AU53">
        <v>62</v>
      </c>
      <c r="AV53">
        <v>62</v>
      </c>
      <c r="AW53">
        <v>71</v>
      </c>
      <c r="AX53">
        <v>68</v>
      </c>
      <c r="AY53">
        <v>41</v>
      </c>
      <c r="AZ53">
        <v>65</v>
      </c>
      <c r="BA53">
        <v>65</v>
      </c>
      <c r="BB53">
        <v>61</v>
      </c>
      <c r="BC53">
        <v>65</v>
      </c>
      <c r="BD53">
        <v>79</v>
      </c>
      <c r="BE53">
        <v>76</v>
      </c>
      <c r="BF53">
        <v>53</v>
      </c>
      <c r="BG53">
        <v>73</v>
      </c>
      <c r="BH53">
        <v>79</v>
      </c>
      <c r="BI53">
        <v>83</v>
      </c>
      <c r="BJ53">
        <v>77</v>
      </c>
      <c r="BK53">
        <v>12</v>
      </c>
      <c r="BL53">
        <v>9</v>
      </c>
      <c r="BM53">
        <v>6</v>
      </c>
      <c r="BN53">
        <v>9</v>
      </c>
      <c r="BO53">
        <v>12</v>
      </c>
      <c r="BP53">
        <v>67</v>
      </c>
      <c r="BQ53">
        <v>72</v>
      </c>
      <c r="BR53">
        <v>71</v>
      </c>
      <c r="BS53">
        <v>64</v>
      </c>
      <c r="BT53">
        <v>68</v>
      </c>
      <c r="BU53">
        <v>70</v>
      </c>
    </row>
    <row r="54" spans="1:73" x14ac:dyDescent="0.25">
      <c r="A54" t="s">
        <v>361</v>
      </c>
      <c r="B54">
        <v>22</v>
      </c>
      <c r="C54" t="s">
        <v>1</v>
      </c>
      <c r="D54">
        <v>24</v>
      </c>
      <c r="E54">
        <f>Merge6[[#This Row],[age]]^2</f>
        <v>576</v>
      </c>
      <c r="F54" s="1">
        <v>15000000</v>
      </c>
      <c r="G54" s="1">
        <v>16850000</v>
      </c>
      <c r="H54" s="1">
        <f>Merge6[[#This Row],[MV at time]]/1000000</f>
        <v>15</v>
      </c>
      <c r="I54" s="1">
        <f>Merge6[[#This Row],[fee]]/1000000</f>
        <v>16.850000000000001</v>
      </c>
      <c r="J54" s="2">
        <f>Merge6[[#This Row],[fee]]/Merge6[[#This Row],[MV at time]]</f>
        <v>1.1233333333333333</v>
      </c>
      <c r="K54" t="s">
        <v>2</v>
      </c>
      <c r="L54" t="s">
        <v>145</v>
      </c>
      <c r="M54" t="s">
        <v>180</v>
      </c>
      <c r="N54" t="s">
        <v>275</v>
      </c>
      <c r="O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4" t="s">
        <v>131</v>
      </c>
      <c r="R54" t="s">
        <v>60</v>
      </c>
      <c r="S54">
        <v>75</v>
      </c>
      <c r="T54">
        <v>84</v>
      </c>
      <c r="U54">
        <f>Merge6[[#This Row],[POT]]-Merge6[[#This Row],[TOT]]</f>
        <v>9</v>
      </c>
      <c r="V54" t="s">
        <v>8</v>
      </c>
      <c r="W54">
        <f>IF(Merge6[[#This Row],[Preffoot]]="Right",1,0)</f>
        <v>1</v>
      </c>
      <c r="X54" t="s">
        <v>9</v>
      </c>
      <c r="Y54">
        <f>IF(Merge6[[#This Row],[Position2]]="GK",1,0)</f>
        <v>0</v>
      </c>
      <c r="Z54">
        <f>IF(Merge6[[#This Row],[Position2]]="LB",1,0)</f>
        <v>0</v>
      </c>
      <c r="AA54">
        <f>IF(Merge6[[#This Row],[Position2]]="CB",1,0)</f>
        <v>1</v>
      </c>
      <c r="AB54">
        <f>IF(Merge6[[#This Row],[Position2]]="RB",1,0)</f>
        <v>0</v>
      </c>
      <c r="AC54">
        <f>IF(Merge6[[#This Row],[Position2]]="LWB",1,0)</f>
        <v>0</v>
      </c>
      <c r="AD54">
        <f>IF(Merge6[[#This Row],[Position2]]="RWB",1,0)</f>
        <v>0</v>
      </c>
      <c r="AE54">
        <f>IF(Merge6[[#This Row],[Position2]]="LM",1,0)</f>
        <v>0</v>
      </c>
      <c r="AF54">
        <f>IF(Merge6[[#This Row],[Position2]]="CDM",1,0)</f>
        <v>0</v>
      </c>
      <c r="AG54">
        <f>IF(Merge6[[#This Row],[Position2]]="CM",1,0)</f>
        <v>0</v>
      </c>
      <c r="AH54">
        <f>IF(Merge6[[#This Row],[Position2]]="CAM",1,0)</f>
        <v>0</v>
      </c>
      <c r="AI54">
        <f>IF(Merge6[[#This Row],[Position2]]="RM",1,0)</f>
        <v>0</v>
      </c>
      <c r="AJ54">
        <f>IF(Merge6[[#This Row],[Position2]]="LW",1,0)</f>
        <v>0</v>
      </c>
      <c r="AK54">
        <f>IF(Merge6[[#This Row],[Position2]]="RW",1,0)</f>
        <v>0</v>
      </c>
      <c r="AL54">
        <f>IF(Merge6[[#This Row],[Position2]]="CF",1,0)</f>
        <v>0</v>
      </c>
      <c r="AM54">
        <f>IF(Merge6[[#This Row],[Position2]]="ST",1,0)</f>
        <v>0</v>
      </c>
      <c r="AN54">
        <v>65</v>
      </c>
      <c r="AO54">
        <v>56</v>
      </c>
      <c r="AP54">
        <v>23</v>
      </c>
      <c r="AQ54">
        <v>66</v>
      </c>
      <c r="AR54">
        <v>63</v>
      </c>
      <c r="AS54">
        <v>79</v>
      </c>
      <c r="AT54">
        <v>53</v>
      </c>
      <c r="AU54">
        <v>52</v>
      </c>
      <c r="AV54">
        <v>21</v>
      </c>
      <c r="AW54">
        <v>22</v>
      </c>
      <c r="AX54">
        <v>24</v>
      </c>
      <c r="AY54">
        <v>32</v>
      </c>
      <c r="AZ54">
        <v>45</v>
      </c>
      <c r="BA54">
        <v>76</v>
      </c>
      <c r="BB54">
        <v>72</v>
      </c>
      <c r="BC54">
        <v>73</v>
      </c>
      <c r="BD54">
        <v>57</v>
      </c>
      <c r="BE54">
        <v>65</v>
      </c>
      <c r="BF54">
        <v>85</v>
      </c>
      <c r="BG54">
        <v>51</v>
      </c>
      <c r="BH54">
        <v>56</v>
      </c>
      <c r="BI54">
        <v>50</v>
      </c>
      <c r="BJ54">
        <v>78</v>
      </c>
      <c r="BK54">
        <v>14</v>
      </c>
      <c r="BL54">
        <v>14</v>
      </c>
      <c r="BM54">
        <v>12</v>
      </c>
      <c r="BN54">
        <v>12</v>
      </c>
      <c r="BO54">
        <v>10</v>
      </c>
      <c r="BP54">
        <v>69</v>
      </c>
      <c r="BQ54">
        <v>66</v>
      </c>
      <c r="BR54">
        <v>25</v>
      </c>
      <c r="BS54">
        <v>74</v>
      </c>
      <c r="BT54">
        <v>36</v>
      </c>
      <c r="BU54">
        <v>67</v>
      </c>
    </row>
    <row r="55" spans="1:73" x14ac:dyDescent="0.25">
      <c r="A55" t="s">
        <v>895</v>
      </c>
      <c r="B55">
        <v>21</v>
      </c>
      <c r="C55" t="s">
        <v>57</v>
      </c>
      <c r="D55">
        <v>27</v>
      </c>
      <c r="E55">
        <f>Merge6[[#This Row],[age]]^2</f>
        <v>729</v>
      </c>
      <c r="F55" s="1">
        <v>15000000</v>
      </c>
      <c r="G55" s="1">
        <v>15000000</v>
      </c>
      <c r="H55" s="1">
        <f>Merge6[[#This Row],[MV at time]]/1000000</f>
        <v>15</v>
      </c>
      <c r="I55" s="1">
        <f>Merge6[[#This Row],[fee]]/1000000</f>
        <v>15</v>
      </c>
      <c r="J55" s="2">
        <f>Merge6[[#This Row],[fee]]/Merge6[[#This Row],[MV at time]]</f>
        <v>1</v>
      </c>
      <c r="K55" t="s">
        <v>773</v>
      </c>
      <c r="L55" t="s">
        <v>141</v>
      </c>
      <c r="M55" t="s">
        <v>377</v>
      </c>
      <c r="N55" t="s">
        <v>5</v>
      </c>
      <c r="O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5" t="s">
        <v>7</v>
      </c>
      <c r="R55" t="s">
        <v>7</v>
      </c>
      <c r="S55">
        <v>74</v>
      </c>
      <c r="T55">
        <v>74</v>
      </c>
      <c r="U55">
        <f>Merge6[[#This Row],[POT]]-Merge6[[#This Row],[TOT]]</f>
        <v>0</v>
      </c>
      <c r="V55" t="s">
        <v>43</v>
      </c>
      <c r="W55">
        <f>IF(Merge6[[#This Row],[Preffoot]]="Right",1,0)</f>
        <v>0</v>
      </c>
      <c r="X55" t="s">
        <v>20</v>
      </c>
      <c r="Y55">
        <f>IF(Merge6[[#This Row],[Position2]]="GK",1,0)</f>
        <v>0</v>
      </c>
      <c r="Z55">
        <f>IF(Merge6[[#This Row],[Position2]]="LB",1,0)</f>
        <v>0</v>
      </c>
      <c r="AA55">
        <f>IF(Merge6[[#This Row],[Position2]]="CB",1,0)</f>
        <v>0</v>
      </c>
      <c r="AB55">
        <f>IF(Merge6[[#This Row],[Position2]]="RB",1,0)</f>
        <v>0</v>
      </c>
      <c r="AC55">
        <f>IF(Merge6[[#This Row],[Position2]]="LWB",1,0)</f>
        <v>0</v>
      </c>
      <c r="AD55">
        <f>IF(Merge6[[#This Row],[Position2]]="RWB",1,0)</f>
        <v>0</v>
      </c>
      <c r="AE55">
        <f>IF(Merge6[[#This Row],[Position2]]="LM",1,0)</f>
        <v>0</v>
      </c>
      <c r="AF55">
        <f>IF(Merge6[[#This Row],[Position2]]="CDM",1,0)</f>
        <v>0</v>
      </c>
      <c r="AG55">
        <f>IF(Merge6[[#This Row],[Position2]]="CM",1,0)</f>
        <v>1</v>
      </c>
      <c r="AH55">
        <f>IF(Merge6[[#This Row],[Position2]]="CAM",1,0)</f>
        <v>0</v>
      </c>
      <c r="AI55">
        <f>IF(Merge6[[#This Row],[Position2]]="RM",1,0)</f>
        <v>0</v>
      </c>
      <c r="AJ55">
        <f>IF(Merge6[[#This Row],[Position2]]="LW",1,0)</f>
        <v>0</v>
      </c>
      <c r="AK55">
        <f>IF(Merge6[[#This Row],[Position2]]="RW",1,0)</f>
        <v>0</v>
      </c>
      <c r="AL55">
        <f>IF(Merge6[[#This Row],[Position2]]="CF",1,0)</f>
        <v>0</v>
      </c>
      <c r="AM55">
        <f>IF(Merge6[[#This Row],[Position2]]="ST",1,0)</f>
        <v>0</v>
      </c>
      <c r="AN55">
        <v>75</v>
      </c>
      <c r="AO55">
        <v>73</v>
      </c>
      <c r="AP55">
        <v>68</v>
      </c>
      <c r="AQ55">
        <v>78</v>
      </c>
      <c r="AR55">
        <v>74</v>
      </c>
      <c r="AS55">
        <v>68</v>
      </c>
      <c r="AT55">
        <v>83</v>
      </c>
      <c r="AU55">
        <v>50</v>
      </c>
      <c r="AV55">
        <v>78</v>
      </c>
      <c r="AW55">
        <v>64</v>
      </c>
      <c r="AX55">
        <v>50</v>
      </c>
      <c r="AY55">
        <v>44</v>
      </c>
      <c r="AZ55">
        <v>58</v>
      </c>
      <c r="BA55">
        <v>70</v>
      </c>
      <c r="BB55">
        <v>76</v>
      </c>
      <c r="BC55">
        <v>78</v>
      </c>
      <c r="BD55">
        <v>74</v>
      </c>
      <c r="BE55">
        <v>78</v>
      </c>
      <c r="BF55">
        <v>69</v>
      </c>
      <c r="BG55">
        <v>71</v>
      </c>
      <c r="BH55">
        <v>67</v>
      </c>
      <c r="BI55">
        <v>71</v>
      </c>
      <c r="BJ55">
        <v>78</v>
      </c>
      <c r="BK55">
        <v>6</v>
      </c>
      <c r="BL55">
        <v>9</v>
      </c>
      <c r="BM55">
        <v>8</v>
      </c>
      <c r="BN55">
        <v>8</v>
      </c>
      <c r="BO55">
        <v>8</v>
      </c>
      <c r="BP55">
        <v>86</v>
      </c>
      <c r="BQ55">
        <v>75</v>
      </c>
      <c r="BR55">
        <v>68</v>
      </c>
      <c r="BS55">
        <v>74</v>
      </c>
      <c r="BT55">
        <v>67</v>
      </c>
      <c r="BU55">
        <v>76</v>
      </c>
    </row>
    <row r="56" spans="1:73" x14ac:dyDescent="0.25">
      <c r="A56" t="s">
        <v>1034</v>
      </c>
      <c r="B56">
        <v>45</v>
      </c>
      <c r="C56" t="s">
        <v>84</v>
      </c>
      <c r="D56">
        <v>27</v>
      </c>
      <c r="E56">
        <f>Merge6[[#This Row],[age]]^2</f>
        <v>729</v>
      </c>
      <c r="F56" s="1">
        <v>2400000</v>
      </c>
      <c r="G56" s="1">
        <v>10000000</v>
      </c>
      <c r="H56" s="1">
        <f>Merge6[[#This Row],[MV at time]]/1000000</f>
        <v>2.4</v>
      </c>
      <c r="I56" s="1">
        <f>Merge6[[#This Row],[fee]]/1000000</f>
        <v>10</v>
      </c>
      <c r="J56" s="2">
        <f>Merge6[[#This Row],[fee]]/Merge6[[#This Row],[MV at time]]</f>
        <v>4.166666666666667</v>
      </c>
      <c r="K56" t="s">
        <v>773</v>
      </c>
      <c r="L56" t="s">
        <v>279</v>
      </c>
      <c r="M56" t="s">
        <v>1035</v>
      </c>
      <c r="N56" t="s">
        <v>54</v>
      </c>
      <c r="O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6" t="s">
        <v>55</v>
      </c>
      <c r="R56" t="s">
        <v>55</v>
      </c>
      <c r="S56">
        <v>77</v>
      </c>
      <c r="T56">
        <v>79</v>
      </c>
      <c r="U56">
        <f>Merge6[[#This Row],[POT]]-Merge6[[#This Row],[TOT]]</f>
        <v>2</v>
      </c>
      <c r="V56" t="s">
        <v>8</v>
      </c>
      <c r="W56">
        <f>IF(Merge6[[#This Row],[Preffoot]]="Right",1,0)</f>
        <v>1</v>
      </c>
      <c r="X56" t="s">
        <v>87</v>
      </c>
      <c r="Y56">
        <f>IF(Merge6[[#This Row],[Position2]]="GK",1,0)</f>
        <v>1</v>
      </c>
      <c r="Z56">
        <f>IF(Merge6[[#This Row],[Position2]]="LB",1,0)</f>
        <v>0</v>
      </c>
      <c r="AA56">
        <f>IF(Merge6[[#This Row],[Position2]]="CB",1,0)</f>
        <v>0</v>
      </c>
      <c r="AB56">
        <f>IF(Merge6[[#This Row],[Position2]]="RB",1,0)</f>
        <v>0</v>
      </c>
      <c r="AC56">
        <f>IF(Merge6[[#This Row],[Position2]]="LWB",1,0)</f>
        <v>0</v>
      </c>
      <c r="AD56">
        <f>IF(Merge6[[#This Row],[Position2]]="RWB",1,0)</f>
        <v>0</v>
      </c>
      <c r="AE56">
        <f>IF(Merge6[[#This Row],[Position2]]="LM",1,0)</f>
        <v>0</v>
      </c>
      <c r="AF56">
        <f>IF(Merge6[[#This Row],[Position2]]="CDM",1,0)</f>
        <v>0</v>
      </c>
      <c r="AG56">
        <f>IF(Merge6[[#This Row],[Position2]]="CM",1,0)</f>
        <v>0</v>
      </c>
      <c r="AH56">
        <f>IF(Merge6[[#This Row],[Position2]]="CAM",1,0)</f>
        <v>0</v>
      </c>
      <c r="AI56">
        <f>IF(Merge6[[#This Row],[Position2]]="RM",1,0)</f>
        <v>0</v>
      </c>
      <c r="AJ56">
        <f>IF(Merge6[[#This Row],[Position2]]="LW",1,0)</f>
        <v>0</v>
      </c>
      <c r="AK56">
        <f>IF(Merge6[[#This Row],[Position2]]="RW",1,0)</f>
        <v>0</v>
      </c>
      <c r="AL56">
        <f>IF(Merge6[[#This Row],[Position2]]="CF",1,0)</f>
        <v>0</v>
      </c>
      <c r="AM56">
        <f>IF(Merge6[[#This Row],[Position2]]="ST",1,0)</f>
        <v>0</v>
      </c>
      <c r="AN56">
        <v>24</v>
      </c>
      <c r="AO56">
        <v>15</v>
      </c>
      <c r="AP56">
        <v>15</v>
      </c>
      <c r="AQ56">
        <v>34</v>
      </c>
      <c r="AR56">
        <v>35</v>
      </c>
      <c r="AS56">
        <v>11</v>
      </c>
      <c r="AT56">
        <v>53</v>
      </c>
      <c r="AU56">
        <v>16</v>
      </c>
      <c r="AV56">
        <v>15</v>
      </c>
      <c r="AW56">
        <v>12</v>
      </c>
      <c r="AX56">
        <v>12</v>
      </c>
      <c r="AY56">
        <v>23</v>
      </c>
      <c r="AZ56">
        <v>11</v>
      </c>
      <c r="BA56">
        <v>18</v>
      </c>
      <c r="BB56">
        <v>10</v>
      </c>
      <c r="BC56">
        <v>14</v>
      </c>
      <c r="BD56">
        <v>43</v>
      </c>
      <c r="BE56">
        <v>33</v>
      </c>
      <c r="BF56">
        <v>57</v>
      </c>
      <c r="BG56">
        <v>54</v>
      </c>
      <c r="BH56">
        <v>41</v>
      </c>
      <c r="BI56">
        <v>60</v>
      </c>
      <c r="BJ56">
        <v>76</v>
      </c>
      <c r="BK56">
        <v>78</v>
      </c>
      <c r="BL56">
        <v>76</v>
      </c>
      <c r="BM56">
        <v>76</v>
      </c>
      <c r="BN56">
        <v>70</v>
      </c>
      <c r="BO56">
        <v>76</v>
      </c>
      <c r="BP56">
        <v>16</v>
      </c>
      <c r="BQ56">
        <v>73</v>
      </c>
      <c r="BR56">
        <v>16</v>
      </c>
      <c r="BS56">
        <v>21</v>
      </c>
      <c r="BT56">
        <v>61</v>
      </c>
      <c r="BU56">
        <v>57</v>
      </c>
    </row>
    <row r="57" spans="1:73" x14ac:dyDescent="0.25">
      <c r="A57" t="s">
        <v>339</v>
      </c>
      <c r="B57">
        <v>23</v>
      </c>
      <c r="C57" t="s">
        <v>116</v>
      </c>
      <c r="D57">
        <v>24</v>
      </c>
      <c r="E57">
        <f>Merge6[[#This Row],[age]]^2</f>
        <v>576</v>
      </c>
      <c r="F57" s="1">
        <v>18000000</v>
      </c>
      <c r="G57" s="1">
        <v>19000000</v>
      </c>
      <c r="H57" s="1">
        <f>Merge6[[#This Row],[MV at time]]/1000000</f>
        <v>18</v>
      </c>
      <c r="I57" s="1">
        <f>Merge6[[#This Row],[fee]]/1000000</f>
        <v>19</v>
      </c>
      <c r="J57" s="2">
        <f>Merge6[[#This Row],[fee]]/Merge6[[#This Row],[MV at time]]</f>
        <v>1.0555555555555556</v>
      </c>
      <c r="K57" t="s">
        <v>2</v>
      </c>
      <c r="L57" t="s">
        <v>340</v>
      </c>
      <c r="M57" t="s">
        <v>341</v>
      </c>
      <c r="N57" t="s">
        <v>160</v>
      </c>
      <c r="O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7" t="s">
        <v>82</v>
      </c>
      <c r="R57" t="s">
        <v>60</v>
      </c>
      <c r="S57">
        <v>78</v>
      </c>
      <c r="T57">
        <v>80</v>
      </c>
      <c r="U57">
        <f>Merge6[[#This Row],[POT]]-Merge6[[#This Row],[TOT]]</f>
        <v>2</v>
      </c>
      <c r="V57" t="s">
        <v>8</v>
      </c>
      <c r="W57">
        <f>IF(Merge6[[#This Row],[Preffoot]]="Right",1,0)</f>
        <v>1</v>
      </c>
      <c r="X57" t="s">
        <v>114</v>
      </c>
      <c r="Y57">
        <f>IF(Merge6[[#This Row],[Position2]]="GK",1,0)</f>
        <v>0</v>
      </c>
      <c r="Z57">
        <f>IF(Merge6[[#This Row],[Position2]]="LB",1,0)</f>
        <v>0</v>
      </c>
      <c r="AA57">
        <f>IF(Merge6[[#This Row],[Position2]]="CB",1,0)</f>
        <v>0</v>
      </c>
      <c r="AB57">
        <f>IF(Merge6[[#This Row],[Position2]]="RB",1,0)</f>
        <v>0</v>
      </c>
      <c r="AC57">
        <f>IF(Merge6[[#This Row],[Position2]]="LWB",1,0)</f>
        <v>0</v>
      </c>
      <c r="AD57">
        <f>IF(Merge6[[#This Row],[Position2]]="RWB",1,0)</f>
        <v>0</v>
      </c>
      <c r="AE57">
        <f>IF(Merge6[[#This Row],[Position2]]="LM",1,0)</f>
        <v>0</v>
      </c>
      <c r="AF57">
        <f>IF(Merge6[[#This Row],[Position2]]="CDM",1,0)</f>
        <v>0</v>
      </c>
      <c r="AG57">
        <f>IF(Merge6[[#This Row],[Position2]]="CM",1,0)</f>
        <v>0</v>
      </c>
      <c r="AH57">
        <f>IF(Merge6[[#This Row],[Position2]]="CAM",1,0)</f>
        <v>0</v>
      </c>
      <c r="AI57">
        <f>IF(Merge6[[#This Row],[Position2]]="RM",1,0)</f>
        <v>0</v>
      </c>
      <c r="AJ57">
        <f>IF(Merge6[[#This Row],[Position2]]="LW",1,0)</f>
        <v>0</v>
      </c>
      <c r="AK57">
        <f>IF(Merge6[[#This Row],[Position2]]="RW",1,0)</f>
        <v>1</v>
      </c>
      <c r="AL57">
        <f>IF(Merge6[[#This Row],[Position2]]="CF",1,0)</f>
        <v>0</v>
      </c>
      <c r="AM57">
        <f>IF(Merge6[[#This Row],[Position2]]="ST",1,0)</f>
        <v>0</v>
      </c>
      <c r="AN57">
        <v>81</v>
      </c>
      <c r="AO57">
        <v>84</v>
      </c>
      <c r="AP57">
        <v>71</v>
      </c>
      <c r="AQ57">
        <v>72</v>
      </c>
      <c r="AR57">
        <v>58</v>
      </c>
      <c r="AS57">
        <v>62</v>
      </c>
      <c r="AT57">
        <v>84</v>
      </c>
      <c r="AU57">
        <v>72</v>
      </c>
      <c r="AV57">
        <v>79</v>
      </c>
      <c r="AW57">
        <v>64</v>
      </c>
      <c r="AX57">
        <v>46</v>
      </c>
      <c r="AY57">
        <v>58</v>
      </c>
      <c r="AZ57">
        <v>72</v>
      </c>
      <c r="BA57">
        <v>40</v>
      </c>
      <c r="BB57">
        <v>40</v>
      </c>
      <c r="BC57">
        <v>37</v>
      </c>
      <c r="BD57">
        <v>86</v>
      </c>
      <c r="BE57">
        <v>85</v>
      </c>
      <c r="BF57">
        <v>67</v>
      </c>
      <c r="BG57">
        <v>75</v>
      </c>
      <c r="BH57">
        <v>87</v>
      </c>
      <c r="BI57">
        <v>82</v>
      </c>
      <c r="BJ57">
        <v>87</v>
      </c>
      <c r="BK57">
        <v>7</v>
      </c>
      <c r="BL57">
        <v>13</v>
      </c>
      <c r="BM57">
        <v>11</v>
      </c>
      <c r="BN57">
        <v>9</v>
      </c>
      <c r="BO57">
        <v>7</v>
      </c>
      <c r="BP57">
        <v>68</v>
      </c>
      <c r="BQ57">
        <v>74</v>
      </c>
      <c r="BR57">
        <v>72</v>
      </c>
      <c r="BS57">
        <v>42</v>
      </c>
      <c r="BT57">
        <v>78</v>
      </c>
      <c r="BU57">
        <v>75</v>
      </c>
    </row>
    <row r="58" spans="1:73" x14ac:dyDescent="0.25">
      <c r="A58" t="s">
        <v>219</v>
      </c>
      <c r="B58">
        <v>35</v>
      </c>
      <c r="C58" t="s">
        <v>84</v>
      </c>
      <c r="D58">
        <v>25</v>
      </c>
      <c r="E58">
        <f>Merge6[[#This Row],[age]]^2</f>
        <v>625</v>
      </c>
      <c r="F58" s="1">
        <v>60000000</v>
      </c>
      <c r="G58" s="1">
        <v>62500000</v>
      </c>
      <c r="H58" s="1">
        <f>Merge6[[#This Row],[MV at time]]/1000000</f>
        <v>60</v>
      </c>
      <c r="I58" s="1">
        <f>Merge6[[#This Row],[fee]]/1000000</f>
        <v>62.5</v>
      </c>
      <c r="J58" s="2">
        <f>Merge6[[#This Row],[fee]]/Merge6[[#This Row],[MV at time]]</f>
        <v>1.0416666666666667</v>
      </c>
      <c r="K58" t="s">
        <v>2</v>
      </c>
      <c r="L58" t="s">
        <v>11</v>
      </c>
      <c r="M58" t="s">
        <v>25</v>
      </c>
      <c r="N58" t="s">
        <v>220</v>
      </c>
      <c r="O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8" t="s">
        <v>7</v>
      </c>
      <c r="R58" t="s">
        <v>60</v>
      </c>
      <c r="S58">
        <v>84</v>
      </c>
      <c r="T58">
        <v>90</v>
      </c>
      <c r="U58">
        <f>Merge6[[#This Row],[POT]]-Merge6[[#This Row],[TOT]]</f>
        <v>6</v>
      </c>
      <c r="V58" t="s">
        <v>8</v>
      </c>
      <c r="W58">
        <f>IF(Merge6[[#This Row],[Preffoot]]="Right",1,0)</f>
        <v>1</v>
      </c>
      <c r="X58" t="s">
        <v>87</v>
      </c>
      <c r="Y58">
        <f>IF(Merge6[[#This Row],[Position2]]="GK",1,0)</f>
        <v>1</v>
      </c>
      <c r="Z58">
        <f>IF(Merge6[[#This Row],[Position2]]="LB",1,0)</f>
        <v>0</v>
      </c>
      <c r="AA58">
        <f>IF(Merge6[[#This Row],[Position2]]="CB",1,0)</f>
        <v>0</v>
      </c>
      <c r="AB58">
        <f>IF(Merge6[[#This Row],[Position2]]="RB",1,0)</f>
        <v>0</v>
      </c>
      <c r="AC58">
        <f>IF(Merge6[[#This Row],[Position2]]="LWB",1,0)</f>
        <v>0</v>
      </c>
      <c r="AD58">
        <f>IF(Merge6[[#This Row],[Position2]]="RWB",1,0)</f>
        <v>0</v>
      </c>
      <c r="AE58">
        <f>IF(Merge6[[#This Row],[Position2]]="LM",1,0)</f>
        <v>0</v>
      </c>
      <c r="AF58">
        <f>IF(Merge6[[#This Row],[Position2]]="CDM",1,0)</f>
        <v>0</v>
      </c>
      <c r="AG58">
        <f>IF(Merge6[[#This Row],[Position2]]="CM",1,0)</f>
        <v>0</v>
      </c>
      <c r="AH58">
        <f>IF(Merge6[[#This Row],[Position2]]="CAM",1,0)</f>
        <v>0</v>
      </c>
      <c r="AI58">
        <f>IF(Merge6[[#This Row],[Position2]]="RM",1,0)</f>
        <v>0</v>
      </c>
      <c r="AJ58">
        <f>IF(Merge6[[#This Row],[Position2]]="LW",1,0)</f>
        <v>0</v>
      </c>
      <c r="AK58">
        <f>IF(Merge6[[#This Row],[Position2]]="RW",1,0)</f>
        <v>0</v>
      </c>
      <c r="AL58">
        <f>IF(Merge6[[#This Row],[Position2]]="CF",1,0)</f>
        <v>0</v>
      </c>
      <c r="AM58">
        <f>IF(Merge6[[#This Row],[Position2]]="ST",1,0)</f>
        <v>0</v>
      </c>
      <c r="AN58">
        <v>30</v>
      </c>
      <c r="AO58">
        <v>27</v>
      </c>
      <c r="AP58">
        <v>17</v>
      </c>
      <c r="AQ58">
        <v>45</v>
      </c>
      <c r="AR58">
        <v>44</v>
      </c>
      <c r="AS58">
        <v>19</v>
      </c>
      <c r="AT58">
        <v>21</v>
      </c>
      <c r="AU58">
        <v>13</v>
      </c>
      <c r="AV58">
        <v>14</v>
      </c>
      <c r="AW58">
        <v>19</v>
      </c>
      <c r="AX58">
        <v>18</v>
      </c>
      <c r="AY58">
        <v>23</v>
      </c>
      <c r="AZ58">
        <v>20</v>
      </c>
      <c r="BA58">
        <v>20</v>
      </c>
      <c r="BB58">
        <v>16</v>
      </c>
      <c r="BC58">
        <v>19</v>
      </c>
      <c r="BD58">
        <v>44</v>
      </c>
      <c r="BE58">
        <v>32</v>
      </c>
      <c r="BF58">
        <v>78</v>
      </c>
      <c r="BG58">
        <v>37</v>
      </c>
      <c r="BH58">
        <v>35</v>
      </c>
      <c r="BI58">
        <v>30</v>
      </c>
      <c r="BJ58">
        <v>52</v>
      </c>
      <c r="BK58">
        <v>83</v>
      </c>
      <c r="BL58">
        <v>82</v>
      </c>
      <c r="BM58">
        <v>81</v>
      </c>
      <c r="BN58">
        <v>83</v>
      </c>
      <c r="BO58">
        <v>86</v>
      </c>
      <c r="BP58">
        <v>27</v>
      </c>
      <c r="BQ58">
        <v>83</v>
      </c>
      <c r="BR58">
        <v>13</v>
      </c>
      <c r="BS58">
        <v>11</v>
      </c>
      <c r="BT58">
        <v>66</v>
      </c>
      <c r="BU58">
        <v>68</v>
      </c>
    </row>
    <row r="59" spans="1:73" x14ac:dyDescent="0.25">
      <c r="A59" t="s">
        <v>986</v>
      </c>
      <c r="B59">
        <v>33</v>
      </c>
      <c r="C59" t="s">
        <v>17</v>
      </c>
      <c r="D59">
        <v>29</v>
      </c>
      <c r="E59">
        <f>Merge6[[#This Row],[age]]^2</f>
        <v>841</v>
      </c>
      <c r="F59" s="1">
        <v>28000000</v>
      </c>
      <c r="G59" s="1">
        <v>23600000</v>
      </c>
      <c r="H59" s="1">
        <f>Merge6[[#This Row],[MV at time]]/1000000</f>
        <v>28</v>
      </c>
      <c r="I59" s="1">
        <f>Merge6[[#This Row],[fee]]/1000000</f>
        <v>23.6</v>
      </c>
      <c r="J59" s="2">
        <f>Merge6[[#This Row],[fee]]/Merge6[[#This Row],[MV at time]]</f>
        <v>0.84285714285714286</v>
      </c>
      <c r="K59" t="s">
        <v>773</v>
      </c>
      <c r="L59" t="s">
        <v>11</v>
      </c>
      <c r="M59" t="s">
        <v>228</v>
      </c>
      <c r="N59" t="s">
        <v>94</v>
      </c>
      <c r="O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9" t="s">
        <v>7</v>
      </c>
      <c r="R59" t="s">
        <v>60</v>
      </c>
      <c r="S59">
        <v>83</v>
      </c>
      <c r="T59">
        <v>83</v>
      </c>
      <c r="U59">
        <f>Merge6[[#This Row],[POT]]-Merge6[[#This Row],[TOT]]</f>
        <v>0</v>
      </c>
      <c r="V59" t="s">
        <v>8</v>
      </c>
      <c r="W59">
        <f>IF(Merge6[[#This Row],[Preffoot]]="Right",1,0)</f>
        <v>1</v>
      </c>
      <c r="X59" t="s">
        <v>20</v>
      </c>
      <c r="Y59">
        <f>IF(Merge6[[#This Row],[Position2]]="GK",1,0)</f>
        <v>0</v>
      </c>
      <c r="Z59">
        <f>IF(Merge6[[#This Row],[Position2]]="LB",1,0)</f>
        <v>0</v>
      </c>
      <c r="AA59">
        <f>IF(Merge6[[#This Row],[Position2]]="CB",1,0)</f>
        <v>0</v>
      </c>
      <c r="AB59">
        <f>IF(Merge6[[#This Row],[Position2]]="RB",1,0)</f>
        <v>0</v>
      </c>
      <c r="AC59">
        <f>IF(Merge6[[#This Row],[Position2]]="LWB",1,0)</f>
        <v>0</v>
      </c>
      <c r="AD59">
        <f>IF(Merge6[[#This Row],[Position2]]="RWB",1,0)</f>
        <v>0</v>
      </c>
      <c r="AE59">
        <f>IF(Merge6[[#This Row],[Position2]]="LM",1,0)</f>
        <v>0</v>
      </c>
      <c r="AF59">
        <f>IF(Merge6[[#This Row],[Position2]]="CDM",1,0)</f>
        <v>0</v>
      </c>
      <c r="AG59">
        <f>IF(Merge6[[#This Row],[Position2]]="CM",1,0)</f>
        <v>1</v>
      </c>
      <c r="AH59">
        <f>IF(Merge6[[#This Row],[Position2]]="CAM",1,0)</f>
        <v>0</v>
      </c>
      <c r="AI59">
        <f>IF(Merge6[[#This Row],[Position2]]="RM",1,0)</f>
        <v>0</v>
      </c>
      <c r="AJ59">
        <f>IF(Merge6[[#This Row],[Position2]]="LW",1,0)</f>
        <v>0</v>
      </c>
      <c r="AK59">
        <f>IF(Merge6[[#This Row],[Position2]]="RW",1,0)</f>
        <v>0</v>
      </c>
      <c r="AL59">
        <f>IF(Merge6[[#This Row],[Position2]]="CF",1,0)</f>
        <v>0</v>
      </c>
      <c r="AM59">
        <f>IF(Merge6[[#This Row],[Position2]]="ST",1,0)</f>
        <v>0</v>
      </c>
      <c r="AN59">
        <v>83</v>
      </c>
      <c r="AO59">
        <v>82</v>
      </c>
      <c r="AP59">
        <v>70</v>
      </c>
      <c r="AQ59">
        <v>84</v>
      </c>
      <c r="AR59">
        <v>80</v>
      </c>
      <c r="AS59">
        <v>56</v>
      </c>
      <c r="AT59">
        <v>73</v>
      </c>
      <c r="AU59">
        <v>73</v>
      </c>
      <c r="AV59">
        <v>69</v>
      </c>
      <c r="AW59">
        <v>65</v>
      </c>
      <c r="AX59">
        <v>49</v>
      </c>
      <c r="AY59">
        <v>53</v>
      </c>
      <c r="AZ59">
        <v>56</v>
      </c>
      <c r="BA59">
        <v>85</v>
      </c>
      <c r="BB59">
        <v>83</v>
      </c>
      <c r="BC59">
        <v>88</v>
      </c>
      <c r="BD59">
        <v>77</v>
      </c>
      <c r="BE59">
        <v>92</v>
      </c>
      <c r="BF59">
        <v>73</v>
      </c>
      <c r="BG59">
        <v>86</v>
      </c>
      <c r="BH59">
        <v>69</v>
      </c>
      <c r="BI59">
        <v>78</v>
      </c>
      <c r="BJ59">
        <v>64</v>
      </c>
      <c r="BK59">
        <v>5</v>
      </c>
      <c r="BL59">
        <v>13</v>
      </c>
      <c r="BM59">
        <v>13</v>
      </c>
      <c r="BN59">
        <v>5</v>
      </c>
      <c r="BO59">
        <v>8</v>
      </c>
      <c r="BP59">
        <v>89</v>
      </c>
      <c r="BQ59">
        <v>88</v>
      </c>
      <c r="BR59">
        <v>79</v>
      </c>
      <c r="BS59">
        <v>83</v>
      </c>
      <c r="BT59">
        <v>80</v>
      </c>
      <c r="BU59">
        <v>85</v>
      </c>
    </row>
    <row r="60" spans="1:73" x14ac:dyDescent="0.25">
      <c r="A60" t="s">
        <v>522</v>
      </c>
      <c r="B60">
        <v>34</v>
      </c>
      <c r="C60" t="s">
        <v>71</v>
      </c>
      <c r="D60">
        <v>22</v>
      </c>
      <c r="E60">
        <f>Merge6[[#This Row],[age]]^2</f>
        <v>484</v>
      </c>
      <c r="F60" s="1">
        <v>25000000</v>
      </c>
      <c r="G60" s="1">
        <v>18000000</v>
      </c>
      <c r="H60" s="1">
        <f>Merge6[[#This Row],[MV at time]]/1000000</f>
        <v>25</v>
      </c>
      <c r="I60" s="1">
        <f>Merge6[[#This Row],[fee]]/1000000</f>
        <v>18</v>
      </c>
      <c r="J60" s="2">
        <f>Merge6[[#This Row],[fee]]/Merge6[[#This Row],[MV at time]]</f>
        <v>0.72</v>
      </c>
      <c r="K60" t="s">
        <v>509</v>
      </c>
      <c r="L60" t="s">
        <v>149</v>
      </c>
      <c r="M60" t="s">
        <v>274</v>
      </c>
      <c r="N60" t="s">
        <v>296</v>
      </c>
      <c r="O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0" t="s">
        <v>55</v>
      </c>
      <c r="R60" t="s">
        <v>60</v>
      </c>
      <c r="S60">
        <v>80</v>
      </c>
      <c r="T60">
        <v>86</v>
      </c>
      <c r="U60">
        <f>Merge6[[#This Row],[POT]]-Merge6[[#This Row],[TOT]]</f>
        <v>6</v>
      </c>
      <c r="V60" t="s">
        <v>8</v>
      </c>
      <c r="W60">
        <f>IF(Merge6[[#This Row],[Preffoot]]="Right",1,0)</f>
        <v>1</v>
      </c>
      <c r="X60" t="s">
        <v>77</v>
      </c>
      <c r="Y60">
        <f>IF(Merge6[[#This Row],[Position2]]="GK",1,0)</f>
        <v>0</v>
      </c>
      <c r="Z60">
        <f>IF(Merge6[[#This Row],[Position2]]="LB",1,0)</f>
        <v>0</v>
      </c>
      <c r="AA60">
        <f>IF(Merge6[[#This Row],[Position2]]="CB",1,0)</f>
        <v>0</v>
      </c>
      <c r="AB60">
        <f>IF(Merge6[[#This Row],[Position2]]="RB",1,0)</f>
        <v>0</v>
      </c>
      <c r="AC60">
        <f>IF(Merge6[[#This Row],[Position2]]="LWB",1,0)</f>
        <v>0</v>
      </c>
      <c r="AD60">
        <f>IF(Merge6[[#This Row],[Position2]]="RWB",1,0)</f>
        <v>0</v>
      </c>
      <c r="AE60">
        <f>IF(Merge6[[#This Row],[Position2]]="LM",1,0)</f>
        <v>1</v>
      </c>
      <c r="AF60">
        <f>IF(Merge6[[#This Row],[Position2]]="CDM",1,0)</f>
        <v>0</v>
      </c>
      <c r="AG60">
        <f>IF(Merge6[[#This Row],[Position2]]="CM",1,0)</f>
        <v>0</v>
      </c>
      <c r="AH60">
        <f>IF(Merge6[[#This Row],[Position2]]="CAM",1,0)</f>
        <v>0</v>
      </c>
      <c r="AI60">
        <f>IF(Merge6[[#This Row],[Position2]]="RM",1,0)</f>
        <v>0</v>
      </c>
      <c r="AJ60">
        <f>IF(Merge6[[#This Row],[Position2]]="LW",1,0)</f>
        <v>0</v>
      </c>
      <c r="AK60">
        <f>IF(Merge6[[#This Row],[Position2]]="RW",1,0)</f>
        <v>0</v>
      </c>
      <c r="AL60">
        <f>IF(Merge6[[#This Row],[Position2]]="CF",1,0)</f>
        <v>0</v>
      </c>
      <c r="AM60">
        <f>IF(Merge6[[#This Row],[Position2]]="ST",1,0)</f>
        <v>0</v>
      </c>
      <c r="AN60">
        <v>82</v>
      </c>
      <c r="AO60">
        <v>90</v>
      </c>
      <c r="AP60">
        <v>69</v>
      </c>
      <c r="AQ60">
        <v>75</v>
      </c>
      <c r="AR60">
        <v>66</v>
      </c>
      <c r="AS60">
        <v>53</v>
      </c>
      <c r="AT60">
        <v>80</v>
      </c>
      <c r="AU60">
        <v>67</v>
      </c>
      <c r="AV60">
        <v>71</v>
      </c>
      <c r="AW60">
        <v>73</v>
      </c>
      <c r="AX60">
        <v>58</v>
      </c>
      <c r="AY60">
        <v>58</v>
      </c>
      <c r="AZ60">
        <v>59</v>
      </c>
      <c r="BA60">
        <v>28</v>
      </c>
      <c r="BB60">
        <v>23</v>
      </c>
      <c r="BC60">
        <v>18</v>
      </c>
      <c r="BD60">
        <v>93</v>
      </c>
      <c r="BE60">
        <v>77</v>
      </c>
      <c r="BF60">
        <v>66</v>
      </c>
      <c r="BG60">
        <v>86</v>
      </c>
      <c r="BH60">
        <v>93</v>
      </c>
      <c r="BI60">
        <v>93</v>
      </c>
      <c r="BJ60">
        <v>68</v>
      </c>
      <c r="BK60">
        <v>7</v>
      </c>
      <c r="BL60">
        <v>10</v>
      </c>
      <c r="BM60">
        <v>9</v>
      </c>
      <c r="BN60">
        <v>12</v>
      </c>
      <c r="BO60">
        <v>7</v>
      </c>
      <c r="BP60">
        <v>36</v>
      </c>
      <c r="BQ60">
        <v>77</v>
      </c>
      <c r="BR60">
        <v>74</v>
      </c>
      <c r="BS60">
        <v>17</v>
      </c>
      <c r="BT60">
        <v>70</v>
      </c>
      <c r="BU60">
        <v>81</v>
      </c>
    </row>
    <row r="61" spans="1:73" x14ac:dyDescent="0.25">
      <c r="A61" t="s">
        <v>523</v>
      </c>
      <c r="B61">
        <v>17</v>
      </c>
      <c r="C61" t="s">
        <v>28</v>
      </c>
      <c r="D61">
        <v>27</v>
      </c>
      <c r="E61">
        <f>Merge6[[#This Row],[age]]^2</f>
        <v>729</v>
      </c>
      <c r="F61" s="1">
        <v>12000000</v>
      </c>
      <c r="G61" s="1">
        <v>10500000</v>
      </c>
      <c r="H61" s="1">
        <f>Merge6[[#This Row],[MV at time]]/1000000</f>
        <v>12</v>
      </c>
      <c r="I61" s="1">
        <f>Merge6[[#This Row],[fee]]/1000000</f>
        <v>10.5</v>
      </c>
      <c r="J61" s="2">
        <f>Merge6[[#This Row],[fee]]/Merge6[[#This Row],[MV at time]]</f>
        <v>0.875</v>
      </c>
      <c r="K61" t="s">
        <v>509</v>
      </c>
      <c r="L61" t="s">
        <v>524</v>
      </c>
      <c r="M61" t="s">
        <v>40</v>
      </c>
      <c r="N61" t="s">
        <v>486</v>
      </c>
      <c r="O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1" t="s">
        <v>42</v>
      </c>
      <c r="R61" t="s">
        <v>60</v>
      </c>
      <c r="S61">
        <v>78</v>
      </c>
      <c r="T61">
        <v>79</v>
      </c>
      <c r="U61">
        <f>Merge6[[#This Row],[POT]]-Merge6[[#This Row],[TOT]]</f>
        <v>1</v>
      </c>
      <c r="V61" t="s">
        <v>8</v>
      </c>
      <c r="W61">
        <f>IF(Merge6[[#This Row],[Preffoot]]="Right",1,0)</f>
        <v>1</v>
      </c>
      <c r="X61" t="s">
        <v>15</v>
      </c>
      <c r="Y61">
        <f>IF(Merge6[[#This Row],[Position2]]="GK",1,0)</f>
        <v>0</v>
      </c>
      <c r="Z61">
        <f>IF(Merge6[[#This Row],[Position2]]="LB",1,0)</f>
        <v>0</v>
      </c>
      <c r="AA61">
        <f>IF(Merge6[[#This Row],[Position2]]="CB",1,0)</f>
        <v>0</v>
      </c>
      <c r="AB61">
        <f>IF(Merge6[[#This Row],[Position2]]="RB",1,0)</f>
        <v>0</v>
      </c>
      <c r="AC61">
        <f>IF(Merge6[[#This Row],[Position2]]="LWB",1,0)</f>
        <v>0</v>
      </c>
      <c r="AD61">
        <f>IF(Merge6[[#This Row],[Position2]]="RWB",1,0)</f>
        <v>0</v>
      </c>
      <c r="AE61">
        <f>IF(Merge6[[#This Row],[Position2]]="LM",1,0)</f>
        <v>0</v>
      </c>
      <c r="AF61">
        <f>IF(Merge6[[#This Row],[Position2]]="CDM",1,0)</f>
        <v>0</v>
      </c>
      <c r="AG61">
        <f>IF(Merge6[[#This Row],[Position2]]="CM",1,0)</f>
        <v>0</v>
      </c>
      <c r="AH61">
        <f>IF(Merge6[[#This Row],[Position2]]="CAM",1,0)</f>
        <v>0</v>
      </c>
      <c r="AI61">
        <f>IF(Merge6[[#This Row],[Position2]]="RM",1,0)</f>
        <v>0</v>
      </c>
      <c r="AJ61">
        <f>IF(Merge6[[#This Row],[Position2]]="LW",1,0)</f>
        <v>0</v>
      </c>
      <c r="AK61">
        <f>IF(Merge6[[#This Row],[Position2]]="RW",1,0)</f>
        <v>0</v>
      </c>
      <c r="AL61">
        <f>IF(Merge6[[#This Row],[Position2]]="CF",1,0)</f>
        <v>0</v>
      </c>
      <c r="AM61">
        <f>IF(Merge6[[#This Row],[Position2]]="ST",1,0)</f>
        <v>1</v>
      </c>
      <c r="AN61">
        <v>72</v>
      </c>
      <c r="AO61">
        <v>73</v>
      </c>
      <c r="AP61">
        <v>69</v>
      </c>
      <c r="AQ61">
        <v>75</v>
      </c>
      <c r="AR61">
        <v>45</v>
      </c>
      <c r="AS61">
        <v>77</v>
      </c>
      <c r="AT61">
        <v>78</v>
      </c>
      <c r="AU61">
        <v>81</v>
      </c>
      <c r="AV61">
        <v>69</v>
      </c>
      <c r="AW61">
        <v>65</v>
      </c>
      <c r="AX61">
        <v>57</v>
      </c>
      <c r="AY61">
        <v>70</v>
      </c>
      <c r="AZ61">
        <v>76</v>
      </c>
      <c r="BA61">
        <v>32</v>
      </c>
      <c r="BB61">
        <v>23</v>
      </c>
      <c r="BC61">
        <v>28</v>
      </c>
      <c r="BD61">
        <v>81</v>
      </c>
      <c r="BE61">
        <v>79</v>
      </c>
      <c r="BF61">
        <v>72</v>
      </c>
      <c r="BG61">
        <v>69</v>
      </c>
      <c r="BH61">
        <v>86</v>
      </c>
      <c r="BI61">
        <v>75</v>
      </c>
      <c r="BJ61">
        <v>88</v>
      </c>
      <c r="BK61">
        <v>7</v>
      </c>
      <c r="BL61">
        <v>12</v>
      </c>
      <c r="BM61">
        <v>14</v>
      </c>
      <c r="BN61">
        <v>9</v>
      </c>
      <c r="BO61">
        <v>9</v>
      </c>
      <c r="BP61">
        <v>66</v>
      </c>
      <c r="BQ61">
        <v>73</v>
      </c>
      <c r="BR61">
        <v>81</v>
      </c>
      <c r="BS61">
        <v>18</v>
      </c>
      <c r="BT61">
        <v>63</v>
      </c>
      <c r="BU61">
        <v>78</v>
      </c>
    </row>
    <row r="62" spans="1:73" x14ac:dyDescent="0.25">
      <c r="A62" t="s">
        <v>523</v>
      </c>
      <c r="B62">
        <v>35</v>
      </c>
      <c r="C62" t="s">
        <v>28</v>
      </c>
      <c r="D62">
        <v>28</v>
      </c>
      <c r="E62">
        <f>Merge6[[#This Row],[age]]^2</f>
        <v>784</v>
      </c>
      <c r="F62" s="1">
        <v>4200000</v>
      </c>
      <c r="G62" s="1">
        <v>6000000</v>
      </c>
      <c r="H62" s="1">
        <f>Merge6[[#This Row],[MV at time]]/1000000</f>
        <v>4.2</v>
      </c>
      <c r="I62" s="1">
        <f>Merge6[[#This Row],[fee]]/1000000</f>
        <v>6</v>
      </c>
      <c r="J62" s="2">
        <f>Merge6[[#This Row],[fee]]/Merge6[[#This Row],[MV at time]]</f>
        <v>1.4285714285714286</v>
      </c>
      <c r="K62" t="s">
        <v>1050</v>
      </c>
      <c r="L62" t="s">
        <v>524</v>
      </c>
      <c r="M62" t="s">
        <v>486</v>
      </c>
      <c r="N62" t="s">
        <v>433</v>
      </c>
      <c r="O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8</v>
      </c>
      <c r="Q62" t="s">
        <v>60</v>
      </c>
      <c r="R62" t="s">
        <v>75</v>
      </c>
      <c r="S62">
        <v>72</v>
      </c>
      <c r="T62">
        <v>72</v>
      </c>
      <c r="U62">
        <f>Merge6[[#This Row],[POT]]-Merge6[[#This Row],[TOT]]</f>
        <v>0</v>
      </c>
      <c r="V62" t="s">
        <v>8</v>
      </c>
      <c r="W62">
        <f>IF(Merge6[[#This Row],[Preffoot]]="Right",1,0)</f>
        <v>1</v>
      </c>
      <c r="X62" t="s">
        <v>15</v>
      </c>
      <c r="Y62">
        <f>IF(Merge6[[#This Row],[Position2]]="GK",1,0)</f>
        <v>0</v>
      </c>
      <c r="Z62">
        <f>IF(Merge6[[#This Row],[Position2]]="LB",1,0)</f>
        <v>0</v>
      </c>
      <c r="AA62">
        <f>IF(Merge6[[#This Row],[Position2]]="CB",1,0)</f>
        <v>0</v>
      </c>
      <c r="AB62">
        <f>IF(Merge6[[#This Row],[Position2]]="RB",1,0)</f>
        <v>0</v>
      </c>
      <c r="AC62">
        <f>IF(Merge6[[#This Row],[Position2]]="LWB",1,0)</f>
        <v>0</v>
      </c>
      <c r="AD62">
        <f>IF(Merge6[[#This Row],[Position2]]="RWB",1,0)</f>
        <v>0</v>
      </c>
      <c r="AE62">
        <f>IF(Merge6[[#This Row],[Position2]]="LM",1,0)</f>
        <v>0</v>
      </c>
      <c r="AF62">
        <f>IF(Merge6[[#This Row],[Position2]]="CDM",1,0)</f>
        <v>0</v>
      </c>
      <c r="AG62">
        <f>IF(Merge6[[#This Row],[Position2]]="CM",1,0)</f>
        <v>0</v>
      </c>
      <c r="AH62">
        <f>IF(Merge6[[#This Row],[Position2]]="CAM",1,0)</f>
        <v>0</v>
      </c>
      <c r="AI62">
        <f>IF(Merge6[[#This Row],[Position2]]="RM",1,0)</f>
        <v>0</v>
      </c>
      <c r="AJ62">
        <f>IF(Merge6[[#This Row],[Position2]]="LW",1,0)</f>
        <v>0</v>
      </c>
      <c r="AK62">
        <f>IF(Merge6[[#This Row],[Position2]]="RW",1,0)</f>
        <v>0</v>
      </c>
      <c r="AL62">
        <f>IF(Merge6[[#This Row],[Position2]]="CF",1,0)</f>
        <v>0</v>
      </c>
      <c r="AM62">
        <f>IF(Merge6[[#This Row],[Position2]]="ST",1,0)</f>
        <v>1</v>
      </c>
      <c r="AN62">
        <v>66</v>
      </c>
      <c r="AO62">
        <v>69</v>
      </c>
      <c r="AP62">
        <v>67</v>
      </c>
      <c r="AQ62">
        <v>71</v>
      </c>
      <c r="AR62">
        <v>45</v>
      </c>
      <c r="AS62">
        <v>75</v>
      </c>
      <c r="AT62">
        <v>77</v>
      </c>
      <c r="AU62">
        <v>69</v>
      </c>
      <c r="AV62">
        <v>66</v>
      </c>
      <c r="AW62">
        <v>65</v>
      </c>
      <c r="AX62">
        <v>57</v>
      </c>
      <c r="AY62">
        <v>69</v>
      </c>
      <c r="AZ62">
        <v>72</v>
      </c>
      <c r="BA62">
        <v>32</v>
      </c>
      <c r="BB62">
        <v>23</v>
      </c>
      <c r="BC62">
        <v>28</v>
      </c>
      <c r="BD62">
        <v>84</v>
      </c>
      <c r="BE62">
        <v>72</v>
      </c>
      <c r="BF62">
        <v>72</v>
      </c>
      <c r="BG62">
        <v>69</v>
      </c>
      <c r="BH62">
        <v>84</v>
      </c>
      <c r="BI62">
        <v>76</v>
      </c>
      <c r="BJ62">
        <v>88</v>
      </c>
      <c r="BK62">
        <v>7</v>
      </c>
      <c r="BL62">
        <v>12</v>
      </c>
      <c r="BM62">
        <v>14</v>
      </c>
      <c r="BN62">
        <v>9</v>
      </c>
      <c r="BO62">
        <v>9</v>
      </c>
      <c r="BP62">
        <v>65</v>
      </c>
      <c r="BQ62">
        <v>71</v>
      </c>
      <c r="BR62">
        <v>73</v>
      </c>
      <c r="BS62">
        <v>18</v>
      </c>
      <c r="BT62">
        <v>63</v>
      </c>
      <c r="BU62">
        <v>70</v>
      </c>
    </row>
    <row r="63" spans="1:73" x14ac:dyDescent="0.25">
      <c r="A63" t="s">
        <v>1245</v>
      </c>
      <c r="B63">
        <v>12</v>
      </c>
      <c r="C63" t="s">
        <v>84</v>
      </c>
      <c r="D63">
        <v>29</v>
      </c>
      <c r="E63">
        <f>Merge6[[#This Row],[age]]^2</f>
        <v>841</v>
      </c>
      <c r="F63" s="1">
        <v>8000000</v>
      </c>
      <c r="G63" s="1">
        <v>9300000</v>
      </c>
      <c r="H63" s="1">
        <f>Merge6[[#This Row],[MV at time]]/1000000</f>
        <v>8</v>
      </c>
      <c r="I63" s="1">
        <f>Merge6[[#This Row],[fee]]/1000000</f>
        <v>9.3000000000000007</v>
      </c>
      <c r="J63" s="2">
        <f>Merge6[[#This Row],[fee]]/Merge6[[#This Row],[MV at time]]</f>
        <v>1.1625000000000001</v>
      </c>
      <c r="K63" t="s">
        <v>1233</v>
      </c>
      <c r="L63" t="s">
        <v>149</v>
      </c>
      <c r="M63" t="s">
        <v>242</v>
      </c>
      <c r="N63" t="s">
        <v>181</v>
      </c>
      <c r="O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3" t="s">
        <v>55</v>
      </c>
      <c r="R63" t="s">
        <v>60</v>
      </c>
      <c r="S63">
        <v>81</v>
      </c>
      <c r="T63">
        <v>82</v>
      </c>
      <c r="U63">
        <f>Merge6[[#This Row],[POT]]-Merge6[[#This Row],[TOT]]</f>
        <v>1</v>
      </c>
      <c r="V63" t="s">
        <v>8</v>
      </c>
      <c r="W63">
        <f>IF(Merge6[[#This Row],[Preffoot]]="Right",1,0)</f>
        <v>1</v>
      </c>
      <c r="X63" t="s">
        <v>87</v>
      </c>
      <c r="Y63">
        <f>IF(Merge6[[#This Row],[Position2]]="GK",1,0)</f>
        <v>1</v>
      </c>
      <c r="Z63">
        <f>IF(Merge6[[#This Row],[Position2]]="LB",1,0)</f>
        <v>0</v>
      </c>
      <c r="AA63">
        <f>IF(Merge6[[#This Row],[Position2]]="CB",1,0)</f>
        <v>0</v>
      </c>
      <c r="AB63">
        <f>IF(Merge6[[#This Row],[Position2]]="RB",1,0)</f>
        <v>0</v>
      </c>
      <c r="AC63">
        <f>IF(Merge6[[#This Row],[Position2]]="LWB",1,0)</f>
        <v>0</v>
      </c>
      <c r="AD63">
        <f>IF(Merge6[[#This Row],[Position2]]="RWB",1,0)</f>
        <v>0</v>
      </c>
      <c r="AE63">
        <f>IF(Merge6[[#This Row],[Position2]]="LM",1,0)</f>
        <v>0</v>
      </c>
      <c r="AF63">
        <f>IF(Merge6[[#This Row],[Position2]]="CDM",1,0)</f>
        <v>0</v>
      </c>
      <c r="AG63">
        <f>IF(Merge6[[#This Row],[Position2]]="CM",1,0)</f>
        <v>0</v>
      </c>
      <c r="AH63">
        <f>IF(Merge6[[#This Row],[Position2]]="CAM",1,0)</f>
        <v>0</v>
      </c>
      <c r="AI63">
        <f>IF(Merge6[[#This Row],[Position2]]="RM",1,0)</f>
        <v>0</v>
      </c>
      <c r="AJ63">
        <f>IF(Merge6[[#This Row],[Position2]]="LW",1,0)</f>
        <v>0</v>
      </c>
      <c r="AK63">
        <f>IF(Merge6[[#This Row],[Position2]]="RW",1,0)</f>
        <v>0</v>
      </c>
      <c r="AL63">
        <f>IF(Merge6[[#This Row],[Position2]]="CF",1,0)</f>
        <v>0</v>
      </c>
      <c r="AM63">
        <f>IF(Merge6[[#This Row],[Position2]]="ST",1,0)</f>
        <v>0</v>
      </c>
      <c r="AN63">
        <v>22</v>
      </c>
      <c r="AO63">
        <v>15</v>
      </c>
      <c r="AP63">
        <v>20</v>
      </c>
      <c r="AQ63">
        <v>48</v>
      </c>
      <c r="AR63">
        <v>37</v>
      </c>
      <c r="AS63">
        <v>14</v>
      </c>
      <c r="AT63">
        <v>56</v>
      </c>
      <c r="AU63">
        <v>19</v>
      </c>
      <c r="AV63">
        <v>14</v>
      </c>
      <c r="AW63">
        <v>16</v>
      </c>
      <c r="AX63">
        <v>16</v>
      </c>
      <c r="AY63">
        <v>25</v>
      </c>
      <c r="AZ63">
        <v>16</v>
      </c>
      <c r="BA63" t="s">
        <v>1234</v>
      </c>
      <c r="BB63">
        <v>12</v>
      </c>
      <c r="BC63">
        <v>18</v>
      </c>
      <c r="BD63">
        <v>56</v>
      </c>
      <c r="BE63">
        <v>38</v>
      </c>
      <c r="BF63">
        <v>80</v>
      </c>
      <c r="BG63">
        <v>58</v>
      </c>
      <c r="BH63">
        <v>54</v>
      </c>
      <c r="BI63">
        <v>58</v>
      </c>
      <c r="BJ63">
        <v>72</v>
      </c>
      <c r="BK63">
        <v>78</v>
      </c>
      <c r="BL63">
        <v>85</v>
      </c>
      <c r="BM63">
        <v>79</v>
      </c>
      <c r="BN63">
        <v>75</v>
      </c>
      <c r="BO63">
        <v>84</v>
      </c>
      <c r="BP63">
        <v>26</v>
      </c>
      <c r="BQ63">
        <v>75</v>
      </c>
      <c r="BR63">
        <v>17</v>
      </c>
      <c r="BS63">
        <v>23</v>
      </c>
      <c r="BT63">
        <v>51</v>
      </c>
      <c r="BU63">
        <v>64</v>
      </c>
    </row>
    <row r="64" spans="1:73" x14ac:dyDescent="0.25">
      <c r="A64" t="s">
        <v>394</v>
      </c>
      <c r="B64">
        <v>0</v>
      </c>
      <c r="C64" t="s">
        <v>23</v>
      </c>
      <c r="D64">
        <v>18</v>
      </c>
      <c r="E64">
        <f>Merge6[[#This Row],[age]]^2</f>
        <v>324</v>
      </c>
      <c r="F64" s="1">
        <v>10000000</v>
      </c>
      <c r="G64" s="1">
        <v>14000000</v>
      </c>
      <c r="H64" s="1">
        <f>Merge6[[#This Row],[MV at time]]/1000000</f>
        <v>10</v>
      </c>
      <c r="I64" s="1">
        <f>Merge6[[#This Row],[fee]]/1000000</f>
        <v>14</v>
      </c>
      <c r="J64" s="2">
        <f>Merge6[[#This Row],[fee]]/Merge6[[#This Row],[MV at time]]</f>
        <v>1.4</v>
      </c>
      <c r="K64" t="s">
        <v>2</v>
      </c>
      <c r="L64" t="s">
        <v>395</v>
      </c>
      <c r="M64" t="s">
        <v>396</v>
      </c>
      <c r="N64" t="s">
        <v>240</v>
      </c>
      <c r="O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4" t="s">
        <v>46</v>
      </c>
      <c r="R64" t="s">
        <v>91</v>
      </c>
      <c r="S64">
        <v>72</v>
      </c>
      <c r="T64">
        <v>87</v>
      </c>
      <c r="U64">
        <f>Merge6[[#This Row],[POT]]-Merge6[[#This Row],[TOT]]</f>
        <v>15</v>
      </c>
      <c r="V64" t="s">
        <v>43</v>
      </c>
      <c r="W64">
        <f>IF(Merge6[[#This Row],[Preffoot]]="Right",1,0)</f>
        <v>0</v>
      </c>
      <c r="X64" t="s">
        <v>77</v>
      </c>
      <c r="Y64">
        <f>IF(Merge6[[#This Row],[Position2]]="GK",1,0)</f>
        <v>0</v>
      </c>
      <c r="Z64">
        <f>IF(Merge6[[#This Row],[Position2]]="LB",1,0)</f>
        <v>0</v>
      </c>
      <c r="AA64">
        <f>IF(Merge6[[#This Row],[Position2]]="CB",1,0)</f>
        <v>0</v>
      </c>
      <c r="AB64">
        <f>IF(Merge6[[#This Row],[Position2]]="RB",1,0)</f>
        <v>0</v>
      </c>
      <c r="AC64">
        <f>IF(Merge6[[#This Row],[Position2]]="LWB",1,0)</f>
        <v>0</v>
      </c>
      <c r="AD64">
        <f>IF(Merge6[[#This Row],[Position2]]="RWB",1,0)</f>
        <v>0</v>
      </c>
      <c r="AE64">
        <f>IF(Merge6[[#This Row],[Position2]]="LM",1,0)</f>
        <v>1</v>
      </c>
      <c r="AF64">
        <f>IF(Merge6[[#This Row],[Position2]]="CDM",1,0)</f>
        <v>0</v>
      </c>
      <c r="AG64">
        <f>IF(Merge6[[#This Row],[Position2]]="CM",1,0)</f>
        <v>0</v>
      </c>
      <c r="AH64">
        <f>IF(Merge6[[#This Row],[Position2]]="CAM",1,0)</f>
        <v>0</v>
      </c>
      <c r="AI64">
        <f>IF(Merge6[[#This Row],[Position2]]="RM",1,0)</f>
        <v>0</v>
      </c>
      <c r="AJ64">
        <f>IF(Merge6[[#This Row],[Position2]]="LW",1,0)</f>
        <v>0</v>
      </c>
      <c r="AK64">
        <f>IF(Merge6[[#This Row],[Position2]]="RW",1,0)</f>
        <v>0</v>
      </c>
      <c r="AL64">
        <f>IF(Merge6[[#This Row],[Position2]]="CF",1,0)</f>
        <v>0</v>
      </c>
      <c r="AM64">
        <f>IF(Merge6[[#This Row],[Position2]]="ST",1,0)</f>
        <v>0</v>
      </c>
      <c r="AN64">
        <v>73</v>
      </c>
      <c r="AO64">
        <v>76</v>
      </c>
      <c r="AP64">
        <v>62</v>
      </c>
      <c r="AQ64">
        <v>64</v>
      </c>
      <c r="AR64">
        <v>51</v>
      </c>
      <c r="AS64">
        <v>51</v>
      </c>
      <c r="AT64">
        <v>71</v>
      </c>
      <c r="AU64">
        <v>64</v>
      </c>
      <c r="AV64">
        <v>63</v>
      </c>
      <c r="AW64">
        <v>64</v>
      </c>
      <c r="AX64">
        <v>44</v>
      </c>
      <c r="AY64">
        <v>60</v>
      </c>
      <c r="AZ64">
        <v>55</v>
      </c>
      <c r="BA64">
        <v>60</v>
      </c>
      <c r="BB64">
        <v>51</v>
      </c>
      <c r="BC64">
        <v>61</v>
      </c>
      <c r="BD64">
        <v>92</v>
      </c>
      <c r="BE64">
        <v>76</v>
      </c>
      <c r="BF64">
        <v>69</v>
      </c>
      <c r="BG64">
        <v>76</v>
      </c>
      <c r="BH64">
        <v>93</v>
      </c>
      <c r="BI64">
        <v>84</v>
      </c>
      <c r="BJ64">
        <v>72</v>
      </c>
      <c r="BK64">
        <v>5</v>
      </c>
      <c r="BL64">
        <v>11</v>
      </c>
      <c r="BM64">
        <v>11</v>
      </c>
      <c r="BN64">
        <v>6</v>
      </c>
      <c r="BO64">
        <v>14</v>
      </c>
      <c r="BP64">
        <v>68</v>
      </c>
      <c r="BQ64">
        <v>65</v>
      </c>
      <c r="BR64">
        <v>65</v>
      </c>
      <c r="BS64">
        <v>52</v>
      </c>
      <c r="BT64">
        <v>65</v>
      </c>
      <c r="BU64">
        <v>71</v>
      </c>
    </row>
    <row r="65" spans="1:73" x14ac:dyDescent="0.25">
      <c r="A65" t="s">
        <v>945</v>
      </c>
      <c r="B65">
        <v>23</v>
      </c>
      <c r="C65" t="s">
        <v>28</v>
      </c>
      <c r="D65">
        <v>27</v>
      </c>
      <c r="E65">
        <f>Merge6[[#This Row],[age]]^2</f>
        <v>729</v>
      </c>
      <c r="F65" s="1">
        <v>36000000</v>
      </c>
      <c r="G65" s="1">
        <v>35000000</v>
      </c>
      <c r="H65" s="1">
        <f>Merge6[[#This Row],[MV at time]]/1000000</f>
        <v>36</v>
      </c>
      <c r="I65" s="1">
        <f>Merge6[[#This Row],[fee]]/1000000</f>
        <v>35</v>
      </c>
      <c r="J65" s="2">
        <f>Merge6[[#This Row],[fee]]/Merge6[[#This Row],[MV at time]]</f>
        <v>0.97222222222222221</v>
      </c>
      <c r="K65" t="s">
        <v>773</v>
      </c>
      <c r="L65" t="s">
        <v>34</v>
      </c>
      <c r="M65" t="s">
        <v>58</v>
      </c>
      <c r="N65" t="s">
        <v>206</v>
      </c>
      <c r="O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5" t="s">
        <v>60</v>
      </c>
      <c r="R65" t="s">
        <v>6</v>
      </c>
      <c r="S65">
        <v>83</v>
      </c>
      <c r="T65">
        <v>83</v>
      </c>
      <c r="U65">
        <f>Merge6[[#This Row],[POT]]-Merge6[[#This Row],[TOT]]</f>
        <v>0</v>
      </c>
      <c r="V65" t="s">
        <v>8</v>
      </c>
      <c r="W65">
        <f>IF(Merge6[[#This Row],[Preffoot]]="Right",1,0)</f>
        <v>1</v>
      </c>
      <c r="X65" t="s">
        <v>15</v>
      </c>
      <c r="Y65">
        <f>IF(Merge6[[#This Row],[Position2]]="GK",1,0)</f>
        <v>0</v>
      </c>
      <c r="Z65">
        <f>IF(Merge6[[#This Row],[Position2]]="LB",1,0)</f>
        <v>0</v>
      </c>
      <c r="AA65">
        <f>IF(Merge6[[#This Row],[Position2]]="CB",1,0)</f>
        <v>0</v>
      </c>
      <c r="AB65">
        <f>IF(Merge6[[#This Row],[Position2]]="RB",1,0)</f>
        <v>0</v>
      </c>
      <c r="AC65">
        <f>IF(Merge6[[#This Row],[Position2]]="LWB",1,0)</f>
        <v>0</v>
      </c>
      <c r="AD65">
        <f>IF(Merge6[[#This Row],[Position2]]="RWB",1,0)</f>
        <v>0</v>
      </c>
      <c r="AE65">
        <f>IF(Merge6[[#This Row],[Position2]]="LM",1,0)</f>
        <v>0</v>
      </c>
      <c r="AF65">
        <f>IF(Merge6[[#This Row],[Position2]]="CDM",1,0)</f>
        <v>0</v>
      </c>
      <c r="AG65">
        <f>IF(Merge6[[#This Row],[Position2]]="CM",1,0)</f>
        <v>0</v>
      </c>
      <c r="AH65">
        <f>IF(Merge6[[#This Row],[Position2]]="CAM",1,0)</f>
        <v>0</v>
      </c>
      <c r="AI65">
        <f>IF(Merge6[[#This Row],[Position2]]="RM",1,0)</f>
        <v>0</v>
      </c>
      <c r="AJ65">
        <f>IF(Merge6[[#This Row],[Position2]]="LW",1,0)</f>
        <v>0</v>
      </c>
      <c r="AK65">
        <f>IF(Merge6[[#This Row],[Position2]]="RW",1,0)</f>
        <v>0</v>
      </c>
      <c r="AL65">
        <f>IF(Merge6[[#This Row],[Position2]]="CF",1,0)</f>
        <v>0</v>
      </c>
      <c r="AM65">
        <f>IF(Merge6[[#This Row],[Position2]]="ST",1,0)</f>
        <v>1</v>
      </c>
      <c r="AN65">
        <v>84</v>
      </c>
      <c r="AO65">
        <v>84</v>
      </c>
      <c r="AP65">
        <v>73</v>
      </c>
      <c r="AQ65">
        <v>80</v>
      </c>
      <c r="AR65">
        <v>51</v>
      </c>
      <c r="AS65">
        <v>86</v>
      </c>
      <c r="AT65">
        <v>80</v>
      </c>
      <c r="AU65">
        <v>84</v>
      </c>
      <c r="AV65">
        <v>72</v>
      </c>
      <c r="AW65">
        <v>78</v>
      </c>
      <c r="AX65">
        <v>44</v>
      </c>
      <c r="AY65">
        <v>75</v>
      </c>
      <c r="AZ65">
        <v>80</v>
      </c>
      <c r="BA65">
        <v>37</v>
      </c>
      <c r="BB65">
        <v>20</v>
      </c>
      <c r="BC65">
        <v>14</v>
      </c>
      <c r="BD65">
        <v>78</v>
      </c>
      <c r="BE65">
        <v>77</v>
      </c>
      <c r="BF65">
        <v>80</v>
      </c>
      <c r="BG65">
        <v>63</v>
      </c>
      <c r="BH65">
        <v>84</v>
      </c>
      <c r="BI65">
        <v>72</v>
      </c>
      <c r="BJ65">
        <v>84</v>
      </c>
      <c r="BK65">
        <v>4</v>
      </c>
      <c r="BL65">
        <v>4</v>
      </c>
      <c r="BM65">
        <v>5</v>
      </c>
      <c r="BN65">
        <v>4</v>
      </c>
      <c r="BO65">
        <v>5</v>
      </c>
      <c r="BP65">
        <v>69</v>
      </c>
      <c r="BQ65">
        <v>83</v>
      </c>
      <c r="BR65">
        <v>87</v>
      </c>
      <c r="BS65">
        <v>24</v>
      </c>
      <c r="BT65">
        <v>77</v>
      </c>
      <c r="BU65">
        <v>79</v>
      </c>
    </row>
    <row r="66" spans="1:73" x14ac:dyDescent="0.25">
      <c r="A66" t="s">
        <v>262</v>
      </c>
      <c r="B66">
        <v>47</v>
      </c>
      <c r="C66" t="s">
        <v>33</v>
      </c>
      <c r="D66">
        <v>22</v>
      </c>
      <c r="E66">
        <f>Merge6[[#This Row],[age]]^2</f>
        <v>484</v>
      </c>
      <c r="F66" s="1">
        <v>25000000</v>
      </c>
      <c r="G66" s="1">
        <v>32000000</v>
      </c>
      <c r="H66" s="1">
        <f>Merge6[[#This Row],[MV at time]]/1000000</f>
        <v>25</v>
      </c>
      <c r="I66" s="1">
        <f>Merge6[[#This Row],[fee]]/1000000</f>
        <v>32</v>
      </c>
      <c r="J66" s="2">
        <f>Merge6[[#This Row],[fee]]/Merge6[[#This Row],[MV at time]]</f>
        <v>1.28</v>
      </c>
      <c r="K66" t="s">
        <v>2</v>
      </c>
      <c r="L66" t="s">
        <v>34</v>
      </c>
      <c r="M66" t="s">
        <v>263</v>
      </c>
      <c r="N66" t="s">
        <v>231</v>
      </c>
      <c r="O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6" t="s">
        <v>6</v>
      </c>
      <c r="R66" t="s">
        <v>6</v>
      </c>
      <c r="S66">
        <v>78</v>
      </c>
      <c r="T66">
        <v>87</v>
      </c>
      <c r="U66">
        <f>Merge6[[#This Row],[POT]]-Merge6[[#This Row],[TOT]]</f>
        <v>9</v>
      </c>
      <c r="V66" t="s">
        <v>8</v>
      </c>
      <c r="W66">
        <f>IF(Merge6[[#This Row],[Preffoot]]="Right",1,0)</f>
        <v>1</v>
      </c>
      <c r="X66" t="s">
        <v>27</v>
      </c>
      <c r="Y66">
        <f>IF(Merge6[[#This Row],[Position2]]="GK",1,0)</f>
        <v>0</v>
      </c>
      <c r="Z66">
        <f>IF(Merge6[[#This Row],[Position2]]="LB",1,0)</f>
        <v>0</v>
      </c>
      <c r="AA66">
        <f>IF(Merge6[[#This Row],[Position2]]="CB",1,0)</f>
        <v>0</v>
      </c>
      <c r="AB66">
        <f>IF(Merge6[[#This Row],[Position2]]="RB",1,0)</f>
        <v>1</v>
      </c>
      <c r="AC66">
        <f>IF(Merge6[[#This Row],[Position2]]="LWB",1,0)</f>
        <v>0</v>
      </c>
      <c r="AD66">
        <f>IF(Merge6[[#This Row],[Position2]]="RWB",1,0)</f>
        <v>0</v>
      </c>
      <c r="AE66">
        <f>IF(Merge6[[#This Row],[Position2]]="LM",1,0)</f>
        <v>0</v>
      </c>
      <c r="AF66">
        <f>IF(Merge6[[#This Row],[Position2]]="CDM",1,0)</f>
        <v>0</v>
      </c>
      <c r="AG66">
        <f>IF(Merge6[[#This Row],[Position2]]="CM",1,0)</f>
        <v>0</v>
      </c>
      <c r="AH66">
        <f>IF(Merge6[[#This Row],[Position2]]="CAM",1,0)</f>
        <v>0</v>
      </c>
      <c r="AI66">
        <f>IF(Merge6[[#This Row],[Position2]]="RM",1,0)</f>
        <v>0</v>
      </c>
      <c r="AJ66">
        <f>IF(Merge6[[#This Row],[Position2]]="LW",1,0)</f>
        <v>0</v>
      </c>
      <c r="AK66">
        <f>IF(Merge6[[#This Row],[Position2]]="RW",1,0)</f>
        <v>0</v>
      </c>
      <c r="AL66">
        <f>IF(Merge6[[#This Row],[Position2]]="CF",1,0)</f>
        <v>0</v>
      </c>
      <c r="AM66">
        <f>IF(Merge6[[#This Row],[Position2]]="ST",1,0)</f>
        <v>0</v>
      </c>
      <c r="AN66">
        <v>75</v>
      </c>
      <c r="AO66">
        <v>69</v>
      </c>
      <c r="AP66">
        <v>79</v>
      </c>
      <c r="AQ66">
        <v>75</v>
      </c>
      <c r="AR66">
        <v>70</v>
      </c>
      <c r="AS66">
        <v>71</v>
      </c>
      <c r="AT66">
        <v>58</v>
      </c>
      <c r="AU66">
        <v>45</v>
      </c>
      <c r="AV66">
        <v>59</v>
      </c>
      <c r="AW66">
        <v>69</v>
      </c>
      <c r="AX66">
        <v>30</v>
      </c>
      <c r="AY66">
        <v>62</v>
      </c>
      <c r="AZ66">
        <v>48</v>
      </c>
      <c r="BA66">
        <v>76</v>
      </c>
      <c r="BB66">
        <v>78</v>
      </c>
      <c r="BC66">
        <v>77</v>
      </c>
      <c r="BD66">
        <v>83</v>
      </c>
      <c r="BE66">
        <v>82</v>
      </c>
      <c r="BF66">
        <v>63</v>
      </c>
      <c r="BG66">
        <v>79</v>
      </c>
      <c r="BH66">
        <v>84</v>
      </c>
      <c r="BI66">
        <v>79</v>
      </c>
      <c r="BJ66">
        <v>71</v>
      </c>
      <c r="BK66">
        <v>5</v>
      </c>
      <c r="BL66">
        <v>11</v>
      </c>
      <c r="BM66">
        <v>12</v>
      </c>
      <c r="BN66">
        <v>10</v>
      </c>
      <c r="BO66">
        <v>14</v>
      </c>
      <c r="BP66">
        <v>63</v>
      </c>
      <c r="BQ66">
        <v>75</v>
      </c>
      <c r="BR66">
        <v>68</v>
      </c>
      <c r="BS66">
        <v>73</v>
      </c>
      <c r="BT66">
        <v>63</v>
      </c>
      <c r="BU66">
        <v>69</v>
      </c>
    </row>
    <row r="67" spans="1:73" x14ac:dyDescent="0.25">
      <c r="A67" t="s">
        <v>779</v>
      </c>
      <c r="B67">
        <v>0</v>
      </c>
      <c r="C67" t="s">
        <v>116</v>
      </c>
      <c r="D67">
        <v>18</v>
      </c>
      <c r="E67">
        <f>Merge6[[#This Row],[age]]^2</f>
        <v>324</v>
      </c>
      <c r="F67" s="1">
        <v>15000000</v>
      </c>
      <c r="G67" s="1">
        <v>21300000</v>
      </c>
      <c r="H67" s="1">
        <f>Merge6[[#This Row],[MV at time]]/1000000</f>
        <v>15</v>
      </c>
      <c r="I67" s="1">
        <f>Merge6[[#This Row],[fee]]/1000000</f>
        <v>21.3</v>
      </c>
      <c r="J67" s="2">
        <f>Merge6[[#This Row],[fee]]/Merge6[[#This Row],[MV at time]]</f>
        <v>1.42</v>
      </c>
      <c r="K67" t="s">
        <v>773</v>
      </c>
      <c r="L67" t="s">
        <v>273</v>
      </c>
      <c r="M67" t="s">
        <v>19</v>
      </c>
      <c r="N67" t="s">
        <v>226</v>
      </c>
      <c r="O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7" t="s">
        <v>7</v>
      </c>
      <c r="R67" t="s">
        <v>60</v>
      </c>
      <c r="S67">
        <v>66</v>
      </c>
      <c r="T67">
        <v>86</v>
      </c>
      <c r="U67">
        <f>Merge6[[#This Row],[POT]]-Merge6[[#This Row],[TOT]]</f>
        <v>20</v>
      </c>
      <c r="V67" t="s">
        <v>43</v>
      </c>
      <c r="W67">
        <f>IF(Merge6[[#This Row],[Preffoot]]="Right",1,0)</f>
        <v>0</v>
      </c>
      <c r="X67" t="s">
        <v>37</v>
      </c>
      <c r="Y67">
        <f>IF(Merge6[[#This Row],[Position2]]="GK",1,0)</f>
        <v>0</v>
      </c>
      <c r="Z67">
        <f>IF(Merge6[[#This Row],[Position2]]="LB",1,0)</f>
        <v>0</v>
      </c>
      <c r="AA67">
        <f>IF(Merge6[[#This Row],[Position2]]="CB",1,0)</f>
        <v>0</v>
      </c>
      <c r="AB67">
        <f>IF(Merge6[[#This Row],[Position2]]="RB",1,0)</f>
        <v>0</v>
      </c>
      <c r="AC67">
        <f>IF(Merge6[[#This Row],[Position2]]="LWB",1,0)</f>
        <v>0</v>
      </c>
      <c r="AD67">
        <f>IF(Merge6[[#This Row],[Position2]]="RWB",1,0)</f>
        <v>0</v>
      </c>
      <c r="AE67">
        <f>IF(Merge6[[#This Row],[Position2]]="LM",1,0)</f>
        <v>0</v>
      </c>
      <c r="AF67">
        <f>IF(Merge6[[#This Row],[Position2]]="CDM",1,0)</f>
        <v>0</v>
      </c>
      <c r="AG67">
        <f>IF(Merge6[[#This Row],[Position2]]="CM",1,0)</f>
        <v>0</v>
      </c>
      <c r="AH67">
        <f>IF(Merge6[[#This Row],[Position2]]="CAM",1,0)</f>
        <v>0</v>
      </c>
      <c r="AI67">
        <f>IF(Merge6[[#This Row],[Position2]]="RM",1,0)</f>
        <v>1</v>
      </c>
      <c r="AJ67">
        <f>IF(Merge6[[#This Row],[Position2]]="LW",1,0)</f>
        <v>0</v>
      </c>
      <c r="AK67">
        <f>IF(Merge6[[#This Row],[Position2]]="RW",1,0)</f>
        <v>0</v>
      </c>
      <c r="AL67">
        <f>IF(Merge6[[#This Row],[Position2]]="CF",1,0)</f>
        <v>0</v>
      </c>
      <c r="AM67">
        <f>IF(Merge6[[#This Row],[Position2]]="ST",1,0)</f>
        <v>0</v>
      </c>
      <c r="AN67">
        <v>72</v>
      </c>
      <c r="AO67">
        <v>73</v>
      </c>
      <c r="AP67">
        <v>51</v>
      </c>
      <c r="AQ67">
        <v>57</v>
      </c>
      <c r="AR67">
        <v>51</v>
      </c>
      <c r="AS67">
        <v>48</v>
      </c>
      <c r="AT67">
        <v>60</v>
      </c>
      <c r="AU67">
        <v>66</v>
      </c>
      <c r="AV67">
        <v>56</v>
      </c>
      <c r="AW67">
        <v>52</v>
      </c>
      <c r="AX67">
        <v>38</v>
      </c>
      <c r="AY67">
        <v>55</v>
      </c>
      <c r="AZ67">
        <v>48</v>
      </c>
      <c r="BA67">
        <v>19</v>
      </c>
      <c r="BB67">
        <v>22</v>
      </c>
      <c r="BC67">
        <v>25</v>
      </c>
      <c r="BD67">
        <v>79</v>
      </c>
      <c r="BE67">
        <v>55</v>
      </c>
      <c r="BF67">
        <v>36</v>
      </c>
      <c r="BG67">
        <v>82</v>
      </c>
      <c r="BH67">
        <v>79</v>
      </c>
      <c r="BI67">
        <v>84</v>
      </c>
      <c r="BJ67">
        <v>58</v>
      </c>
      <c r="BK67">
        <v>11</v>
      </c>
      <c r="BL67">
        <v>13</v>
      </c>
      <c r="BM67">
        <v>15</v>
      </c>
      <c r="BN67">
        <v>8</v>
      </c>
      <c r="BO67">
        <v>6</v>
      </c>
      <c r="BP67">
        <v>40</v>
      </c>
      <c r="BQ67">
        <v>64</v>
      </c>
      <c r="BR67">
        <v>74</v>
      </c>
      <c r="BS67">
        <v>22</v>
      </c>
      <c r="BT67">
        <v>55</v>
      </c>
      <c r="BU67">
        <v>63</v>
      </c>
    </row>
    <row r="68" spans="1:73" x14ac:dyDescent="0.25">
      <c r="A68" t="s">
        <v>525</v>
      </c>
      <c r="B68">
        <v>23</v>
      </c>
      <c r="C68" t="s">
        <v>17</v>
      </c>
      <c r="D68">
        <v>21</v>
      </c>
      <c r="E68">
        <f>Merge6[[#This Row],[age]]^2</f>
        <v>441</v>
      </c>
      <c r="F68" s="1">
        <v>15000000</v>
      </c>
      <c r="G68" s="1">
        <v>21000000</v>
      </c>
      <c r="H68" s="1">
        <f>Merge6[[#This Row],[MV at time]]/1000000</f>
        <v>15</v>
      </c>
      <c r="I68" s="1">
        <f>Merge6[[#This Row],[fee]]/1000000</f>
        <v>21</v>
      </c>
      <c r="J68" s="2">
        <f>Merge6[[#This Row],[fee]]/Merge6[[#This Row],[MV at time]]</f>
        <v>1.4</v>
      </c>
      <c r="K68" t="s">
        <v>509</v>
      </c>
      <c r="L68" t="s">
        <v>222</v>
      </c>
      <c r="M68" t="s">
        <v>228</v>
      </c>
      <c r="N68" t="s">
        <v>25</v>
      </c>
      <c r="O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8" t="s">
        <v>7</v>
      </c>
      <c r="R68" t="s">
        <v>7</v>
      </c>
      <c r="S68">
        <v>76</v>
      </c>
      <c r="T68">
        <v>82</v>
      </c>
      <c r="U68">
        <f>Merge6[[#This Row],[POT]]-Merge6[[#This Row],[TOT]]</f>
        <v>6</v>
      </c>
      <c r="V68" t="s">
        <v>8</v>
      </c>
      <c r="W68">
        <f>IF(Merge6[[#This Row],[Preffoot]]="Right",1,0)</f>
        <v>1</v>
      </c>
      <c r="X68" t="s">
        <v>61</v>
      </c>
      <c r="Y68">
        <f>IF(Merge6[[#This Row],[Position2]]="GK",1,0)</f>
        <v>0</v>
      </c>
      <c r="Z68">
        <f>IF(Merge6[[#This Row],[Position2]]="LB",1,0)</f>
        <v>0</v>
      </c>
      <c r="AA68">
        <f>IF(Merge6[[#This Row],[Position2]]="CB",1,0)</f>
        <v>0</v>
      </c>
      <c r="AB68">
        <f>IF(Merge6[[#This Row],[Position2]]="RB",1,0)</f>
        <v>0</v>
      </c>
      <c r="AC68">
        <f>IF(Merge6[[#This Row],[Position2]]="LWB",1,0)</f>
        <v>0</v>
      </c>
      <c r="AD68">
        <f>IF(Merge6[[#This Row],[Position2]]="RWB",1,0)</f>
        <v>0</v>
      </c>
      <c r="AE68">
        <f>IF(Merge6[[#This Row],[Position2]]="LM",1,0)</f>
        <v>0</v>
      </c>
      <c r="AF68">
        <f>IF(Merge6[[#This Row],[Position2]]="CDM",1,0)</f>
        <v>1</v>
      </c>
      <c r="AG68">
        <f>IF(Merge6[[#This Row],[Position2]]="CM",1,0)</f>
        <v>0</v>
      </c>
      <c r="AH68">
        <f>IF(Merge6[[#This Row],[Position2]]="CAM",1,0)</f>
        <v>0</v>
      </c>
      <c r="AI68">
        <f>IF(Merge6[[#This Row],[Position2]]="RM",1,0)</f>
        <v>0</v>
      </c>
      <c r="AJ68">
        <f>IF(Merge6[[#This Row],[Position2]]="LW",1,0)</f>
        <v>0</v>
      </c>
      <c r="AK68">
        <f>IF(Merge6[[#This Row],[Position2]]="RW",1,0)</f>
        <v>0</v>
      </c>
      <c r="AL68">
        <f>IF(Merge6[[#This Row],[Position2]]="CF",1,0)</f>
        <v>0</v>
      </c>
      <c r="AM68">
        <f>IF(Merge6[[#This Row],[Position2]]="ST",1,0)</f>
        <v>0</v>
      </c>
      <c r="AN68">
        <v>78</v>
      </c>
      <c r="AO68">
        <v>74</v>
      </c>
      <c r="AP68">
        <v>62</v>
      </c>
      <c r="AQ68">
        <v>76</v>
      </c>
      <c r="AR68">
        <v>72</v>
      </c>
      <c r="AS68">
        <v>59</v>
      </c>
      <c r="AT68">
        <v>66</v>
      </c>
      <c r="AU68">
        <v>48</v>
      </c>
      <c r="AV68">
        <v>56</v>
      </c>
      <c r="AW68">
        <v>60</v>
      </c>
      <c r="AX68">
        <v>37</v>
      </c>
      <c r="AY68">
        <v>52</v>
      </c>
      <c r="AZ68">
        <v>46</v>
      </c>
      <c r="BA68">
        <v>73</v>
      </c>
      <c r="BB68">
        <v>72</v>
      </c>
      <c r="BC68">
        <v>74</v>
      </c>
      <c r="BD68">
        <v>65</v>
      </c>
      <c r="BE68">
        <v>77</v>
      </c>
      <c r="BF68">
        <v>69</v>
      </c>
      <c r="BG68">
        <v>69</v>
      </c>
      <c r="BH68">
        <v>64</v>
      </c>
      <c r="BI68">
        <v>77</v>
      </c>
      <c r="BJ68">
        <v>56</v>
      </c>
      <c r="BK68">
        <v>11</v>
      </c>
      <c r="BL68">
        <v>11</v>
      </c>
      <c r="BM68">
        <v>14</v>
      </c>
      <c r="BN68">
        <v>5</v>
      </c>
      <c r="BO68">
        <v>11</v>
      </c>
      <c r="BP68">
        <v>80</v>
      </c>
      <c r="BQ68">
        <v>73</v>
      </c>
      <c r="BR68">
        <v>54</v>
      </c>
      <c r="BS68">
        <v>74</v>
      </c>
      <c r="BT68">
        <v>78</v>
      </c>
      <c r="BU68">
        <v>75</v>
      </c>
    </row>
    <row r="69" spans="1:73" x14ac:dyDescent="0.25">
      <c r="A69" t="s">
        <v>342</v>
      </c>
      <c r="B69">
        <v>40</v>
      </c>
      <c r="C69" t="s">
        <v>57</v>
      </c>
      <c r="D69">
        <v>20</v>
      </c>
      <c r="E69">
        <f>Merge6[[#This Row],[age]]^2</f>
        <v>400</v>
      </c>
      <c r="F69" s="1">
        <v>20000000</v>
      </c>
      <c r="G69" s="1">
        <v>19000000</v>
      </c>
      <c r="H69" s="1">
        <f>Merge6[[#This Row],[MV at time]]/1000000</f>
        <v>20</v>
      </c>
      <c r="I69" s="1">
        <f>Merge6[[#This Row],[fee]]/1000000</f>
        <v>19</v>
      </c>
      <c r="J69" s="2">
        <f>Merge6[[#This Row],[fee]]/Merge6[[#This Row],[MV at time]]</f>
        <v>0.95</v>
      </c>
      <c r="K69" t="s">
        <v>2</v>
      </c>
      <c r="L69" t="s">
        <v>343</v>
      </c>
      <c r="M69" t="s">
        <v>203</v>
      </c>
      <c r="N69" t="s">
        <v>223</v>
      </c>
      <c r="O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9" t="s">
        <v>91</v>
      </c>
      <c r="R69" t="s">
        <v>91</v>
      </c>
      <c r="S69">
        <v>70</v>
      </c>
      <c r="T69">
        <v>83</v>
      </c>
      <c r="U69">
        <f>Merge6[[#This Row],[POT]]-Merge6[[#This Row],[TOT]]</f>
        <v>13</v>
      </c>
      <c r="V69" t="s">
        <v>8</v>
      </c>
      <c r="W69">
        <f>IF(Merge6[[#This Row],[Preffoot]]="Right",1,0)</f>
        <v>1</v>
      </c>
      <c r="X69" t="s">
        <v>37</v>
      </c>
      <c r="Y69">
        <f>IF(Merge6[[#This Row],[Position2]]="GK",1,0)</f>
        <v>0</v>
      </c>
      <c r="Z69">
        <f>IF(Merge6[[#This Row],[Position2]]="LB",1,0)</f>
        <v>0</v>
      </c>
      <c r="AA69">
        <f>IF(Merge6[[#This Row],[Position2]]="CB",1,0)</f>
        <v>0</v>
      </c>
      <c r="AB69">
        <f>IF(Merge6[[#This Row],[Position2]]="RB",1,0)</f>
        <v>0</v>
      </c>
      <c r="AC69">
        <f>IF(Merge6[[#This Row],[Position2]]="LWB",1,0)</f>
        <v>0</v>
      </c>
      <c r="AD69">
        <f>IF(Merge6[[#This Row],[Position2]]="RWB",1,0)</f>
        <v>0</v>
      </c>
      <c r="AE69">
        <f>IF(Merge6[[#This Row],[Position2]]="LM",1,0)</f>
        <v>0</v>
      </c>
      <c r="AF69">
        <f>IF(Merge6[[#This Row],[Position2]]="CDM",1,0)</f>
        <v>0</v>
      </c>
      <c r="AG69">
        <f>IF(Merge6[[#This Row],[Position2]]="CM",1,0)</f>
        <v>0</v>
      </c>
      <c r="AH69">
        <f>IF(Merge6[[#This Row],[Position2]]="CAM",1,0)</f>
        <v>0</v>
      </c>
      <c r="AI69">
        <f>IF(Merge6[[#This Row],[Position2]]="RM",1,0)</f>
        <v>1</v>
      </c>
      <c r="AJ69">
        <f>IF(Merge6[[#This Row],[Position2]]="LW",1,0)</f>
        <v>0</v>
      </c>
      <c r="AK69">
        <f>IF(Merge6[[#This Row],[Position2]]="RW",1,0)</f>
        <v>0</v>
      </c>
      <c r="AL69">
        <f>IF(Merge6[[#This Row],[Position2]]="CF",1,0)</f>
        <v>0</v>
      </c>
      <c r="AM69">
        <f>IF(Merge6[[#This Row],[Position2]]="ST",1,0)</f>
        <v>0</v>
      </c>
      <c r="AN69">
        <v>70</v>
      </c>
      <c r="AO69">
        <v>71</v>
      </c>
      <c r="AP69">
        <v>64</v>
      </c>
      <c r="AQ69">
        <v>71</v>
      </c>
      <c r="AR69">
        <v>68</v>
      </c>
      <c r="AS69">
        <v>44</v>
      </c>
      <c r="AT69">
        <v>72</v>
      </c>
      <c r="AU69">
        <v>63</v>
      </c>
      <c r="AV69">
        <v>73</v>
      </c>
      <c r="AW69">
        <v>65</v>
      </c>
      <c r="AX69">
        <v>60</v>
      </c>
      <c r="AY69">
        <v>57</v>
      </c>
      <c r="AZ69">
        <v>57</v>
      </c>
      <c r="BA69">
        <v>58</v>
      </c>
      <c r="BB69">
        <v>56</v>
      </c>
      <c r="BC69">
        <v>58</v>
      </c>
      <c r="BD69">
        <v>76</v>
      </c>
      <c r="BE69">
        <v>70</v>
      </c>
      <c r="BF69">
        <v>69</v>
      </c>
      <c r="BG69">
        <v>73</v>
      </c>
      <c r="BH69">
        <v>74</v>
      </c>
      <c r="BI69">
        <v>74</v>
      </c>
      <c r="BJ69">
        <v>69</v>
      </c>
      <c r="BK69">
        <v>7</v>
      </c>
      <c r="BL69">
        <v>7</v>
      </c>
      <c r="BM69">
        <v>11</v>
      </c>
      <c r="BN69">
        <v>8</v>
      </c>
      <c r="BO69">
        <v>10</v>
      </c>
      <c r="BP69">
        <v>62</v>
      </c>
      <c r="BQ69">
        <v>73</v>
      </c>
      <c r="BR69">
        <v>65</v>
      </c>
      <c r="BS69">
        <v>65</v>
      </c>
      <c r="BT69">
        <v>66</v>
      </c>
      <c r="BU69">
        <v>55</v>
      </c>
    </row>
    <row r="70" spans="1:73" x14ac:dyDescent="0.25">
      <c r="A70" t="s">
        <v>1058</v>
      </c>
      <c r="B70">
        <v>46</v>
      </c>
      <c r="C70" t="s">
        <v>17</v>
      </c>
      <c r="D70">
        <v>20</v>
      </c>
      <c r="E70">
        <f>Merge6[[#This Row],[age]]^2</f>
        <v>400</v>
      </c>
      <c r="F70" s="1">
        <v>10000000</v>
      </c>
      <c r="G70" s="1">
        <v>35000000</v>
      </c>
      <c r="H70" s="1">
        <f>Merge6[[#This Row],[MV at time]]/1000000</f>
        <v>10</v>
      </c>
      <c r="I70" s="1">
        <f>Merge6[[#This Row],[fee]]/1000000</f>
        <v>35</v>
      </c>
      <c r="J70" s="2">
        <f>Merge6[[#This Row],[fee]]/Merge6[[#This Row],[MV at time]]</f>
        <v>3.5</v>
      </c>
      <c r="K70" t="s">
        <v>1233</v>
      </c>
      <c r="L70" t="s">
        <v>133</v>
      </c>
      <c r="M70" t="s">
        <v>363</v>
      </c>
      <c r="N70" t="s">
        <v>94</v>
      </c>
      <c r="O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0" t="s">
        <v>55</v>
      </c>
      <c r="R70" t="s">
        <v>60</v>
      </c>
      <c r="S70">
        <v>74</v>
      </c>
      <c r="T70">
        <v>84</v>
      </c>
      <c r="U70">
        <f>Merge6[[#This Row],[POT]]-Merge6[[#This Row],[TOT]]</f>
        <v>10</v>
      </c>
      <c r="V70" t="s">
        <v>8</v>
      </c>
      <c r="W70">
        <f>IF(Merge6[[#This Row],[Preffoot]]="Right",1,0)</f>
        <v>1</v>
      </c>
      <c r="X70" t="s">
        <v>61</v>
      </c>
      <c r="Y70">
        <f>IF(Merge6[[#This Row],[Position2]]="GK",1,0)</f>
        <v>0</v>
      </c>
      <c r="Z70">
        <f>IF(Merge6[[#This Row],[Position2]]="LB",1,0)</f>
        <v>0</v>
      </c>
      <c r="AA70">
        <f>IF(Merge6[[#This Row],[Position2]]="CB",1,0)</f>
        <v>0</v>
      </c>
      <c r="AB70">
        <f>IF(Merge6[[#This Row],[Position2]]="RB",1,0)</f>
        <v>0</v>
      </c>
      <c r="AC70">
        <f>IF(Merge6[[#This Row],[Position2]]="LWB",1,0)</f>
        <v>0</v>
      </c>
      <c r="AD70">
        <f>IF(Merge6[[#This Row],[Position2]]="RWB",1,0)</f>
        <v>0</v>
      </c>
      <c r="AE70">
        <f>IF(Merge6[[#This Row],[Position2]]="LM",1,0)</f>
        <v>0</v>
      </c>
      <c r="AF70">
        <f>IF(Merge6[[#This Row],[Position2]]="CDM",1,0)</f>
        <v>1</v>
      </c>
      <c r="AG70">
        <f>IF(Merge6[[#This Row],[Position2]]="CM",1,0)</f>
        <v>0</v>
      </c>
      <c r="AH70">
        <f>IF(Merge6[[#This Row],[Position2]]="CAM",1,0)</f>
        <v>0</v>
      </c>
      <c r="AI70">
        <f>IF(Merge6[[#This Row],[Position2]]="RM",1,0)</f>
        <v>0</v>
      </c>
      <c r="AJ70">
        <f>IF(Merge6[[#This Row],[Position2]]="LW",1,0)</f>
        <v>0</v>
      </c>
      <c r="AK70">
        <f>IF(Merge6[[#This Row],[Position2]]="RW",1,0)</f>
        <v>0</v>
      </c>
      <c r="AL70">
        <f>IF(Merge6[[#This Row],[Position2]]="CF",1,0)</f>
        <v>0</v>
      </c>
      <c r="AM70">
        <f>IF(Merge6[[#This Row],[Position2]]="ST",1,0)</f>
        <v>0</v>
      </c>
      <c r="AN70">
        <v>75</v>
      </c>
      <c r="AO70">
        <v>73</v>
      </c>
      <c r="AP70">
        <v>61</v>
      </c>
      <c r="AQ70">
        <v>76</v>
      </c>
      <c r="AR70">
        <v>74</v>
      </c>
      <c r="AS70">
        <v>67</v>
      </c>
      <c r="AT70">
        <v>72</v>
      </c>
      <c r="AU70">
        <v>57</v>
      </c>
      <c r="AV70">
        <v>58</v>
      </c>
      <c r="AW70">
        <v>58</v>
      </c>
      <c r="AX70">
        <v>42</v>
      </c>
      <c r="AY70">
        <v>40</v>
      </c>
      <c r="AZ70">
        <v>51</v>
      </c>
      <c r="BA70" t="s">
        <v>1234</v>
      </c>
      <c r="BB70">
        <v>73</v>
      </c>
      <c r="BC70">
        <v>73</v>
      </c>
      <c r="BD70">
        <v>68</v>
      </c>
      <c r="BE70">
        <v>75</v>
      </c>
      <c r="BF70">
        <v>80</v>
      </c>
      <c r="BG70">
        <v>50</v>
      </c>
      <c r="BH70">
        <v>78</v>
      </c>
      <c r="BI70">
        <v>63</v>
      </c>
      <c r="BJ70">
        <v>67</v>
      </c>
      <c r="BK70">
        <v>9</v>
      </c>
      <c r="BL70">
        <v>7</v>
      </c>
      <c r="BM70">
        <v>12</v>
      </c>
      <c r="BN70">
        <v>12</v>
      </c>
      <c r="BO70">
        <v>10</v>
      </c>
      <c r="BP70">
        <v>71</v>
      </c>
      <c r="BQ70">
        <v>72</v>
      </c>
      <c r="BR70">
        <v>65</v>
      </c>
      <c r="BS70">
        <v>71</v>
      </c>
      <c r="BT70">
        <v>70</v>
      </c>
      <c r="BU70">
        <v>70</v>
      </c>
    </row>
    <row r="71" spans="1:73" x14ac:dyDescent="0.25">
      <c r="A71" t="s">
        <v>1058</v>
      </c>
      <c r="B71">
        <v>34</v>
      </c>
      <c r="C71" t="s">
        <v>17</v>
      </c>
      <c r="D71">
        <v>19</v>
      </c>
      <c r="E71">
        <f>Merge6[[#This Row],[age]]^2</f>
        <v>361</v>
      </c>
      <c r="F71" s="1">
        <v>3000000</v>
      </c>
      <c r="G71" s="1">
        <v>12600000</v>
      </c>
      <c r="H71" s="1">
        <f>Merge6[[#This Row],[MV at time]]/1000000</f>
        <v>3</v>
      </c>
      <c r="I71" s="1">
        <f>Merge6[[#This Row],[fee]]/1000000</f>
        <v>12.6</v>
      </c>
      <c r="J71" s="2">
        <f>Merge6[[#This Row],[fee]]/Merge6[[#This Row],[MV at time]]</f>
        <v>4.2</v>
      </c>
      <c r="K71" t="s">
        <v>1050</v>
      </c>
      <c r="L71" t="s">
        <v>133</v>
      </c>
      <c r="M71" t="s">
        <v>581</v>
      </c>
      <c r="N71" t="s">
        <v>363</v>
      </c>
      <c r="O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1" t="s">
        <v>542</v>
      </c>
      <c r="R71" t="s">
        <v>55</v>
      </c>
      <c r="S71">
        <v>73</v>
      </c>
      <c r="T71">
        <v>84</v>
      </c>
      <c r="U71">
        <f>Merge6[[#This Row],[POT]]-Merge6[[#This Row],[TOT]]</f>
        <v>11</v>
      </c>
      <c r="V71" t="s">
        <v>8</v>
      </c>
      <c r="W71">
        <f>IF(Merge6[[#This Row],[Preffoot]]="Right",1,0)</f>
        <v>1</v>
      </c>
      <c r="X71" t="s">
        <v>61</v>
      </c>
      <c r="Y71">
        <f>IF(Merge6[[#This Row],[Position2]]="GK",1,0)</f>
        <v>0</v>
      </c>
      <c r="Z71">
        <f>IF(Merge6[[#This Row],[Position2]]="LB",1,0)</f>
        <v>0</v>
      </c>
      <c r="AA71">
        <f>IF(Merge6[[#This Row],[Position2]]="CB",1,0)</f>
        <v>0</v>
      </c>
      <c r="AB71">
        <f>IF(Merge6[[#This Row],[Position2]]="RB",1,0)</f>
        <v>0</v>
      </c>
      <c r="AC71">
        <f>IF(Merge6[[#This Row],[Position2]]="LWB",1,0)</f>
        <v>0</v>
      </c>
      <c r="AD71">
        <f>IF(Merge6[[#This Row],[Position2]]="RWB",1,0)</f>
        <v>0</v>
      </c>
      <c r="AE71">
        <f>IF(Merge6[[#This Row],[Position2]]="LM",1,0)</f>
        <v>0</v>
      </c>
      <c r="AF71">
        <f>IF(Merge6[[#This Row],[Position2]]="CDM",1,0)</f>
        <v>1</v>
      </c>
      <c r="AG71">
        <f>IF(Merge6[[#This Row],[Position2]]="CM",1,0)</f>
        <v>0</v>
      </c>
      <c r="AH71">
        <f>IF(Merge6[[#This Row],[Position2]]="CAM",1,0)</f>
        <v>0</v>
      </c>
      <c r="AI71">
        <f>IF(Merge6[[#This Row],[Position2]]="RM",1,0)</f>
        <v>0</v>
      </c>
      <c r="AJ71">
        <f>IF(Merge6[[#This Row],[Position2]]="LW",1,0)</f>
        <v>0</v>
      </c>
      <c r="AK71">
        <f>IF(Merge6[[#This Row],[Position2]]="RW",1,0)</f>
        <v>0</v>
      </c>
      <c r="AL71">
        <f>IF(Merge6[[#This Row],[Position2]]="CF",1,0)</f>
        <v>0</v>
      </c>
      <c r="AM71">
        <f>IF(Merge6[[#This Row],[Position2]]="ST",1,0)</f>
        <v>0</v>
      </c>
      <c r="AN71">
        <v>74</v>
      </c>
      <c r="AO71">
        <v>73</v>
      </c>
      <c r="AP71">
        <v>59</v>
      </c>
      <c r="AQ71">
        <v>75</v>
      </c>
      <c r="AR71">
        <v>73</v>
      </c>
      <c r="AS71">
        <v>67</v>
      </c>
      <c r="AT71">
        <v>67</v>
      </c>
      <c r="AU71">
        <v>57</v>
      </c>
      <c r="AV71">
        <v>50</v>
      </c>
      <c r="AW71">
        <v>58</v>
      </c>
      <c r="AX71">
        <v>42</v>
      </c>
      <c r="AY71">
        <v>40</v>
      </c>
      <c r="AZ71">
        <v>47</v>
      </c>
      <c r="BA71">
        <v>66</v>
      </c>
      <c r="BB71">
        <v>71</v>
      </c>
      <c r="BC71">
        <v>68</v>
      </c>
      <c r="BD71">
        <v>71</v>
      </c>
      <c r="BE71">
        <v>76</v>
      </c>
      <c r="BF71">
        <v>80</v>
      </c>
      <c r="BG71">
        <v>52</v>
      </c>
      <c r="BH71">
        <v>79</v>
      </c>
      <c r="BI71">
        <v>65</v>
      </c>
      <c r="BJ71">
        <v>68</v>
      </c>
      <c r="BK71">
        <v>9</v>
      </c>
      <c r="BL71">
        <v>7</v>
      </c>
      <c r="BM71">
        <v>12</v>
      </c>
      <c r="BN71">
        <v>12</v>
      </c>
      <c r="BO71">
        <v>10</v>
      </c>
      <c r="BP71">
        <v>71</v>
      </c>
      <c r="BQ71">
        <v>72</v>
      </c>
      <c r="BR71">
        <v>61</v>
      </c>
      <c r="BS71">
        <v>69</v>
      </c>
      <c r="BT71">
        <v>67</v>
      </c>
      <c r="BU71">
        <v>67</v>
      </c>
    </row>
    <row r="72" spans="1:73" x14ac:dyDescent="0.25">
      <c r="A72" t="s">
        <v>1385</v>
      </c>
      <c r="B72">
        <v>29</v>
      </c>
      <c r="C72" t="s">
        <v>28</v>
      </c>
      <c r="D72">
        <v>21</v>
      </c>
      <c r="E72">
        <f>Merge6[[#This Row],[age]]^2</f>
        <v>441</v>
      </c>
      <c r="F72" s="1">
        <v>3500000</v>
      </c>
      <c r="G72" s="1">
        <v>11000000</v>
      </c>
      <c r="H72" s="1">
        <f>Merge6[[#This Row],[MV at time]]/1000000</f>
        <v>3.5</v>
      </c>
      <c r="I72" s="1">
        <f>Merge6[[#This Row],[fee]]/1000000</f>
        <v>11</v>
      </c>
      <c r="J72" s="2">
        <f>Merge6[[#This Row],[fee]]/Merge6[[#This Row],[MV at time]]</f>
        <v>3.1428571428571428</v>
      </c>
      <c r="K72" t="s">
        <v>1233</v>
      </c>
      <c r="L72" t="s">
        <v>98</v>
      </c>
      <c r="M72" t="s">
        <v>998</v>
      </c>
      <c r="N72" t="s">
        <v>177</v>
      </c>
      <c r="O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2" t="s">
        <v>82</v>
      </c>
      <c r="R72" t="s">
        <v>55</v>
      </c>
      <c r="S72">
        <v>67</v>
      </c>
      <c r="T72">
        <v>78</v>
      </c>
      <c r="U72">
        <f>Merge6[[#This Row],[POT]]-Merge6[[#This Row],[TOT]]</f>
        <v>11</v>
      </c>
      <c r="V72" t="s">
        <v>8</v>
      </c>
      <c r="W72">
        <f>IF(Merge6[[#This Row],[Preffoot]]="Right",1,0)</f>
        <v>1</v>
      </c>
      <c r="X72" t="s">
        <v>15</v>
      </c>
      <c r="Y72">
        <f>IF(Merge6[[#This Row],[Position2]]="GK",1,0)</f>
        <v>0</v>
      </c>
      <c r="Z72">
        <f>IF(Merge6[[#This Row],[Position2]]="LB",1,0)</f>
        <v>0</v>
      </c>
      <c r="AA72">
        <f>IF(Merge6[[#This Row],[Position2]]="CB",1,0)</f>
        <v>0</v>
      </c>
      <c r="AB72">
        <f>IF(Merge6[[#This Row],[Position2]]="RB",1,0)</f>
        <v>0</v>
      </c>
      <c r="AC72">
        <f>IF(Merge6[[#This Row],[Position2]]="LWB",1,0)</f>
        <v>0</v>
      </c>
      <c r="AD72">
        <f>IF(Merge6[[#This Row],[Position2]]="RWB",1,0)</f>
        <v>0</v>
      </c>
      <c r="AE72">
        <f>IF(Merge6[[#This Row],[Position2]]="LM",1,0)</f>
        <v>0</v>
      </c>
      <c r="AF72">
        <f>IF(Merge6[[#This Row],[Position2]]="CDM",1,0)</f>
        <v>0</v>
      </c>
      <c r="AG72">
        <f>IF(Merge6[[#This Row],[Position2]]="CM",1,0)</f>
        <v>0</v>
      </c>
      <c r="AH72">
        <f>IF(Merge6[[#This Row],[Position2]]="CAM",1,0)</f>
        <v>0</v>
      </c>
      <c r="AI72">
        <f>IF(Merge6[[#This Row],[Position2]]="RM",1,0)</f>
        <v>0</v>
      </c>
      <c r="AJ72">
        <f>IF(Merge6[[#This Row],[Position2]]="LW",1,0)</f>
        <v>0</v>
      </c>
      <c r="AK72">
        <f>IF(Merge6[[#This Row],[Position2]]="RW",1,0)</f>
        <v>0</v>
      </c>
      <c r="AL72">
        <f>IF(Merge6[[#This Row],[Position2]]="CF",1,0)</f>
        <v>0</v>
      </c>
      <c r="AM72">
        <f>IF(Merge6[[#This Row],[Position2]]="ST",1,0)</f>
        <v>1</v>
      </c>
      <c r="AN72">
        <v>66</v>
      </c>
      <c r="AO72">
        <v>72</v>
      </c>
      <c r="AP72">
        <v>52</v>
      </c>
      <c r="AQ72">
        <v>60</v>
      </c>
      <c r="AR72">
        <v>44</v>
      </c>
      <c r="AS72">
        <v>55</v>
      </c>
      <c r="AT72">
        <v>66</v>
      </c>
      <c r="AU72">
        <v>72</v>
      </c>
      <c r="AV72">
        <v>62</v>
      </c>
      <c r="AW72">
        <v>60</v>
      </c>
      <c r="AX72">
        <v>41</v>
      </c>
      <c r="AY72">
        <v>58</v>
      </c>
      <c r="AZ72">
        <v>52</v>
      </c>
      <c r="BA72" t="s">
        <v>1234</v>
      </c>
      <c r="BB72">
        <v>19</v>
      </c>
      <c r="BC72">
        <v>24</v>
      </c>
      <c r="BD72">
        <v>87</v>
      </c>
      <c r="BE72">
        <v>69</v>
      </c>
      <c r="BF72">
        <v>73</v>
      </c>
      <c r="BG72">
        <v>53</v>
      </c>
      <c r="BH72">
        <v>90</v>
      </c>
      <c r="BI72">
        <v>74</v>
      </c>
      <c r="BJ72">
        <v>47</v>
      </c>
      <c r="BK72">
        <v>5</v>
      </c>
      <c r="BL72">
        <v>8</v>
      </c>
      <c r="BM72">
        <v>9</v>
      </c>
      <c r="BN72">
        <v>7</v>
      </c>
      <c r="BO72">
        <v>15</v>
      </c>
      <c r="BP72">
        <v>49</v>
      </c>
      <c r="BQ72">
        <v>63</v>
      </c>
      <c r="BR72">
        <v>61</v>
      </c>
      <c r="BS72">
        <v>22</v>
      </c>
      <c r="BT72">
        <v>61</v>
      </c>
      <c r="BU72">
        <v>59</v>
      </c>
    </row>
    <row r="73" spans="1:73" x14ac:dyDescent="0.25">
      <c r="A73" t="s">
        <v>1059</v>
      </c>
      <c r="B73">
        <v>10</v>
      </c>
      <c r="C73" t="s">
        <v>116</v>
      </c>
      <c r="D73">
        <v>21</v>
      </c>
      <c r="E73">
        <f>Merge6[[#This Row],[age]]^2</f>
        <v>441</v>
      </c>
      <c r="F73" s="1">
        <v>6000000</v>
      </c>
      <c r="G73" s="1">
        <v>7500000</v>
      </c>
      <c r="H73" s="1">
        <f>Merge6[[#This Row],[MV at time]]/1000000</f>
        <v>6</v>
      </c>
      <c r="I73" s="1">
        <f>Merge6[[#This Row],[fee]]/1000000</f>
        <v>7.5</v>
      </c>
      <c r="J73" s="2">
        <f>Merge6[[#This Row],[fee]]/Merge6[[#This Row],[MV at time]]</f>
        <v>1.25</v>
      </c>
      <c r="K73" t="s">
        <v>1050</v>
      </c>
      <c r="L73" t="s">
        <v>149</v>
      </c>
      <c r="M73" t="s">
        <v>150</v>
      </c>
      <c r="N73" t="s">
        <v>282</v>
      </c>
      <c r="O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3" t="s">
        <v>185</v>
      </c>
      <c r="R73" t="s">
        <v>91</v>
      </c>
      <c r="S73">
        <v>74</v>
      </c>
      <c r="T73">
        <v>84</v>
      </c>
      <c r="U73">
        <f>Merge6[[#This Row],[POT]]-Merge6[[#This Row],[TOT]]</f>
        <v>10</v>
      </c>
      <c r="V73" t="s">
        <v>43</v>
      </c>
      <c r="W73">
        <f>IF(Merge6[[#This Row],[Preffoot]]="Right",1,0)</f>
        <v>0</v>
      </c>
      <c r="X73" t="s">
        <v>15</v>
      </c>
      <c r="Y73">
        <f>IF(Merge6[[#This Row],[Position2]]="GK",1,0)</f>
        <v>0</v>
      </c>
      <c r="Z73">
        <f>IF(Merge6[[#This Row],[Position2]]="LB",1,0)</f>
        <v>0</v>
      </c>
      <c r="AA73">
        <f>IF(Merge6[[#This Row],[Position2]]="CB",1,0)</f>
        <v>0</v>
      </c>
      <c r="AB73">
        <f>IF(Merge6[[#This Row],[Position2]]="RB",1,0)</f>
        <v>0</v>
      </c>
      <c r="AC73">
        <f>IF(Merge6[[#This Row],[Position2]]="LWB",1,0)</f>
        <v>0</v>
      </c>
      <c r="AD73">
        <f>IF(Merge6[[#This Row],[Position2]]="RWB",1,0)</f>
        <v>0</v>
      </c>
      <c r="AE73">
        <f>IF(Merge6[[#This Row],[Position2]]="LM",1,0)</f>
        <v>0</v>
      </c>
      <c r="AF73">
        <f>IF(Merge6[[#This Row],[Position2]]="CDM",1,0)</f>
        <v>0</v>
      </c>
      <c r="AG73">
        <f>IF(Merge6[[#This Row],[Position2]]="CM",1,0)</f>
        <v>0</v>
      </c>
      <c r="AH73">
        <f>IF(Merge6[[#This Row],[Position2]]="CAM",1,0)</f>
        <v>0</v>
      </c>
      <c r="AI73">
        <f>IF(Merge6[[#This Row],[Position2]]="RM",1,0)</f>
        <v>0</v>
      </c>
      <c r="AJ73">
        <f>IF(Merge6[[#This Row],[Position2]]="LW",1,0)</f>
        <v>0</v>
      </c>
      <c r="AK73">
        <f>IF(Merge6[[#This Row],[Position2]]="RW",1,0)</f>
        <v>0</v>
      </c>
      <c r="AL73">
        <f>IF(Merge6[[#This Row],[Position2]]="CF",1,0)</f>
        <v>0</v>
      </c>
      <c r="AM73">
        <f>IF(Merge6[[#This Row],[Position2]]="ST",1,0)</f>
        <v>1</v>
      </c>
      <c r="AN73">
        <v>80</v>
      </c>
      <c r="AO73">
        <v>80</v>
      </c>
      <c r="AP73">
        <v>65</v>
      </c>
      <c r="AQ73">
        <v>71</v>
      </c>
      <c r="AR73">
        <v>61</v>
      </c>
      <c r="AS73">
        <v>71</v>
      </c>
      <c r="AT73">
        <v>78</v>
      </c>
      <c r="AU73">
        <v>72</v>
      </c>
      <c r="AV73">
        <v>70</v>
      </c>
      <c r="AW73">
        <v>73</v>
      </c>
      <c r="AX73">
        <v>52</v>
      </c>
      <c r="AY73">
        <v>68</v>
      </c>
      <c r="AZ73">
        <v>67</v>
      </c>
      <c r="BA73">
        <v>44</v>
      </c>
      <c r="BB73">
        <v>35</v>
      </c>
      <c r="BC73">
        <v>35</v>
      </c>
      <c r="BD73">
        <v>86</v>
      </c>
      <c r="BE73">
        <v>80</v>
      </c>
      <c r="BF73">
        <v>47</v>
      </c>
      <c r="BG73">
        <v>80</v>
      </c>
      <c r="BH73">
        <v>81</v>
      </c>
      <c r="BI73">
        <v>85</v>
      </c>
      <c r="BJ73">
        <v>75</v>
      </c>
      <c r="BK73">
        <v>8</v>
      </c>
      <c r="BL73">
        <v>10</v>
      </c>
      <c r="BM73">
        <v>8</v>
      </c>
      <c r="BN73">
        <v>14</v>
      </c>
      <c r="BO73">
        <v>12</v>
      </c>
      <c r="BP73">
        <v>36</v>
      </c>
      <c r="BQ73">
        <v>69</v>
      </c>
      <c r="BR73">
        <v>75</v>
      </c>
      <c r="BS73">
        <v>30</v>
      </c>
      <c r="BT73">
        <v>68</v>
      </c>
      <c r="BU73">
        <v>70</v>
      </c>
    </row>
    <row r="74" spans="1:73" x14ac:dyDescent="0.25">
      <c r="A74" t="s">
        <v>952</v>
      </c>
      <c r="B74">
        <v>21</v>
      </c>
      <c r="C74" t="s">
        <v>28</v>
      </c>
      <c r="D74">
        <v>22</v>
      </c>
      <c r="E74">
        <f>Merge6[[#This Row],[age]]^2</f>
        <v>484</v>
      </c>
      <c r="F74" s="1">
        <v>42000000</v>
      </c>
      <c r="G74" s="1">
        <v>28000000</v>
      </c>
      <c r="H74" s="1">
        <f>Merge6[[#This Row],[MV at time]]/1000000</f>
        <v>42</v>
      </c>
      <c r="I74" s="1">
        <f>Merge6[[#This Row],[fee]]/1000000</f>
        <v>28</v>
      </c>
      <c r="J74" s="2">
        <f>Merge6[[#This Row],[fee]]/Merge6[[#This Row],[MV at time]]</f>
        <v>0.66666666666666663</v>
      </c>
      <c r="K74" t="s">
        <v>1233</v>
      </c>
      <c r="L74" t="s">
        <v>149</v>
      </c>
      <c r="M74" t="s">
        <v>274</v>
      </c>
      <c r="N74" t="s">
        <v>54</v>
      </c>
      <c r="O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4" t="s">
        <v>55</v>
      </c>
      <c r="R74" t="s">
        <v>55</v>
      </c>
      <c r="S74">
        <v>79</v>
      </c>
      <c r="T74">
        <v>86</v>
      </c>
      <c r="U74">
        <f>Merge6[[#This Row],[POT]]-Merge6[[#This Row],[TOT]]</f>
        <v>7</v>
      </c>
      <c r="V74" t="s">
        <v>8</v>
      </c>
      <c r="W74">
        <f>IF(Merge6[[#This Row],[Preffoot]]="Right",1,0)</f>
        <v>1</v>
      </c>
      <c r="X74" t="s">
        <v>15</v>
      </c>
      <c r="Y74">
        <f>IF(Merge6[[#This Row],[Position2]]="GK",1,0)</f>
        <v>0</v>
      </c>
      <c r="Z74">
        <f>IF(Merge6[[#This Row],[Position2]]="LB",1,0)</f>
        <v>0</v>
      </c>
      <c r="AA74">
        <f>IF(Merge6[[#This Row],[Position2]]="CB",1,0)</f>
        <v>0</v>
      </c>
      <c r="AB74">
        <f>IF(Merge6[[#This Row],[Position2]]="RB",1,0)</f>
        <v>0</v>
      </c>
      <c r="AC74">
        <f>IF(Merge6[[#This Row],[Position2]]="LWB",1,0)</f>
        <v>0</v>
      </c>
      <c r="AD74">
        <f>IF(Merge6[[#This Row],[Position2]]="RWB",1,0)</f>
        <v>0</v>
      </c>
      <c r="AE74">
        <f>IF(Merge6[[#This Row],[Position2]]="LM",1,0)</f>
        <v>0</v>
      </c>
      <c r="AF74">
        <f>IF(Merge6[[#This Row],[Position2]]="CDM",1,0)</f>
        <v>0</v>
      </c>
      <c r="AG74">
        <f>IF(Merge6[[#This Row],[Position2]]="CM",1,0)</f>
        <v>0</v>
      </c>
      <c r="AH74">
        <f>IF(Merge6[[#This Row],[Position2]]="CAM",1,0)</f>
        <v>0</v>
      </c>
      <c r="AI74">
        <f>IF(Merge6[[#This Row],[Position2]]="RM",1,0)</f>
        <v>0</v>
      </c>
      <c r="AJ74">
        <f>IF(Merge6[[#This Row],[Position2]]="LW",1,0)</f>
        <v>0</v>
      </c>
      <c r="AK74">
        <f>IF(Merge6[[#This Row],[Position2]]="RW",1,0)</f>
        <v>0</v>
      </c>
      <c r="AL74">
        <f>IF(Merge6[[#This Row],[Position2]]="CF",1,0)</f>
        <v>0</v>
      </c>
      <c r="AM74">
        <f>IF(Merge6[[#This Row],[Position2]]="ST",1,0)</f>
        <v>1</v>
      </c>
      <c r="AN74">
        <v>80</v>
      </c>
      <c r="AO74">
        <v>82</v>
      </c>
      <c r="AP74">
        <v>76</v>
      </c>
      <c r="AQ74">
        <v>79</v>
      </c>
      <c r="AR74">
        <v>69</v>
      </c>
      <c r="AS74">
        <v>68</v>
      </c>
      <c r="AT74">
        <v>81</v>
      </c>
      <c r="AU74">
        <v>81</v>
      </c>
      <c r="AV74">
        <v>82</v>
      </c>
      <c r="AW74">
        <v>78</v>
      </c>
      <c r="AX74">
        <v>76</v>
      </c>
      <c r="AY74">
        <v>78</v>
      </c>
      <c r="AZ74">
        <v>78</v>
      </c>
      <c r="BA74" t="s">
        <v>1234</v>
      </c>
      <c r="BB74">
        <v>32</v>
      </c>
      <c r="BC74">
        <v>41</v>
      </c>
      <c r="BD74">
        <v>81</v>
      </c>
      <c r="BE74">
        <v>72</v>
      </c>
      <c r="BF74">
        <v>71</v>
      </c>
      <c r="BG74">
        <v>72</v>
      </c>
      <c r="BH74">
        <v>75</v>
      </c>
      <c r="BI74">
        <v>76</v>
      </c>
      <c r="BJ74">
        <v>69</v>
      </c>
      <c r="BK74">
        <v>9</v>
      </c>
      <c r="BL74">
        <v>6</v>
      </c>
      <c r="BM74">
        <v>12</v>
      </c>
      <c r="BN74">
        <v>8</v>
      </c>
      <c r="BO74">
        <v>7</v>
      </c>
      <c r="BP74">
        <v>61</v>
      </c>
      <c r="BQ74">
        <v>77</v>
      </c>
      <c r="BR74">
        <v>82</v>
      </c>
      <c r="BS74">
        <v>44</v>
      </c>
      <c r="BT74">
        <v>76</v>
      </c>
      <c r="BU74">
        <v>78</v>
      </c>
    </row>
    <row r="75" spans="1:73" x14ac:dyDescent="0.25">
      <c r="A75" t="s">
        <v>952</v>
      </c>
      <c r="B75">
        <v>23</v>
      </c>
      <c r="C75" t="s">
        <v>28</v>
      </c>
      <c r="D75">
        <v>20</v>
      </c>
      <c r="E75">
        <f>Merge6[[#This Row],[age]]^2</f>
        <v>400</v>
      </c>
      <c r="F75" s="1">
        <v>4000000</v>
      </c>
      <c r="G75" s="1">
        <v>7000000</v>
      </c>
      <c r="H75" s="1">
        <f>Merge6[[#This Row],[MV at time]]/1000000</f>
        <v>4</v>
      </c>
      <c r="I75" s="1">
        <f>Merge6[[#This Row],[fee]]/1000000</f>
        <v>7</v>
      </c>
      <c r="J75" s="2">
        <f>Merge6[[#This Row],[fee]]/Merge6[[#This Row],[MV at time]]</f>
        <v>1.75</v>
      </c>
      <c r="K75" t="s">
        <v>773</v>
      </c>
      <c r="L75" t="s">
        <v>149</v>
      </c>
      <c r="M75" t="s">
        <v>177</v>
      </c>
      <c r="N75" t="s">
        <v>274</v>
      </c>
      <c r="O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5" t="s">
        <v>55</v>
      </c>
      <c r="R75" t="s">
        <v>55</v>
      </c>
      <c r="S75">
        <v>77</v>
      </c>
      <c r="T75">
        <v>84</v>
      </c>
      <c r="U75">
        <f>Merge6[[#This Row],[POT]]-Merge6[[#This Row],[TOT]]</f>
        <v>7</v>
      </c>
      <c r="V75" t="s">
        <v>8</v>
      </c>
      <c r="W75">
        <f>IF(Merge6[[#This Row],[Preffoot]]="Right",1,0)</f>
        <v>1</v>
      </c>
      <c r="X75" t="s">
        <v>156</v>
      </c>
      <c r="Y75">
        <f>IF(Merge6[[#This Row],[Position2]]="GK",1,0)</f>
        <v>0</v>
      </c>
      <c r="Z75">
        <f>IF(Merge6[[#This Row],[Position2]]="LB",1,0)</f>
        <v>0</v>
      </c>
      <c r="AA75">
        <f>IF(Merge6[[#This Row],[Position2]]="CB",1,0)</f>
        <v>0</v>
      </c>
      <c r="AB75">
        <f>IF(Merge6[[#This Row],[Position2]]="RB",1,0)</f>
        <v>0</v>
      </c>
      <c r="AC75">
        <f>IF(Merge6[[#This Row],[Position2]]="LWB",1,0)</f>
        <v>0</v>
      </c>
      <c r="AD75">
        <f>IF(Merge6[[#This Row],[Position2]]="RWB",1,0)</f>
        <v>0</v>
      </c>
      <c r="AE75">
        <f>IF(Merge6[[#This Row],[Position2]]="LM",1,0)</f>
        <v>0</v>
      </c>
      <c r="AF75">
        <f>IF(Merge6[[#This Row],[Position2]]="CDM",1,0)</f>
        <v>0</v>
      </c>
      <c r="AG75">
        <f>IF(Merge6[[#This Row],[Position2]]="CM",1,0)</f>
        <v>0</v>
      </c>
      <c r="AH75">
        <f>IF(Merge6[[#This Row],[Position2]]="CAM",1,0)</f>
        <v>0</v>
      </c>
      <c r="AI75">
        <f>IF(Merge6[[#This Row],[Position2]]="RM",1,0)</f>
        <v>0</v>
      </c>
      <c r="AJ75">
        <f>IF(Merge6[[#This Row],[Position2]]="LW",1,0)</f>
        <v>1</v>
      </c>
      <c r="AK75">
        <f>IF(Merge6[[#This Row],[Position2]]="RW",1,0)</f>
        <v>0</v>
      </c>
      <c r="AL75">
        <f>IF(Merge6[[#This Row],[Position2]]="CF",1,0)</f>
        <v>0</v>
      </c>
      <c r="AM75">
        <f>IF(Merge6[[#This Row],[Position2]]="ST",1,0)</f>
        <v>0</v>
      </c>
      <c r="AN75">
        <v>76</v>
      </c>
      <c r="AO75">
        <v>79</v>
      </c>
      <c r="AP75">
        <v>75</v>
      </c>
      <c r="AQ75">
        <v>75</v>
      </c>
      <c r="AR75">
        <v>66</v>
      </c>
      <c r="AS75">
        <v>62</v>
      </c>
      <c r="AT75">
        <v>77</v>
      </c>
      <c r="AU75">
        <v>80</v>
      </c>
      <c r="AV75">
        <v>76</v>
      </c>
      <c r="AW75">
        <v>70</v>
      </c>
      <c r="AX75">
        <v>70</v>
      </c>
      <c r="AY75">
        <v>72</v>
      </c>
      <c r="AZ75">
        <v>70</v>
      </c>
      <c r="BA75">
        <v>40</v>
      </c>
      <c r="BB75">
        <v>32</v>
      </c>
      <c r="BC75">
        <v>39</v>
      </c>
      <c r="BD75">
        <v>77</v>
      </c>
      <c r="BE75">
        <v>74</v>
      </c>
      <c r="BF75">
        <v>71</v>
      </c>
      <c r="BG75">
        <v>73</v>
      </c>
      <c r="BH75">
        <v>75</v>
      </c>
      <c r="BI75">
        <v>77</v>
      </c>
      <c r="BJ75">
        <v>68</v>
      </c>
      <c r="BK75">
        <v>9</v>
      </c>
      <c r="BL75">
        <v>6</v>
      </c>
      <c r="BM75">
        <v>12</v>
      </c>
      <c r="BN75">
        <v>8</v>
      </c>
      <c r="BO75">
        <v>7</v>
      </c>
      <c r="BP75">
        <v>61</v>
      </c>
      <c r="BQ75">
        <v>72</v>
      </c>
      <c r="BR75">
        <v>79</v>
      </c>
      <c r="BS75">
        <v>41</v>
      </c>
      <c r="BT75">
        <v>73</v>
      </c>
      <c r="BU75">
        <v>75</v>
      </c>
    </row>
    <row r="76" spans="1:73" x14ac:dyDescent="0.25">
      <c r="A76" t="s">
        <v>526</v>
      </c>
      <c r="B76">
        <v>41</v>
      </c>
      <c r="C76" t="s">
        <v>1</v>
      </c>
      <c r="D76">
        <v>25</v>
      </c>
      <c r="E76">
        <f>Merge6[[#This Row],[age]]^2</f>
        <v>625</v>
      </c>
      <c r="F76" s="1">
        <v>6000000</v>
      </c>
      <c r="G76" s="1">
        <v>14200000</v>
      </c>
      <c r="H76" s="1">
        <f>Merge6[[#This Row],[MV at time]]/1000000</f>
        <v>6</v>
      </c>
      <c r="I76" s="1">
        <f>Merge6[[#This Row],[fee]]/1000000</f>
        <v>14.2</v>
      </c>
      <c r="J76" s="2">
        <f>Merge6[[#This Row],[fee]]/Merge6[[#This Row],[MV at time]]</f>
        <v>2.3666666666666667</v>
      </c>
      <c r="K76" t="s">
        <v>509</v>
      </c>
      <c r="L76" t="s">
        <v>527</v>
      </c>
      <c r="M76" t="s">
        <v>528</v>
      </c>
      <c r="N76" t="s">
        <v>228</v>
      </c>
      <c r="O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6" t="s">
        <v>7</v>
      </c>
      <c r="R76" t="s">
        <v>7</v>
      </c>
      <c r="S76">
        <v>77</v>
      </c>
      <c r="T76">
        <v>81</v>
      </c>
      <c r="U76">
        <f>Merge6[[#This Row],[POT]]-Merge6[[#This Row],[TOT]]</f>
        <v>4</v>
      </c>
      <c r="V76" t="s">
        <v>8</v>
      </c>
      <c r="W76">
        <f>IF(Merge6[[#This Row],[Preffoot]]="Right",1,0)</f>
        <v>1</v>
      </c>
      <c r="X76" t="s">
        <v>9</v>
      </c>
      <c r="Y76">
        <f>IF(Merge6[[#This Row],[Position2]]="GK",1,0)</f>
        <v>0</v>
      </c>
      <c r="Z76">
        <f>IF(Merge6[[#This Row],[Position2]]="LB",1,0)</f>
        <v>0</v>
      </c>
      <c r="AA76">
        <f>IF(Merge6[[#This Row],[Position2]]="CB",1,0)</f>
        <v>1</v>
      </c>
      <c r="AB76">
        <f>IF(Merge6[[#This Row],[Position2]]="RB",1,0)</f>
        <v>0</v>
      </c>
      <c r="AC76">
        <f>IF(Merge6[[#This Row],[Position2]]="LWB",1,0)</f>
        <v>0</v>
      </c>
      <c r="AD76">
        <f>IF(Merge6[[#This Row],[Position2]]="RWB",1,0)</f>
        <v>0</v>
      </c>
      <c r="AE76">
        <f>IF(Merge6[[#This Row],[Position2]]="LM",1,0)</f>
        <v>0</v>
      </c>
      <c r="AF76">
        <f>IF(Merge6[[#This Row],[Position2]]="CDM",1,0)</f>
        <v>0</v>
      </c>
      <c r="AG76">
        <f>IF(Merge6[[#This Row],[Position2]]="CM",1,0)</f>
        <v>0</v>
      </c>
      <c r="AH76">
        <f>IF(Merge6[[#This Row],[Position2]]="CAM",1,0)</f>
        <v>0</v>
      </c>
      <c r="AI76">
        <f>IF(Merge6[[#This Row],[Position2]]="RM",1,0)</f>
        <v>0</v>
      </c>
      <c r="AJ76">
        <f>IF(Merge6[[#This Row],[Position2]]="LW",1,0)</f>
        <v>0</v>
      </c>
      <c r="AK76">
        <f>IF(Merge6[[#This Row],[Position2]]="RW",1,0)</f>
        <v>0</v>
      </c>
      <c r="AL76">
        <f>IF(Merge6[[#This Row],[Position2]]="CF",1,0)</f>
        <v>0</v>
      </c>
      <c r="AM76">
        <f>IF(Merge6[[#This Row],[Position2]]="ST",1,0)</f>
        <v>0</v>
      </c>
      <c r="AN76">
        <v>64</v>
      </c>
      <c r="AO76">
        <v>59</v>
      </c>
      <c r="AP76">
        <v>49</v>
      </c>
      <c r="AQ76">
        <v>62</v>
      </c>
      <c r="AR76">
        <v>60</v>
      </c>
      <c r="AS76">
        <v>75</v>
      </c>
      <c r="AT76">
        <v>60</v>
      </c>
      <c r="AU76">
        <v>43</v>
      </c>
      <c r="AV76">
        <v>66</v>
      </c>
      <c r="AW76">
        <v>49</v>
      </c>
      <c r="AX76">
        <v>21</v>
      </c>
      <c r="AY76">
        <v>34</v>
      </c>
      <c r="AZ76">
        <v>39</v>
      </c>
      <c r="BA76">
        <v>78</v>
      </c>
      <c r="BB76">
        <v>80</v>
      </c>
      <c r="BC76">
        <v>82</v>
      </c>
      <c r="BD76">
        <v>54</v>
      </c>
      <c r="BE76">
        <v>75</v>
      </c>
      <c r="BF76">
        <v>85</v>
      </c>
      <c r="BG76">
        <v>47</v>
      </c>
      <c r="BH76">
        <v>69</v>
      </c>
      <c r="BI76">
        <v>49</v>
      </c>
      <c r="BJ76">
        <v>72</v>
      </c>
      <c r="BK76">
        <v>8</v>
      </c>
      <c r="BL76">
        <v>12</v>
      </c>
      <c r="BM76">
        <v>8</v>
      </c>
      <c r="BN76">
        <v>13</v>
      </c>
      <c r="BO76">
        <v>7</v>
      </c>
      <c r="BP76">
        <v>78</v>
      </c>
      <c r="BQ76">
        <v>65</v>
      </c>
      <c r="BR76">
        <v>49</v>
      </c>
      <c r="BS76">
        <v>70</v>
      </c>
      <c r="BT76">
        <v>48</v>
      </c>
      <c r="BU76">
        <v>65</v>
      </c>
    </row>
    <row r="77" spans="1:73" x14ac:dyDescent="0.25">
      <c r="A77" t="s">
        <v>1060</v>
      </c>
      <c r="B77">
        <v>34</v>
      </c>
      <c r="C77" t="s">
        <v>116</v>
      </c>
      <c r="D77">
        <v>23</v>
      </c>
      <c r="E77">
        <f>Merge6[[#This Row],[age]]^2</f>
        <v>529</v>
      </c>
      <c r="F77" s="1">
        <v>6000000</v>
      </c>
      <c r="G77" s="1">
        <v>7000000</v>
      </c>
      <c r="H77" s="1">
        <f>Merge6[[#This Row],[MV at time]]/1000000</f>
        <v>6</v>
      </c>
      <c r="I77" s="1">
        <f>Merge6[[#This Row],[fee]]/1000000</f>
        <v>7</v>
      </c>
      <c r="J77" s="2">
        <f>Merge6[[#This Row],[fee]]/Merge6[[#This Row],[MV at time]]</f>
        <v>1.1666666666666667</v>
      </c>
      <c r="K77" t="s">
        <v>1050</v>
      </c>
      <c r="L77" t="s">
        <v>287</v>
      </c>
      <c r="M77" t="s">
        <v>162</v>
      </c>
      <c r="N77" t="s">
        <v>431</v>
      </c>
      <c r="O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77" t="s">
        <v>795</v>
      </c>
      <c r="R77" t="s">
        <v>66</v>
      </c>
      <c r="S77">
        <v>73</v>
      </c>
      <c r="T77">
        <v>79</v>
      </c>
      <c r="U77">
        <f>Merge6[[#This Row],[POT]]-Merge6[[#This Row],[TOT]]</f>
        <v>6</v>
      </c>
      <c r="V77" t="s">
        <v>43</v>
      </c>
      <c r="W77">
        <f>IF(Merge6[[#This Row],[Preffoot]]="Right",1,0)</f>
        <v>0</v>
      </c>
      <c r="X77" t="s">
        <v>114</v>
      </c>
      <c r="Y77">
        <f>IF(Merge6[[#This Row],[Position2]]="GK",1,0)</f>
        <v>0</v>
      </c>
      <c r="Z77">
        <f>IF(Merge6[[#This Row],[Position2]]="LB",1,0)</f>
        <v>0</v>
      </c>
      <c r="AA77">
        <f>IF(Merge6[[#This Row],[Position2]]="CB",1,0)</f>
        <v>0</v>
      </c>
      <c r="AB77">
        <f>IF(Merge6[[#This Row],[Position2]]="RB",1,0)</f>
        <v>0</v>
      </c>
      <c r="AC77">
        <f>IF(Merge6[[#This Row],[Position2]]="LWB",1,0)</f>
        <v>0</v>
      </c>
      <c r="AD77">
        <f>IF(Merge6[[#This Row],[Position2]]="RWB",1,0)</f>
        <v>0</v>
      </c>
      <c r="AE77">
        <f>IF(Merge6[[#This Row],[Position2]]="LM",1,0)</f>
        <v>0</v>
      </c>
      <c r="AF77">
        <f>IF(Merge6[[#This Row],[Position2]]="CDM",1,0)</f>
        <v>0</v>
      </c>
      <c r="AG77">
        <f>IF(Merge6[[#This Row],[Position2]]="CM",1,0)</f>
        <v>0</v>
      </c>
      <c r="AH77">
        <f>IF(Merge6[[#This Row],[Position2]]="CAM",1,0)</f>
        <v>0</v>
      </c>
      <c r="AI77">
        <f>IF(Merge6[[#This Row],[Position2]]="RM",1,0)</f>
        <v>0</v>
      </c>
      <c r="AJ77">
        <f>IF(Merge6[[#This Row],[Position2]]="LW",1,0)</f>
        <v>0</v>
      </c>
      <c r="AK77">
        <f>IF(Merge6[[#This Row],[Position2]]="RW",1,0)</f>
        <v>1</v>
      </c>
      <c r="AL77">
        <f>IF(Merge6[[#This Row],[Position2]]="CF",1,0)</f>
        <v>0</v>
      </c>
      <c r="AM77">
        <f>IF(Merge6[[#This Row],[Position2]]="ST",1,0)</f>
        <v>0</v>
      </c>
      <c r="AN77">
        <v>73</v>
      </c>
      <c r="AO77">
        <v>76</v>
      </c>
      <c r="AP77">
        <v>68</v>
      </c>
      <c r="AQ77">
        <v>69</v>
      </c>
      <c r="AR77">
        <v>63</v>
      </c>
      <c r="AS77">
        <v>45</v>
      </c>
      <c r="AT77">
        <v>78</v>
      </c>
      <c r="AU77">
        <v>70</v>
      </c>
      <c r="AV77">
        <v>70</v>
      </c>
      <c r="AW77">
        <v>74</v>
      </c>
      <c r="AX77">
        <v>63</v>
      </c>
      <c r="AY77">
        <v>65</v>
      </c>
      <c r="AZ77">
        <v>63</v>
      </c>
      <c r="BA77">
        <v>39</v>
      </c>
      <c r="BB77">
        <v>35</v>
      </c>
      <c r="BC77">
        <v>36</v>
      </c>
      <c r="BD77">
        <v>83</v>
      </c>
      <c r="BE77">
        <v>77</v>
      </c>
      <c r="BF77">
        <v>58</v>
      </c>
      <c r="BG77">
        <v>87</v>
      </c>
      <c r="BH77">
        <v>72</v>
      </c>
      <c r="BI77">
        <v>88</v>
      </c>
      <c r="BJ77">
        <v>83</v>
      </c>
      <c r="BK77">
        <v>10</v>
      </c>
      <c r="BL77">
        <v>11</v>
      </c>
      <c r="BM77">
        <v>10</v>
      </c>
      <c r="BN77">
        <v>11</v>
      </c>
      <c r="BO77">
        <v>7</v>
      </c>
      <c r="BP77">
        <v>57</v>
      </c>
      <c r="BQ77">
        <v>69</v>
      </c>
      <c r="BR77">
        <v>71</v>
      </c>
      <c r="BS77">
        <v>29</v>
      </c>
      <c r="BT77">
        <v>69</v>
      </c>
      <c r="BU77">
        <v>72</v>
      </c>
    </row>
    <row r="78" spans="1:73" x14ac:dyDescent="0.25">
      <c r="A78" t="s">
        <v>1266</v>
      </c>
      <c r="B78">
        <v>10</v>
      </c>
      <c r="C78" t="s">
        <v>57</v>
      </c>
      <c r="D78">
        <v>22</v>
      </c>
      <c r="E78">
        <f>Merge6[[#This Row],[age]]^2</f>
        <v>484</v>
      </c>
      <c r="F78" s="1">
        <v>5000000</v>
      </c>
      <c r="G78" s="1">
        <v>8000000</v>
      </c>
      <c r="H78" s="1">
        <f>Merge6[[#This Row],[MV at time]]/1000000</f>
        <v>5</v>
      </c>
      <c r="I78" s="1">
        <f>Merge6[[#This Row],[fee]]/1000000</f>
        <v>8</v>
      </c>
      <c r="J78" s="2">
        <f>Merge6[[#This Row],[fee]]/Merge6[[#This Row],[MV at time]]</f>
        <v>1.6</v>
      </c>
      <c r="K78" t="s">
        <v>1233</v>
      </c>
      <c r="L78" t="s">
        <v>238</v>
      </c>
      <c r="M78" t="s">
        <v>586</v>
      </c>
      <c r="N78" t="s">
        <v>169</v>
      </c>
      <c r="O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8" t="s">
        <v>1242</v>
      </c>
      <c r="R78" t="s">
        <v>6</v>
      </c>
      <c r="S78">
        <v>73</v>
      </c>
      <c r="T78">
        <v>81</v>
      </c>
      <c r="U78">
        <f>Merge6[[#This Row],[POT]]-Merge6[[#This Row],[TOT]]</f>
        <v>8</v>
      </c>
      <c r="V78" t="s">
        <v>8</v>
      </c>
      <c r="W78">
        <f>IF(Merge6[[#This Row],[Preffoot]]="Right",1,0)</f>
        <v>1</v>
      </c>
      <c r="X78" t="s">
        <v>20</v>
      </c>
      <c r="Y78">
        <f>IF(Merge6[[#This Row],[Position2]]="GK",1,0)</f>
        <v>0</v>
      </c>
      <c r="Z78">
        <f>IF(Merge6[[#This Row],[Position2]]="LB",1,0)</f>
        <v>0</v>
      </c>
      <c r="AA78">
        <f>IF(Merge6[[#This Row],[Position2]]="CB",1,0)</f>
        <v>0</v>
      </c>
      <c r="AB78">
        <f>IF(Merge6[[#This Row],[Position2]]="RB",1,0)</f>
        <v>0</v>
      </c>
      <c r="AC78">
        <f>IF(Merge6[[#This Row],[Position2]]="LWB",1,0)</f>
        <v>0</v>
      </c>
      <c r="AD78">
        <f>IF(Merge6[[#This Row],[Position2]]="RWB",1,0)</f>
        <v>0</v>
      </c>
      <c r="AE78">
        <f>IF(Merge6[[#This Row],[Position2]]="LM",1,0)</f>
        <v>0</v>
      </c>
      <c r="AF78">
        <f>IF(Merge6[[#This Row],[Position2]]="CDM",1,0)</f>
        <v>0</v>
      </c>
      <c r="AG78">
        <f>IF(Merge6[[#This Row],[Position2]]="CM",1,0)</f>
        <v>1</v>
      </c>
      <c r="AH78">
        <f>IF(Merge6[[#This Row],[Position2]]="CAM",1,0)</f>
        <v>0</v>
      </c>
      <c r="AI78">
        <f>IF(Merge6[[#This Row],[Position2]]="RM",1,0)</f>
        <v>0</v>
      </c>
      <c r="AJ78">
        <f>IF(Merge6[[#This Row],[Position2]]="LW",1,0)</f>
        <v>0</v>
      </c>
      <c r="AK78">
        <f>IF(Merge6[[#This Row],[Position2]]="RW",1,0)</f>
        <v>0</v>
      </c>
      <c r="AL78">
        <f>IF(Merge6[[#This Row],[Position2]]="CF",1,0)</f>
        <v>0</v>
      </c>
      <c r="AM78">
        <f>IF(Merge6[[#This Row],[Position2]]="ST",1,0)</f>
        <v>0</v>
      </c>
      <c r="AN78">
        <v>78</v>
      </c>
      <c r="AO78">
        <v>79</v>
      </c>
      <c r="AP78">
        <v>62</v>
      </c>
      <c r="AQ78">
        <v>76</v>
      </c>
      <c r="AR78">
        <v>68</v>
      </c>
      <c r="AS78">
        <v>49</v>
      </c>
      <c r="AT78">
        <v>75</v>
      </c>
      <c r="AU78">
        <v>55</v>
      </c>
      <c r="AV78">
        <v>69</v>
      </c>
      <c r="AW78">
        <v>59</v>
      </c>
      <c r="AX78">
        <v>51</v>
      </c>
      <c r="AY78">
        <v>53</v>
      </c>
      <c r="AZ78">
        <v>56</v>
      </c>
      <c r="BA78" t="s">
        <v>1234</v>
      </c>
      <c r="BB78">
        <v>58</v>
      </c>
      <c r="BC78">
        <v>68</v>
      </c>
      <c r="BD78">
        <v>76</v>
      </c>
      <c r="BE78">
        <v>82</v>
      </c>
      <c r="BF78">
        <v>51</v>
      </c>
      <c r="BG78">
        <v>79</v>
      </c>
      <c r="BH78">
        <v>69</v>
      </c>
      <c r="BI78">
        <v>78</v>
      </c>
      <c r="BJ78">
        <v>64</v>
      </c>
      <c r="BK78">
        <v>8</v>
      </c>
      <c r="BL78">
        <v>6</v>
      </c>
      <c r="BM78">
        <v>9</v>
      </c>
      <c r="BN78">
        <v>12</v>
      </c>
      <c r="BO78">
        <v>5</v>
      </c>
      <c r="BP78">
        <v>67</v>
      </c>
      <c r="BQ78">
        <v>74</v>
      </c>
      <c r="BR78">
        <v>69</v>
      </c>
      <c r="BS78">
        <v>62</v>
      </c>
      <c r="BT78">
        <v>70</v>
      </c>
      <c r="BU78">
        <v>73</v>
      </c>
    </row>
    <row r="79" spans="1:73" x14ac:dyDescent="0.25">
      <c r="A79" t="s">
        <v>529</v>
      </c>
      <c r="B79">
        <v>23</v>
      </c>
      <c r="C79" t="s">
        <v>57</v>
      </c>
      <c r="D79">
        <v>25</v>
      </c>
      <c r="E79">
        <f>Merge6[[#This Row],[age]]^2</f>
        <v>625</v>
      </c>
      <c r="F79" s="1">
        <v>28000000</v>
      </c>
      <c r="G79" s="1">
        <v>25000000</v>
      </c>
      <c r="H79" s="1">
        <f>Merge6[[#This Row],[MV at time]]/1000000</f>
        <v>28</v>
      </c>
      <c r="I79" s="1">
        <f>Merge6[[#This Row],[fee]]/1000000</f>
        <v>25</v>
      </c>
      <c r="J79" s="2">
        <f>Merge6[[#This Row],[fee]]/Merge6[[#This Row],[MV at time]]</f>
        <v>0.8928571428571429</v>
      </c>
      <c r="K79" t="s">
        <v>509</v>
      </c>
      <c r="L79" t="s">
        <v>238</v>
      </c>
      <c r="M79" t="s">
        <v>35</v>
      </c>
      <c r="N79" t="s">
        <v>94</v>
      </c>
      <c r="O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9" t="s">
        <v>6</v>
      </c>
      <c r="R79" t="s">
        <v>60</v>
      </c>
      <c r="S79">
        <v>80</v>
      </c>
      <c r="T79">
        <v>83</v>
      </c>
      <c r="U79">
        <f>Merge6[[#This Row],[POT]]-Merge6[[#This Row],[TOT]]</f>
        <v>3</v>
      </c>
      <c r="V79" t="s">
        <v>8</v>
      </c>
      <c r="W79">
        <f>IF(Merge6[[#This Row],[Preffoot]]="Right",1,0)</f>
        <v>1</v>
      </c>
      <c r="X79" t="s">
        <v>20</v>
      </c>
      <c r="Y79">
        <f>IF(Merge6[[#This Row],[Position2]]="GK",1,0)</f>
        <v>0</v>
      </c>
      <c r="Z79">
        <f>IF(Merge6[[#This Row],[Position2]]="LB",1,0)</f>
        <v>0</v>
      </c>
      <c r="AA79">
        <f>IF(Merge6[[#This Row],[Position2]]="CB",1,0)</f>
        <v>0</v>
      </c>
      <c r="AB79">
        <f>IF(Merge6[[#This Row],[Position2]]="RB",1,0)</f>
        <v>0</v>
      </c>
      <c r="AC79">
        <f>IF(Merge6[[#This Row],[Position2]]="LWB",1,0)</f>
        <v>0</v>
      </c>
      <c r="AD79">
        <f>IF(Merge6[[#This Row],[Position2]]="RWB",1,0)</f>
        <v>0</v>
      </c>
      <c r="AE79">
        <f>IF(Merge6[[#This Row],[Position2]]="LM",1,0)</f>
        <v>0</v>
      </c>
      <c r="AF79">
        <f>IF(Merge6[[#This Row],[Position2]]="CDM",1,0)</f>
        <v>0</v>
      </c>
      <c r="AG79">
        <f>IF(Merge6[[#This Row],[Position2]]="CM",1,0)</f>
        <v>1</v>
      </c>
      <c r="AH79">
        <f>IF(Merge6[[#This Row],[Position2]]="CAM",1,0)</f>
        <v>0</v>
      </c>
      <c r="AI79">
        <f>IF(Merge6[[#This Row],[Position2]]="RM",1,0)</f>
        <v>0</v>
      </c>
      <c r="AJ79">
        <f>IF(Merge6[[#This Row],[Position2]]="LW",1,0)</f>
        <v>0</v>
      </c>
      <c r="AK79">
        <f>IF(Merge6[[#This Row],[Position2]]="RW",1,0)</f>
        <v>0</v>
      </c>
      <c r="AL79">
        <f>IF(Merge6[[#This Row],[Position2]]="CF",1,0)</f>
        <v>0</v>
      </c>
      <c r="AM79">
        <f>IF(Merge6[[#This Row],[Position2]]="ST",1,0)</f>
        <v>0</v>
      </c>
      <c r="AN79">
        <v>82</v>
      </c>
      <c r="AO79">
        <v>80</v>
      </c>
      <c r="AP79">
        <v>65</v>
      </c>
      <c r="AQ79">
        <v>83</v>
      </c>
      <c r="AR79">
        <v>82</v>
      </c>
      <c r="AS79">
        <v>69</v>
      </c>
      <c r="AT79">
        <v>81</v>
      </c>
      <c r="AU79">
        <v>64</v>
      </c>
      <c r="AV79">
        <v>71</v>
      </c>
      <c r="AW79">
        <v>81</v>
      </c>
      <c r="AX79">
        <v>67</v>
      </c>
      <c r="AY79">
        <v>55</v>
      </c>
      <c r="AZ79">
        <v>69</v>
      </c>
      <c r="BA79">
        <v>71</v>
      </c>
      <c r="BB79">
        <v>65</v>
      </c>
      <c r="BC79">
        <v>70</v>
      </c>
      <c r="BD79">
        <v>63</v>
      </c>
      <c r="BE79">
        <v>74</v>
      </c>
      <c r="BF79">
        <v>81</v>
      </c>
      <c r="BG79">
        <v>64</v>
      </c>
      <c r="BH79">
        <v>65</v>
      </c>
      <c r="BI79">
        <v>66</v>
      </c>
      <c r="BJ79">
        <v>59</v>
      </c>
      <c r="BK79">
        <v>14</v>
      </c>
      <c r="BL79">
        <v>12</v>
      </c>
      <c r="BM79">
        <v>9</v>
      </c>
      <c r="BN79">
        <v>6</v>
      </c>
      <c r="BO79">
        <v>8</v>
      </c>
      <c r="BP79">
        <v>80</v>
      </c>
      <c r="BQ79">
        <v>76</v>
      </c>
      <c r="BR79">
        <v>72</v>
      </c>
      <c r="BS79">
        <v>72</v>
      </c>
      <c r="BT79">
        <v>81</v>
      </c>
      <c r="BU79">
        <v>84</v>
      </c>
    </row>
    <row r="80" spans="1:73" x14ac:dyDescent="0.25">
      <c r="A80" t="s">
        <v>1061</v>
      </c>
      <c r="B80">
        <v>23</v>
      </c>
      <c r="C80" t="s">
        <v>28</v>
      </c>
      <c r="D80">
        <v>25</v>
      </c>
      <c r="E80">
        <f>Merge6[[#This Row],[age]]^2</f>
        <v>625</v>
      </c>
      <c r="F80" s="1">
        <v>45000000</v>
      </c>
      <c r="G80" s="1">
        <v>23000000</v>
      </c>
      <c r="H80" s="1">
        <f>Merge6[[#This Row],[MV at time]]/1000000</f>
        <v>45</v>
      </c>
      <c r="I80" s="1">
        <f>Merge6[[#This Row],[fee]]/1000000</f>
        <v>23</v>
      </c>
      <c r="J80" s="2">
        <f>Merge6[[#This Row],[fee]]/Merge6[[#This Row],[MV at time]]</f>
        <v>0.51111111111111107</v>
      </c>
      <c r="K80" t="s">
        <v>1050</v>
      </c>
      <c r="L80" t="s">
        <v>238</v>
      </c>
      <c r="M80" t="s">
        <v>109</v>
      </c>
      <c r="N80" t="s">
        <v>223</v>
      </c>
      <c r="O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0" t="s">
        <v>91</v>
      </c>
      <c r="R80" t="s">
        <v>91</v>
      </c>
      <c r="S80">
        <v>83</v>
      </c>
      <c r="T80">
        <v>84</v>
      </c>
      <c r="U80">
        <f>Merge6[[#This Row],[POT]]-Merge6[[#This Row],[TOT]]</f>
        <v>1</v>
      </c>
      <c r="V80" t="s">
        <v>8</v>
      </c>
      <c r="W80">
        <f>IF(Merge6[[#This Row],[Preffoot]]="Right",1,0)</f>
        <v>1</v>
      </c>
      <c r="X80" t="s">
        <v>15</v>
      </c>
      <c r="Y80">
        <f>IF(Merge6[[#This Row],[Position2]]="GK",1,0)</f>
        <v>0</v>
      </c>
      <c r="Z80">
        <f>IF(Merge6[[#This Row],[Position2]]="LB",1,0)</f>
        <v>0</v>
      </c>
      <c r="AA80">
        <f>IF(Merge6[[#This Row],[Position2]]="CB",1,0)</f>
        <v>0</v>
      </c>
      <c r="AB80">
        <f>IF(Merge6[[#This Row],[Position2]]="RB",1,0)</f>
        <v>0</v>
      </c>
      <c r="AC80">
        <f>IF(Merge6[[#This Row],[Position2]]="LWB",1,0)</f>
        <v>0</v>
      </c>
      <c r="AD80">
        <f>IF(Merge6[[#This Row],[Position2]]="RWB",1,0)</f>
        <v>0</v>
      </c>
      <c r="AE80">
        <f>IF(Merge6[[#This Row],[Position2]]="LM",1,0)</f>
        <v>0</v>
      </c>
      <c r="AF80">
        <f>IF(Merge6[[#This Row],[Position2]]="CDM",1,0)</f>
        <v>0</v>
      </c>
      <c r="AG80">
        <f>IF(Merge6[[#This Row],[Position2]]="CM",1,0)</f>
        <v>0</v>
      </c>
      <c r="AH80">
        <f>IF(Merge6[[#This Row],[Position2]]="CAM",1,0)</f>
        <v>0</v>
      </c>
      <c r="AI80">
        <f>IF(Merge6[[#This Row],[Position2]]="RM",1,0)</f>
        <v>0</v>
      </c>
      <c r="AJ80">
        <f>IF(Merge6[[#This Row],[Position2]]="LW",1,0)</f>
        <v>0</v>
      </c>
      <c r="AK80">
        <f>IF(Merge6[[#This Row],[Position2]]="RW",1,0)</f>
        <v>0</v>
      </c>
      <c r="AL80">
        <f>IF(Merge6[[#This Row],[Position2]]="CF",1,0)</f>
        <v>0</v>
      </c>
      <c r="AM80">
        <f>IF(Merge6[[#This Row],[Position2]]="ST",1,0)</f>
        <v>1</v>
      </c>
      <c r="AN80">
        <v>85</v>
      </c>
      <c r="AO80">
        <v>84</v>
      </c>
      <c r="AP80">
        <v>60</v>
      </c>
      <c r="AQ80">
        <v>79</v>
      </c>
      <c r="AR80">
        <v>63</v>
      </c>
      <c r="AS80">
        <v>85</v>
      </c>
      <c r="AT80">
        <v>83</v>
      </c>
      <c r="AU80">
        <v>85</v>
      </c>
      <c r="AV80">
        <v>78</v>
      </c>
      <c r="AW80">
        <v>77</v>
      </c>
      <c r="AX80">
        <v>33</v>
      </c>
      <c r="AY80">
        <v>84</v>
      </c>
      <c r="AZ80">
        <v>84</v>
      </c>
      <c r="BA80">
        <v>36</v>
      </c>
      <c r="BB80">
        <v>34</v>
      </c>
      <c r="BC80">
        <v>40</v>
      </c>
      <c r="BD80">
        <v>77</v>
      </c>
      <c r="BE80">
        <v>79</v>
      </c>
      <c r="BF80">
        <v>76</v>
      </c>
      <c r="BG80">
        <v>75</v>
      </c>
      <c r="BH80">
        <v>71</v>
      </c>
      <c r="BI80">
        <v>77</v>
      </c>
      <c r="BJ80">
        <v>88</v>
      </c>
      <c r="BK80">
        <v>11</v>
      </c>
      <c r="BL80">
        <v>14</v>
      </c>
      <c r="BM80">
        <v>13</v>
      </c>
      <c r="BN80">
        <v>7</v>
      </c>
      <c r="BO80">
        <v>8</v>
      </c>
      <c r="BP80">
        <v>75</v>
      </c>
      <c r="BQ80">
        <v>86</v>
      </c>
      <c r="BR80">
        <v>85</v>
      </c>
      <c r="BS80">
        <v>59</v>
      </c>
      <c r="BT80">
        <v>74</v>
      </c>
      <c r="BU80">
        <v>84</v>
      </c>
    </row>
    <row r="81" spans="1:73" x14ac:dyDescent="0.25">
      <c r="A81" t="s">
        <v>1256</v>
      </c>
      <c r="B81">
        <v>0</v>
      </c>
      <c r="C81" t="s">
        <v>23</v>
      </c>
      <c r="D81">
        <v>22</v>
      </c>
      <c r="E81">
        <f>Merge6[[#This Row],[age]]^2</f>
        <v>484</v>
      </c>
      <c r="F81" s="1">
        <v>5000000</v>
      </c>
      <c r="G81" s="1">
        <v>8800000</v>
      </c>
      <c r="H81" s="1">
        <f>Merge6[[#This Row],[MV at time]]/1000000</f>
        <v>5</v>
      </c>
      <c r="I81" s="1">
        <f>Merge6[[#This Row],[fee]]/1000000</f>
        <v>8.8000000000000007</v>
      </c>
      <c r="J81" s="2">
        <f>Merge6[[#This Row],[fee]]/Merge6[[#This Row],[MV at time]]</f>
        <v>1.76</v>
      </c>
      <c r="K81" t="s">
        <v>1233</v>
      </c>
      <c r="L81" t="s">
        <v>18</v>
      </c>
      <c r="M81" t="s">
        <v>256</v>
      </c>
      <c r="N81" t="s">
        <v>187</v>
      </c>
      <c r="O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1" t="s">
        <v>50</v>
      </c>
      <c r="R81" t="s">
        <v>7</v>
      </c>
      <c r="S81">
        <v>72</v>
      </c>
      <c r="T81">
        <v>82</v>
      </c>
      <c r="U81">
        <f>Merge6[[#This Row],[POT]]-Merge6[[#This Row],[TOT]]</f>
        <v>10</v>
      </c>
      <c r="V81" t="s">
        <v>43</v>
      </c>
      <c r="W81">
        <f>IF(Merge6[[#This Row],[Preffoot]]="Right",1,0)</f>
        <v>0</v>
      </c>
      <c r="X81" t="s">
        <v>374</v>
      </c>
      <c r="Y81">
        <f>IF(Merge6[[#This Row],[Position2]]="GK",1,0)</f>
        <v>0</v>
      </c>
      <c r="Z81">
        <f>IF(Merge6[[#This Row],[Position2]]="LB",1,0)</f>
        <v>0</v>
      </c>
      <c r="AA81">
        <f>IF(Merge6[[#This Row],[Position2]]="CB",1,0)</f>
        <v>0</v>
      </c>
      <c r="AB81">
        <f>IF(Merge6[[#This Row],[Position2]]="RB",1,0)</f>
        <v>0</v>
      </c>
      <c r="AC81">
        <f>IF(Merge6[[#This Row],[Position2]]="LWB",1,0)</f>
        <v>1</v>
      </c>
      <c r="AD81">
        <f>IF(Merge6[[#This Row],[Position2]]="RWB",1,0)</f>
        <v>0</v>
      </c>
      <c r="AE81">
        <f>IF(Merge6[[#This Row],[Position2]]="LM",1,0)</f>
        <v>0</v>
      </c>
      <c r="AF81">
        <f>IF(Merge6[[#This Row],[Position2]]="CDM",1,0)</f>
        <v>0</v>
      </c>
      <c r="AG81">
        <f>IF(Merge6[[#This Row],[Position2]]="CM",1,0)</f>
        <v>0</v>
      </c>
      <c r="AH81">
        <f>IF(Merge6[[#This Row],[Position2]]="CAM",1,0)</f>
        <v>0</v>
      </c>
      <c r="AI81">
        <f>IF(Merge6[[#This Row],[Position2]]="RM",1,0)</f>
        <v>0</v>
      </c>
      <c r="AJ81">
        <f>IF(Merge6[[#This Row],[Position2]]="LW",1,0)</f>
        <v>0</v>
      </c>
      <c r="AK81">
        <f>IF(Merge6[[#This Row],[Position2]]="RW",1,0)</f>
        <v>0</v>
      </c>
      <c r="AL81">
        <f>IF(Merge6[[#This Row],[Position2]]="CF",1,0)</f>
        <v>0</v>
      </c>
      <c r="AM81">
        <f>IF(Merge6[[#This Row],[Position2]]="ST",1,0)</f>
        <v>0</v>
      </c>
      <c r="AN81">
        <v>71</v>
      </c>
      <c r="AO81">
        <v>72</v>
      </c>
      <c r="AP81">
        <v>74</v>
      </c>
      <c r="AQ81">
        <v>69</v>
      </c>
      <c r="AR81">
        <v>61</v>
      </c>
      <c r="AS81">
        <v>53</v>
      </c>
      <c r="AT81">
        <v>64</v>
      </c>
      <c r="AU81">
        <v>49</v>
      </c>
      <c r="AV81">
        <v>52</v>
      </c>
      <c r="AW81">
        <v>64</v>
      </c>
      <c r="AX81">
        <v>60</v>
      </c>
      <c r="AY81">
        <v>46</v>
      </c>
      <c r="AZ81">
        <v>55</v>
      </c>
      <c r="BA81" t="s">
        <v>1234</v>
      </c>
      <c r="BB81">
        <v>70</v>
      </c>
      <c r="BC81">
        <v>71</v>
      </c>
      <c r="BD81">
        <v>72</v>
      </c>
      <c r="BE81">
        <v>67</v>
      </c>
      <c r="BF81">
        <v>49</v>
      </c>
      <c r="BG81">
        <v>70</v>
      </c>
      <c r="BH81">
        <v>76</v>
      </c>
      <c r="BI81">
        <v>72</v>
      </c>
      <c r="BJ81">
        <v>60</v>
      </c>
      <c r="BK81">
        <v>13</v>
      </c>
      <c r="BL81">
        <v>13</v>
      </c>
      <c r="BM81">
        <v>7</v>
      </c>
      <c r="BN81">
        <v>7</v>
      </c>
      <c r="BO81">
        <v>13</v>
      </c>
      <c r="BP81">
        <v>64</v>
      </c>
      <c r="BQ81">
        <v>69</v>
      </c>
      <c r="BR81">
        <v>65</v>
      </c>
      <c r="BS81">
        <v>68</v>
      </c>
      <c r="BT81">
        <v>63</v>
      </c>
      <c r="BU81">
        <v>64</v>
      </c>
    </row>
    <row r="82" spans="1:73" x14ac:dyDescent="0.25">
      <c r="A82" t="s">
        <v>530</v>
      </c>
      <c r="B82">
        <v>41</v>
      </c>
      <c r="C82" t="s">
        <v>28</v>
      </c>
      <c r="D82">
        <v>24</v>
      </c>
      <c r="E82">
        <f>Merge6[[#This Row],[age]]^2</f>
        <v>576</v>
      </c>
      <c r="F82" s="1">
        <v>18000000</v>
      </c>
      <c r="G82" s="1">
        <v>16600000</v>
      </c>
      <c r="H82" s="1">
        <f>Merge6[[#This Row],[MV at time]]/1000000</f>
        <v>18</v>
      </c>
      <c r="I82" s="1">
        <f>Merge6[[#This Row],[fee]]/1000000</f>
        <v>16.600000000000001</v>
      </c>
      <c r="J82" s="2">
        <f>Merge6[[#This Row],[fee]]/Merge6[[#This Row],[MV at time]]</f>
        <v>0.92222222222222228</v>
      </c>
      <c r="K82" t="s">
        <v>509</v>
      </c>
      <c r="L82" t="s">
        <v>18</v>
      </c>
      <c r="M82" t="s">
        <v>531</v>
      </c>
      <c r="N82" t="s">
        <v>228</v>
      </c>
      <c r="O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2" t="s">
        <v>7</v>
      </c>
      <c r="R82" t="s">
        <v>7</v>
      </c>
      <c r="S82">
        <v>78</v>
      </c>
      <c r="T82">
        <v>83</v>
      </c>
      <c r="U82">
        <f>Merge6[[#This Row],[POT]]-Merge6[[#This Row],[TOT]]</f>
        <v>5</v>
      </c>
      <c r="V82" t="s">
        <v>43</v>
      </c>
      <c r="W82">
        <f>IF(Merge6[[#This Row],[Preffoot]]="Right",1,0)</f>
        <v>0</v>
      </c>
      <c r="X82" t="s">
        <v>15</v>
      </c>
      <c r="Y82">
        <f>IF(Merge6[[#This Row],[Position2]]="GK",1,0)</f>
        <v>0</v>
      </c>
      <c r="Z82">
        <f>IF(Merge6[[#This Row],[Position2]]="LB",1,0)</f>
        <v>0</v>
      </c>
      <c r="AA82">
        <f>IF(Merge6[[#This Row],[Position2]]="CB",1,0)</f>
        <v>0</v>
      </c>
      <c r="AB82">
        <f>IF(Merge6[[#This Row],[Position2]]="RB",1,0)</f>
        <v>0</v>
      </c>
      <c r="AC82">
        <f>IF(Merge6[[#This Row],[Position2]]="LWB",1,0)</f>
        <v>0</v>
      </c>
      <c r="AD82">
        <f>IF(Merge6[[#This Row],[Position2]]="RWB",1,0)</f>
        <v>0</v>
      </c>
      <c r="AE82">
        <f>IF(Merge6[[#This Row],[Position2]]="LM",1,0)</f>
        <v>0</v>
      </c>
      <c r="AF82">
        <f>IF(Merge6[[#This Row],[Position2]]="CDM",1,0)</f>
        <v>0</v>
      </c>
      <c r="AG82">
        <f>IF(Merge6[[#This Row],[Position2]]="CM",1,0)</f>
        <v>0</v>
      </c>
      <c r="AH82">
        <f>IF(Merge6[[#This Row],[Position2]]="CAM",1,0)</f>
        <v>0</v>
      </c>
      <c r="AI82">
        <f>IF(Merge6[[#This Row],[Position2]]="RM",1,0)</f>
        <v>0</v>
      </c>
      <c r="AJ82">
        <f>IF(Merge6[[#This Row],[Position2]]="LW",1,0)</f>
        <v>0</v>
      </c>
      <c r="AK82">
        <f>IF(Merge6[[#This Row],[Position2]]="RW",1,0)</f>
        <v>0</v>
      </c>
      <c r="AL82">
        <f>IF(Merge6[[#This Row],[Position2]]="CF",1,0)</f>
        <v>0</v>
      </c>
      <c r="AM82">
        <f>IF(Merge6[[#This Row],[Position2]]="ST",1,0)</f>
        <v>1</v>
      </c>
      <c r="AN82">
        <v>80</v>
      </c>
      <c r="AO82">
        <v>78</v>
      </c>
      <c r="AP82">
        <v>60</v>
      </c>
      <c r="AQ82">
        <v>76</v>
      </c>
      <c r="AR82">
        <v>64</v>
      </c>
      <c r="AS82">
        <v>78</v>
      </c>
      <c r="AT82">
        <v>80</v>
      </c>
      <c r="AU82">
        <v>78</v>
      </c>
      <c r="AV82">
        <v>62</v>
      </c>
      <c r="AW82">
        <v>59</v>
      </c>
      <c r="AX82">
        <v>45</v>
      </c>
      <c r="AY82">
        <v>80</v>
      </c>
      <c r="AZ82">
        <v>66</v>
      </c>
      <c r="BA82">
        <v>59</v>
      </c>
      <c r="BB82">
        <v>20</v>
      </c>
      <c r="BC82">
        <v>27</v>
      </c>
      <c r="BD82">
        <v>55</v>
      </c>
      <c r="BE82">
        <v>77</v>
      </c>
      <c r="BF82">
        <v>92</v>
      </c>
      <c r="BG82">
        <v>71</v>
      </c>
      <c r="BH82">
        <v>68</v>
      </c>
      <c r="BI82">
        <v>57</v>
      </c>
      <c r="BJ82">
        <v>70</v>
      </c>
      <c r="BK82">
        <v>5</v>
      </c>
      <c r="BL82">
        <v>3</v>
      </c>
      <c r="BM82">
        <v>3</v>
      </c>
      <c r="BN82">
        <v>3</v>
      </c>
      <c r="BO82">
        <v>3</v>
      </c>
      <c r="BP82">
        <v>62</v>
      </c>
      <c r="BQ82">
        <v>73</v>
      </c>
      <c r="BR82">
        <v>79</v>
      </c>
      <c r="BS82">
        <v>22</v>
      </c>
      <c r="BT82">
        <v>75</v>
      </c>
      <c r="BU82">
        <v>71</v>
      </c>
    </row>
    <row r="83" spans="1:73" x14ac:dyDescent="0.25">
      <c r="A83" t="s">
        <v>530</v>
      </c>
      <c r="B83">
        <v>11</v>
      </c>
      <c r="C83" t="s">
        <v>28</v>
      </c>
      <c r="D83">
        <v>24</v>
      </c>
      <c r="E83">
        <f>Merge6[[#This Row],[age]]^2</f>
        <v>576</v>
      </c>
      <c r="F83" s="1">
        <v>20000000</v>
      </c>
      <c r="G83" s="1">
        <v>12000000</v>
      </c>
      <c r="H83" s="1">
        <f>Merge6[[#This Row],[MV at time]]/1000000</f>
        <v>20</v>
      </c>
      <c r="I83" s="1">
        <f>Merge6[[#This Row],[fee]]/1000000</f>
        <v>12</v>
      </c>
      <c r="J83" s="2">
        <f>Merge6[[#This Row],[fee]]/Merge6[[#This Row],[MV at time]]</f>
        <v>0.6</v>
      </c>
      <c r="K83" t="s">
        <v>509</v>
      </c>
      <c r="L83" t="s">
        <v>18</v>
      </c>
      <c r="M83" t="s">
        <v>19</v>
      </c>
      <c r="N83" t="s">
        <v>531</v>
      </c>
      <c r="O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3" t="s">
        <v>7</v>
      </c>
      <c r="R83" t="s">
        <v>7</v>
      </c>
      <c r="S83">
        <v>78</v>
      </c>
      <c r="T83">
        <v>83</v>
      </c>
      <c r="U83">
        <f>Merge6[[#This Row],[POT]]-Merge6[[#This Row],[TOT]]</f>
        <v>5</v>
      </c>
      <c r="V83" t="s">
        <v>43</v>
      </c>
      <c r="W83">
        <f>IF(Merge6[[#This Row],[Preffoot]]="Right",1,0)</f>
        <v>0</v>
      </c>
      <c r="X83" t="s">
        <v>15</v>
      </c>
      <c r="Y83">
        <f>IF(Merge6[[#This Row],[Position2]]="GK",1,0)</f>
        <v>0</v>
      </c>
      <c r="Z83">
        <f>IF(Merge6[[#This Row],[Position2]]="LB",1,0)</f>
        <v>0</v>
      </c>
      <c r="AA83">
        <f>IF(Merge6[[#This Row],[Position2]]="CB",1,0)</f>
        <v>0</v>
      </c>
      <c r="AB83">
        <f>IF(Merge6[[#This Row],[Position2]]="RB",1,0)</f>
        <v>0</v>
      </c>
      <c r="AC83">
        <f>IF(Merge6[[#This Row],[Position2]]="LWB",1,0)</f>
        <v>0</v>
      </c>
      <c r="AD83">
        <f>IF(Merge6[[#This Row],[Position2]]="RWB",1,0)</f>
        <v>0</v>
      </c>
      <c r="AE83">
        <f>IF(Merge6[[#This Row],[Position2]]="LM",1,0)</f>
        <v>0</v>
      </c>
      <c r="AF83">
        <f>IF(Merge6[[#This Row],[Position2]]="CDM",1,0)</f>
        <v>0</v>
      </c>
      <c r="AG83">
        <f>IF(Merge6[[#This Row],[Position2]]="CM",1,0)</f>
        <v>0</v>
      </c>
      <c r="AH83">
        <f>IF(Merge6[[#This Row],[Position2]]="CAM",1,0)</f>
        <v>0</v>
      </c>
      <c r="AI83">
        <f>IF(Merge6[[#This Row],[Position2]]="RM",1,0)</f>
        <v>0</v>
      </c>
      <c r="AJ83">
        <f>IF(Merge6[[#This Row],[Position2]]="LW",1,0)</f>
        <v>0</v>
      </c>
      <c r="AK83">
        <f>IF(Merge6[[#This Row],[Position2]]="RW",1,0)</f>
        <v>0</v>
      </c>
      <c r="AL83">
        <f>IF(Merge6[[#This Row],[Position2]]="CF",1,0)</f>
        <v>0</v>
      </c>
      <c r="AM83">
        <f>IF(Merge6[[#This Row],[Position2]]="ST",1,0)</f>
        <v>1</v>
      </c>
      <c r="AN83">
        <v>80</v>
      </c>
      <c r="AO83">
        <v>78</v>
      </c>
      <c r="AP83">
        <v>60</v>
      </c>
      <c r="AQ83">
        <v>76</v>
      </c>
      <c r="AR83">
        <v>64</v>
      </c>
      <c r="AS83">
        <v>78</v>
      </c>
      <c r="AT83">
        <v>80</v>
      </c>
      <c r="AU83">
        <v>78</v>
      </c>
      <c r="AV83">
        <v>62</v>
      </c>
      <c r="AW83">
        <v>59</v>
      </c>
      <c r="AX83">
        <v>45</v>
      </c>
      <c r="AY83">
        <v>80</v>
      </c>
      <c r="AZ83">
        <v>66</v>
      </c>
      <c r="BA83">
        <v>59</v>
      </c>
      <c r="BB83">
        <v>20</v>
      </c>
      <c r="BC83">
        <v>27</v>
      </c>
      <c r="BD83">
        <v>55</v>
      </c>
      <c r="BE83">
        <v>77</v>
      </c>
      <c r="BF83">
        <v>92</v>
      </c>
      <c r="BG83">
        <v>71</v>
      </c>
      <c r="BH83">
        <v>68</v>
      </c>
      <c r="BI83">
        <v>57</v>
      </c>
      <c r="BJ83">
        <v>70</v>
      </c>
      <c r="BK83">
        <v>5</v>
      </c>
      <c r="BL83">
        <v>3</v>
      </c>
      <c r="BM83">
        <v>3</v>
      </c>
      <c r="BN83">
        <v>3</v>
      </c>
      <c r="BO83">
        <v>3</v>
      </c>
      <c r="BP83">
        <v>62</v>
      </c>
      <c r="BQ83">
        <v>73</v>
      </c>
      <c r="BR83">
        <v>79</v>
      </c>
      <c r="BS83">
        <v>22</v>
      </c>
      <c r="BT83">
        <v>75</v>
      </c>
      <c r="BU83">
        <v>71</v>
      </c>
    </row>
    <row r="84" spans="1:73" x14ac:dyDescent="0.25">
      <c r="A84" t="s">
        <v>777</v>
      </c>
      <c r="B84">
        <v>0</v>
      </c>
      <c r="C84" t="s">
        <v>28</v>
      </c>
      <c r="D84">
        <v>21</v>
      </c>
      <c r="E84">
        <f>Merge6[[#This Row],[age]]^2</f>
        <v>441</v>
      </c>
      <c r="F84" s="1">
        <v>13500000</v>
      </c>
      <c r="G84" s="1">
        <v>21000000</v>
      </c>
      <c r="H84" s="1">
        <f>Merge6[[#This Row],[MV at time]]/1000000</f>
        <v>13.5</v>
      </c>
      <c r="I84" s="1">
        <f>Merge6[[#This Row],[fee]]/1000000</f>
        <v>21</v>
      </c>
      <c r="J84" s="2">
        <f>Merge6[[#This Row],[fee]]/Merge6[[#This Row],[MV at time]]</f>
        <v>1.5555555555555556</v>
      </c>
      <c r="K84" t="s">
        <v>773</v>
      </c>
      <c r="L84" t="s">
        <v>18</v>
      </c>
      <c r="M84" t="s">
        <v>256</v>
      </c>
      <c r="N84" t="s">
        <v>24</v>
      </c>
      <c r="O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4" t="s">
        <v>7</v>
      </c>
      <c r="R84" t="s">
        <v>7</v>
      </c>
      <c r="S84">
        <v>68</v>
      </c>
      <c r="T84">
        <v>77</v>
      </c>
      <c r="U84">
        <f>Merge6[[#This Row],[POT]]-Merge6[[#This Row],[TOT]]</f>
        <v>9</v>
      </c>
      <c r="V84" t="s">
        <v>8</v>
      </c>
      <c r="W84">
        <f>IF(Merge6[[#This Row],[Preffoot]]="Right",1,0)</f>
        <v>1</v>
      </c>
      <c r="X84" t="s">
        <v>15</v>
      </c>
      <c r="Y84">
        <f>IF(Merge6[[#This Row],[Position2]]="GK",1,0)</f>
        <v>0</v>
      </c>
      <c r="Z84">
        <f>IF(Merge6[[#This Row],[Position2]]="LB",1,0)</f>
        <v>0</v>
      </c>
      <c r="AA84">
        <f>IF(Merge6[[#This Row],[Position2]]="CB",1,0)</f>
        <v>0</v>
      </c>
      <c r="AB84">
        <f>IF(Merge6[[#This Row],[Position2]]="RB",1,0)</f>
        <v>0</v>
      </c>
      <c r="AC84">
        <f>IF(Merge6[[#This Row],[Position2]]="LWB",1,0)</f>
        <v>0</v>
      </c>
      <c r="AD84">
        <f>IF(Merge6[[#This Row],[Position2]]="RWB",1,0)</f>
        <v>0</v>
      </c>
      <c r="AE84">
        <f>IF(Merge6[[#This Row],[Position2]]="LM",1,0)</f>
        <v>0</v>
      </c>
      <c r="AF84">
        <f>IF(Merge6[[#This Row],[Position2]]="CDM",1,0)</f>
        <v>0</v>
      </c>
      <c r="AG84">
        <f>IF(Merge6[[#This Row],[Position2]]="CM",1,0)</f>
        <v>0</v>
      </c>
      <c r="AH84">
        <f>IF(Merge6[[#This Row],[Position2]]="CAM",1,0)</f>
        <v>0</v>
      </c>
      <c r="AI84">
        <f>IF(Merge6[[#This Row],[Position2]]="RM",1,0)</f>
        <v>0</v>
      </c>
      <c r="AJ84">
        <f>IF(Merge6[[#This Row],[Position2]]="LW",1,0)</f>
        <v>0</v>
      </c>
      <c r="AK84">
        <f>IF(Merge6[[#This Row],[Position2]]="RW",1,0)</f>
        <v>0</v>
      </c>
      <c r="AL84">
        <f>IF(Merge6[[#This Row],[Position2]]="CF",1,0)</f>
        <v>0</v>
      </c>
      <c r="AM84">
        <f>IF(Merge6[[#This Row],[Position2]]="ST",1,0)</f>
        <v>1</v>
      </c>
      <c r="AN84">
        <v>74</v>
      </c>
      <c r="AO84">
        <v>64</v>
      </c>
      <c r="AP84">
        <v>40</v>
      </c>
      <c r="AQ84">
        <v>53</v>
      </c>
      <c r="AR84">
        <v>36</v>
      </c>
      <c r="AS84">
        <v>70</v>
      </c>
      <c r="AT84">
        <v>68</v>
      </c>
      <c r="AU84">
        <v>73</v>
      </c>
      <c r="AV84">
        <v>67</v>
      </c>
      <c r="AW84">
        <v>43</v>
      </c>
      <c r="AX84">
        <v>47</v>
      </c>
      <c r="AY84">
        <v>69</v>
      </c>
      <c r="AZ84">
        <v>72</v>
      </c>
      <c r="BA84">
        <v>15</v>
      </c>
      <c r="BB84">
        <v>19</v>
      </c>
      <c r="BC84">
        <v>19</v>
      </c>
      <c r="BD84">
        <v>64</v>
      </c>
      <c r="BE84">
        <v>60</v>
      </c>
      <c r="BF84">
        <v>66</v>
      </c>
      <c r="BG84">
        <v>64</v>
      </c>
      <c r="BH84">
        <v>60</v>
      </c>
      <c r="BI84">
        <v>62</v>
      </c>
      <c r="BJ84">
        <v>64</v>
      </c>
      <c r="BK84">
        <v>7</v>
      </c>
      <c r="BL84">
        <v>14</v>
      </c>
      <c r="BM84">
        <v>10</v>
      </c>
      <c r="BN84">
        <v>15</v>
      </c>
      <c r="BO84">
        <v>11</v>
      </c>
      <c r="BP84">
        <v>52</v>
      </c>
      <c r="BQ84">
        <v>67</v>
      </c>
      <c r="BR84">
        <v>70</v>
      </c>
      <c r="BS84">
        <v>16</v>
      </c>
      <c r="BT84">
        <v>45</v>
      </c>
      <c r="BU84">
        <v>60</v>
      </c>
    </row>
    <row r="85" spans="1:73" x14ac:dyDescent="0.25">
      <c r="A85" t="s">
        <v>777</v>
      </c>
      <c r="B85">
        <v>0</v>
      </c>
      <c r="C85" t="s">
        <v>28</v>
      </c>
      <c r="D85">
        <v>21</v>
      </c>
      <c r="E85">
        <f>Merge6[[#This Row],[age]]^2</f>
        <v>441</v>
      </c>
      <c r="F85" s="1">
        <v>13500000</v>
      </c>
      <c r="G85" s="1">
        <v>19500000</v>
      </c>
      <c r="H85" s="1">
        <f>Merge6[[#This Row],[MV at time]]/1000000</f>
        <v>13.5</v>
      </c>
      <c r="I85" s="1">
        <f>Merge6[[#This Row],[fee]]/1000000</f>
        <v>19.5</v>
      </c>
      <c r="J85" s="2">
        <f>Merge6[[#This Row],[fee]]/Merge6[[#This Row],[MV at time]]</f>
        <v>1.4444444444444444</v>
      </c>
      <c r="K85" t="s">
        <v>773</v>
      </c>
      <c r="L85" t="s">
        <v>18</v>
      </c>
      <c r="M85" t="s">
        <v>24</v>
      </c>
      <c r="N85" t="s">
        <v>256</v>
      </c>
      <c r="O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5" t="s">
        <v>7</v>
      </c>
      <c r="R85" t="s">
        <v>7</v>
      </c>
      <c r="S85">
        <v>68</v>
      </c>
      <c r="T85">
        <v>77</v>
      </c>
      <c r="U85">
        <f>Merge6[[#This Row],[POT]]-Merge6[[#This Row],[TOT]]</f>
        <v>9</v>
      </c>
      <c r="V85" t="s">
        <v>8</v>
      </c>
      <c r="W85">
        <f>IF(Merge6[[#This Row],[Preffoot]]="Right",1,0)</f>
        <v>1</v>
      </c>
      <c r="X85" t="s">
        <v>15</v>
      </c>
      <c r="Y85">
        <f>IF(Merge6[[#This Row],[Position2]]="GK",1,0)</f>
        <v>0</v>
      </c>
      <c r="Z85">
        <f>IF(Merge6[[#This Row],[Position2]]="LB",1,0)</f>
        <v>0</v>
      </c>
      <c r="AA85">
        <f>IF(Merge6[[#This Row],[Position2]]="CB",1,0)</f>
        <v>0</v>
      </c>
      <c r="AB85">
        <f>IF(Merge6[[#This Row],[Position2]]="RB",1,0)</f>
        <v>0</v>
      </c>
      <c r="AC85">
        <f>IF(Merge6[[#This Row],[Position2]]="LWB",1,0)</f>
        <v>0</v>
      </c>
      <c r="AD85">
        <f>IF(Merge6[[#This Row],[Position2]]="RWB",1,0)</f>
        <v>0</v>
      </c>
      <c r="AE85">
        <f>IF(Merge6[[#This Row],[Position2]]="LM",1,0)</f>
        <v>0</v>
      </c>
      <c r="AF85">
        <f>IF(Merge6[[#This Row],[Position2]]="CDM",1,0)</f>
        <v>0</v>
      </c>
      <c r="AG85">
        <f>IF(Merge6[[#This Row],[Position2]]="CM",1,0)</f>
        <v>0</v>
      </c>
      <c r="AH85">
        <f>IF(Merge6[[#This Row],[Position2]]="CAM",1,0)</f>
        <v>0</v>
      </c>
      <c r="AI85">
        <f>IF(Merge6[[#This Row],[Position2]]="RM",1,0)</f>
        <v>0</v>
      </c>
      <c r="AJ85">
        <f>IF(Merge6[[#This Row],[Position2]]="LW",1,0)</f>
        <v>0</v>
      </c>
      <c r="AK85">
        <f>IF(Merge6[[#This Row],[Position2]]="RW",1,0)</f>
        <v>0</v>
      </c>
      <c r="AL85">
        <f>IF(Merge6[[#This Row],[Position2]]="CF",1,0)</f>
        <v>0</v>
      </c>
      <c r="AM85">
        <f>IF(Merge6[[#This Row],[Position2]]="ST",1,0)</f>
        <v>1</v>
      </c>
      <c r="AN85">
        <v>74</v>
      </c>
      <c r="AO85">
        <v>64</v>
      </c>
      <c r="AP85">
        <v>40</v>
      </c>
      <c r="AQ85">
        <v>53</v>
      </c>
      <c r="AR85">
        <v>36</v>
      </c>
      <c r="AS85">
        <v>70</v>
      </c>
      <c r="AT85">
        <v>68</v>
      </c>
      <c r="AU85">
        <v>73</v>
      </c>
      <c r="AV85">
        <v>67</v>
      </c>
      <c r="AW85">
        <v>43</v>
      </c>
      <c r="AX85">
        <v>47</v>
      </c>
      <c r="AY85">
        <v>69</v>
      </c>
      <c r="AZ85">
        <v>72</v>
      </c>
      <c r="BA85">
        <v>15</v>
      </c>
      <c r="BB85">
        <v>19</v>
      </c>
      <c r="BC85">
        <v>19</v>
      </c>
      <c r="BD85">
        <v>64</v>
      </c>
      <c r="BE85">
        <v>60</v>
      </c>
      <c r="BF85">
        <v>66</v>
      </c>
      <c r="BG85">
        <v>64</v>
      </c>
      <c r="BH85">
        <v>60</v>
      </c>
      <c r="BI85">
        <v>62</v>
      </c>
      <c r="BJ85">
        <v>64</v>
      </c>
      <c r="BK85">
        <v>7</v>
      </c>
      <c r="BL85">
        <v>14</v>
      </c>
      <c r="BM85">
        <v>10</v>
      </c>
      <c r="BN85">
        <v>15</v>
      </c>
      <c r="BO85">
        <v>11</v>
      </c>
      <c r="BP85">
        <v>52</v>
      </c>
      <c r="BQ85">
        <v>67</v>
      </c>
      <c r="BR85">
        <v>70</v>
      </c>
      <c r="BS85">
        <v>16</v>
      </c>
      <c r="BT85">
        <v>45</v>
      </c>
      <c r="BU85">
        <v>60</v>
      </c>
    </row>
    <row r="86" spans="1:73" x14ac:dyDescent="0.25">
      <c r="A86" t="s">
        <v>1062</v>
      </c>
      <c r="B86">
        <v>11</v>
      </c>
      <c r="C86" t="s">
        <v>28</v>
      </c>
      <c r="D86">
        <v>28</v>
      </c>
      <c r="E86">
        <f>Merge6[[#This Row],[age]]^2</f>
        <v>784</v>
      </c>
      <c r="F86" s="1">
        <v>6000000</v>
      </c>
      <c r="G86" s="1">
        <v>8400000</v>
      </c>
      <c r="H86" s="1">
        <f>Merge6[[#This Row],[MV at time]]/1000000</f>
        <v>6</v>
      </c>
      <c r="I86" s="1">
        <f>Merge6[[#This Row],[fee]]/1000000</f>
        <v>8.4</v>
      </c>
      <c r="J86" s="2">
        <f>Merge6[[#This Row],[fee]]/Merge6[[#This Row],[MV at time]]</f>
        <v>1.4</v>
      </c>
      <c r="K86" t="s">
        <v>1050</v>
      </c>
      <c r="L86" t="s">
        <v>287</v>
      </c>
      <c r="M86" t="s">
        <v>19</v>
      </c>
      <c r="N86" t="s">
        <v>811</v>
      </c>
      <c r="O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6" t="s">
        <v>7</v>
      </c>
      <c r="R86" t="s">
        <v>50</v>
      </c>
      <c r="S86">
        <v>74</v>
      </c>
      <c r="T86">
        <v>74</v>
      </c>
      <c r="U86">
        <f>Merge6[[#This Row],[POT]]-Merge6[[#This Row],[TOT]]</f>
        <v>0</v>
      </c>
      <c r="V86" t="s">
        <v>43</v>
      </c>
      <c r="W86">
        <f>IF(Merge6[[#This Row],[Preffoot]]="Right",1,0)</f>
        <v>0</v>
      </c>
      <c r="X86" t="s">
        <v>15</v>
      </c>
      <c r="Y86">
        <f>IF(Merge6[[#This Row],[Position2]]="GK",1,0)</f>
        <v>0</v>
      </c>
      <c r="Z86">
        <f>IF(Merge6[[#This Row],[Position2]]="LB",1,0)</f>
        <v>0</v>
      </c>
      <c r="AA86">
        <f>IF(Merge6[[#This Row],[Position2]]="CB",1,0)</f>
        <v>0</v>
      </c>
      <c r="AB86">
        <f>IF(Merge6[[#This Row],[Position2]]="RB",1,0)</f>
        <v>0</v>
      </c>
      <c r="AC86">
        <f>IF(Merge6[[#This Row],[Position2]]="LWB",1,0)</f>
        <v>0</v>
      </c>
      <c r="AD86">
        <f>IF(Merge6[[#This Row],[Position2]]="RWB",1,0)</f>
        <v>0</v>
      </c>
      <c r="AE86">
        <f>IF(Merge6[[#This Row],[Position2]]="LM",1,0)</f>
        <v>0</v>
      </c>
      <c r="AF86">
        <f>IF(Merge6[[#This Row],[Position2]]="CDM",1,0)</f>
        <v>0</v>
      </c>
      <c r="AG86">
        <f>IF(Merge6[[#This Row],[Position2]]="CM",1,0)</f>
        <v>0</v>
      </c>
      <c r="AH86">
        <f>IF(Merge6[[#This Row],[Position2]]="CAM",1,0)</f>
        <v>0</v>
      </c>
      <c r="AI86">
        <f>IF(Merge6[[#This Row],[Position2]]="RM",1,0)</f>
        <v>0</v>
      </c>
      <c r="AJ86">
        <f>IF(Merge6[[#This Row],[Position2]]="LW",1,0)</f>
        <v>0</v>
      </c>
      <c r="AK86">
        <f>IF(Merge6[[#This Row],[Position2]]="RW",1,0)</f>
        <v>0</v>
      </c>
      <c r="AL86">
        <f>IF(Merge6[[#This Row],[Position2]]="CF",1,0)</f>
        <v>0</v>
      </c>
      <c r="AM86">
        <f>IF(Merge6[[#This Row],[Position2]]="ST",1,0)</f>
        <v>1</v>
      </c>
      <c r="AN86">
        <v>66</v>
      </c>
      <c r="AO86">
        <v>62</v>
      </c>
      <c r="AP86">
        <v>50</v>
      </c>
      <c r="AQ86">
        <v>70</v>
      </c>
      <c r="AR86">
        <v>49</v>
      </c>
      <c r="AS86">
        <v>83</v>
      </c>
      <c r="AT86">
        <v>82</v>
      </c>
      <c r="AU86">
        <v>77</v>
      </c>
      <c r="AV86">
        <v>68</v>
      </c>
      <c r="AW86">
        <v>63</v>
      </c>
      <c r="AX86">
        <v>56</v>
      </c>
      <c r="AY86">
        <v>66</v>
      </c>
      <c r="AZ86">
        <v>72</v>
      </c>
      <c r="BA86">
        <v>40</v>
      </c>
      <c r="BB86">
        <v>13</v>
      </c>
      <c r="BC86">
        <v>28</v>
      </c>
      <c r="BD86">
        <v>60</v>
      </c>
      <c r="BE86">
        <v>68</v>
      </c>
      <c r="BF86">
        <v>87</v>
      </c>
      <c r="BG86">
        <v>58</v>
      </c>
      <c r="BH86">
        <v>67</v>
      </c>
      <c r="BI86">
        <v>49</v>
      </c>
      <c r="BJ86">
        <v>74</v>
      </c>
      <c r="BK86">
        <v>11</v>
      </c>
      <c r="BL86">
        <v>15</v>
      </c>
      <c r="BM86">
        <v>9</v>
      </c>
      <c r="BN86">
        <v>8</v>
      </c>
      <c r="BO86">
        <v>9</v>
      </c>
      <c r="BP86">
        <v>73</v>
      </c>
      <c r="BQ86">
        <v>73</v>
      </c>
      <c r="BR86">
        <v>79</v>
      </c>
      <c r="BS86">
        <v>28</v>
      </c>
      <c r="BT86">
        <v>66</v>
      </c>
      <c r="BU86">
        <v>71</v>
      </c>
    </row>
    <row r="87" spans="1:73" x14ac:dyDescent="0.25">
      <c r="A87" t="s">
        <v>1239</v>
      </c>
      <c r="B87">
        <v>11</v>
      </c>
      <c r="C87" t="s">
        <v>10</v>
      </c>
      <c r="D87">
        <v>26</v>
      </c>
      <c r="E87">
        <f>Merge6[[#This Row],[age]]^2</f>
        <v>676</v>
      </c>
      <c r="F87" s="1">
        <v>7500000</v>
      </c>
      <c r="G87" s="1">
        <v>9500000</v>
      </c>
      <c r="H87" s="1">
        <f>Merge6[[#This Row],[MV at time]]/1000000</f>
        <v>7.5</v>
      </c>
      <c r="I87" s="1">
        <f>Merge6[[#This Row],[fee]]/1000000</f>
        <v>9.5</v>
      </c>
      <c r="J87" s="2">
        <f>Merge6[[#This Row],[fee]]/Merge6[[#This Row],[MV at time]]</f>
        <v>1.2666666666666666</v>
      </c>
      <c r="K87" t="s">
        <v>1233</v>
      </c>
      <c r="L87" t="s">
        <v>11</v>
      </c>
      <c r="M87" t="s">
        <v>226</v>
      </c>
      <c r="N87" t="s">
        <v>275</v>
      </c>
      <c r="O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7" t="s">
        <v>60</v>
      </c>
      <c r="R87" t="s">
        <v>60</v>
      </c>
      <c r="S87">
        <v>76</v>
      </c>
      <c r="T87">
        <v>79</v>
      </c>
      <c r="U87">
        <f>Merge6[[#This Row],[POT]]-Merge6[[#This Row],[TOT]]</f>
        <v>3</v>
      </c>
      <c r="V87" t="s">
        <v>8</v>
      </c>
      <c r="W87">
        <f>IF(Merge6[[#This Row],[Preffoot]]="Right",1,0)</f>
        <v>1</v>
      </c>
      <c r="X87" t="s">
        <v>21</v>
      </c>
      <c r="Y87">
        <f>IF(Merge6[[#This Row],[Position2]]="GK",1,0)</f>
        <v>0</v>
      </c>
      <c r="Z87">
        <f>IF(Merge6[[#This Row],[Position2]]="LB",1,0)</f>
        <v>0</v>
      </c>
      <c r="AA87">
        <f>IF(Merge6[[#This Row],[Position2]]="CB",1,0)</f>
        <v>0</v>
      </c>
      <c r="AB87">
        <f>IF(Merge6[[#This Row],[Position2]]="RB",1,0)</f>
        <v>0</v>
      </c>
      <c r="AC87">
        <f>IF(Merge6[[#This Row],[Position2]]="LWB",1,0)</f>
        <v>0</v>
      </c>
      <c r="AD87">
        <f>IF(Merge6[[#This Row],[Position2]]="RWB",1,0)</f>
        <v>0</v>
      </c>
      <c r="AE87">
        <f>IF(Merge6[[#This Row],[Position2]]="LM",1,0)</f>
        <v>0</v>
      </c>
      <c r="AF87">
        <f>IF(Merge6[[#This Row],[Position2]]="CDM",1,0)</f>
        <v>0</v>
      </c>
      <c r="AG87">
        <f>IF(Merge6[[#This Row],[Position2]]="CM",1,0)</f>
        <v>0</v>
      </c>
      <c r="AH87">
        <f>IF(Merge6[[#This Row],[Position2]]="CAM",1,0)</f>
        <v>1</v>
      </c>
      <c r="AI87">
        <f>IF(Merge6[[#This Row],[Position2]]="RM",1,0)</f>
        <v>0</v>
      </c>
      <c r="AJ87">
        <f>IF(Merge6[[#This Row],[Position2]]="LW",1,0)</f>
        <v>0</v>
      </c>
      <c r="AK87">
        <f>IF(Merge6[[#This Row],[Position2]]="RW",1,0)</f>
        <v>0</v>
      </c>
      <c r="AL87">
        <f>IF(Merge6[[#This Row],[Position2]]="CF",1,0)</f>
        <v>0</v>
      </c>
      <c r="AM87">
        <f>IF(Merge6[[#This Row],[Position2]]="ST",1,0)</f>
        <v>0</v>
      </c>
      <c r="AN87">
        <v>78</v>
      </c>
      <c r="AO87">
        <v>79</v>
      </c>
      <c r="AP87">
        <v>77</v>
      </c>
      <c r="AQ87">
        <v>76</v>
      </c>
      <c r="AR87">
        <v>76</v>
      </c>
      <c r="AS87">
        <v>56</v>
      </c>
      <c r="AT87">
        <v>81</v>
      </c>
      <c r="AU87">
        <v>69</v>
      </c>
      <c r="AV87">
        <v>78</v>
      </c>
      <c r="AW87">
        <v>81</v>
      </c>
      <c r="AX87">
        <v>78</v>
      </c>
      <c r="AY87">
        <v>70</v>
      </c>
      <c r="AZ87">
        <v>72</v>
      </c>
      <c r="BA87" t="s">
        <v>1234</v>
      </c>
      <c r="BB87">
        <v>63</v>
      </c>
      <c r="BC87">
        <v>66</v>
      </c>
      <c r="BD87">
        <v>77</v>
      </c>
      <c r="BE87">
        <v>77</v>
      </c>
      <c r="BF87">
        <v>60</v>
      </c>
      <c r="BG87">
        <v>77</v>
      </c>
      <c r="BH87">
        <v>75</v>
      </c>
      <c r="BI87">
        <v>79</v>
      </c>
      <c r="BJ87">
        <v>65</v>
      </c>
      <c r="BK87">
        <v>10</v>
      </c>
      <c r="BL87">
        <v>15</v>
      </c>
      <c r="BM87">
        <v>14</v>
      </c>
      <c r="BN87">
        <v>7</v>
      </c>
      <c r="BO87">
        <v>7</v>
      </c>
      <c r="BP87">
        <v>79</v>
      </c>
      <c r="BQ87">
        <v>74</v>
      </c>
      <c r="BR87">
        <v>71</v>
      </c>
      <c r="BS87">
        <v>67</v>
      </c>
      <c r="BT87">
        <v>76</v>
      </c>
      <c r="BU87">
        <v>70</v>
      </c>
    </row>
    <row r="88" spans="1:73" x14ac:dyDescent="0.25">
      <c r="A88" t="s">
        <v>1249</v>
      </c>
      <c r="B88">
        <v>17</v>
      </c>
      <c r="C88" t="s">
        <v>71</v>
      </c>
      <c r="D88">
        <v>18</v>
      </c>
      <c r="E88">
        <f>Merge6[[#This Row],[age]]^2</f>
        <v>324</v>
      </c>
      <c r="F88" s="1">
        <v>9000000</v>
      </c>
      <c r="G88" s="1">
        <v>9000000</v>
      </c>
      <c r="H88" s="1">
        <f>Merge6[[#This Row],[MV at time]]/1000000</f>
        <v>9</v>
      </c>
      <c r="I88" s="1">
        <f>Merge6[[#This Row],[fee]]/1000000</f>
        <v>9</v>
      </c>
      <c r="J88" s="2">
        <f>Merge6[[#This Row],[fee]]/Merge6[[#This Row],[MV at time]]</f>
        <v>1</v>
      </c>
      <c r="K88" t="s">
        <v>1233</v>
      </c>
      <c r="L88" t="s">
        <v>201</v>
      </c>
      <c r="M88" t="s">
        <v>794</v>
      </c>
      <c r="N88" t="s">
        <v>13</v>
      </c>
      <c r="O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88" t="s">
        <v>795</v>
      </c>
      <c r="R88" t="s">
        <v>1242</v>
      </c>
      <c r="S88">
        <v>66</v>
      </c>
      <c r="T88">
        <v>83</v>
      </c>
      <c r="U88">
        <f>Merge6[[#This Row],[POT]]-Merge6[[#This Row],[TOT]]</f>
        <v>17</v>
      </c>
      <c r="V88" t="s">
        <v>8</v>
      </c>
      <c r="W88">
        <f>IF(Merge6[[#This Row],[Preffoot]]="Right",1,0)</f>
        <v>1</v>
      </c>
      <c r="X88" t="s">
        <v>21</v>
      </c>
      <c r="Y88">
        <f>IF(Merge6[[#This Row],[Position2]]="GK",1,0)</f>
        <v>0</v>
      </c>
      <c r="Z88">
        <f>IF(Merge6[[#This Row],[Position2]]="LB",1,0)</f>
        <v>0</v>
      </c>
      <c r="AA88">
        <f>IF(Merge6[[#This Row],[Position2]]="CB",1,0)</f>
        <v>0</v>
      </c>
      <c r="AB88">
        <f>IF(Merge6[[#This Row],[Position2]]="RB",1,0)</f>
        <v>0</v>
      </c>
      <c r="AC88">
        <f>IF(Merge6[[#This Row],[Position2]]="LWB",1,0)</f>
        <v>0</v>
      </c>
      <c r="AD88">
        <f>IF(Merge6[[#This Row],[Position2]]="RWB",1,0)</f>
        <v>0</v>
      </c>
      <c r="AE88">
        <f>IF(Merge6[[#This Row],[Position2]]="LM",1,0)</f>
        <v>0</v>
      </c>
      <c r="AF88">
        <f>IF(Merge6[[#This Row],[Position2]]="CDM",1,0)</f>
        <v>0</v>
      </c>
      <c r="AG88">
        <f>IF(Merge6[[#This Row],[Position2]]="CM",1,0)</f>
        <v>0</v>
      </c>
      <c r="AH88">
        <f>IF(Merge6[[#This Row],[Position2]]="CAM",1,0)</f>
        <v>1</v>
      </c>
      <c r="AI88">
        <f>IF(Merge6[[#This Row],[Position2]]="RM",1,0)</f>
        <v>0</v>
      </c>
      <c r="AJ88">
        <f>IF(Merge6[[#This Row],[Position2]]="LW",1,0)</f>
        <v>0</v>
      </c>
      <c r="AK88">
        <f>IF(Merge6[[#This Row],[Position2]]="RW",1,0)</f>
        <v>0</v>
      </c>
      <c r="AL88">
        <f>IF(Merge6[[#This Row],[Position2]]="CF",1,0)</f>
        <v>0</v>
      </c>
      <c r="AM88">
        <f>IF(Merge6[[#This Row],[Position2]]="ST",1,0)</f>
        <v>0</v>
      </c>
      <c r="AN88">
        <v>70</v>
      </c>
      <c r="AO88">
        <v>68</v>
      </c>
      <c r="AP88">
        <v>52</v>
      </c>
      <c r="AQ88">
        <v>64</v>
      </c>
      <c r="AR88">
        <v>56</v>
      </c>
      <c r="AS88">
        <v>39</v>
      </c>
      <c r="AT88">
        <v>58</v>
      </c>
      <c r="AU88">
        <v>63</v>
      </c>
      <c r="AV88">
        <v>53</v>
      </c>
      <c r="AW88">
        <v>60</v>
      </c>
      <c r="AX88">
        <v>59</v>
      </c>
      <c r="AY88">
        <v>61</v>
      </c>
      <c r="AZ88">
        <v>54</v>
      </c>
      <c r="BA88" t="s">
        <v>1234</v>
      </c>
      <c r="BB88">
        <v>35</v>
      </c>
      <c r="BC88">
        <v>35</v>
      </c>
      <c r="BD88">
        <v>79</v>
      </c>
      <c r="BE88">
        <v>61</v>
      </c>
      <c r="BF88">
        <v>40</v>
      </c>
      <c r="BG88">
        <v>87</v>
      </c>
      <c r="BH88">
        <v>72</v>
      </c>
      <c r="BI88">
        <v>82</v>
      </c>
      <c r="BJ88">
        <v>51</v>
      </c>
      <c r="BK88">
        <v>15</v>
      </c>
      <c r="BL88">
        <v>13</v>
      </c>
      <c r="BM88">
        <v>10</v>
      </c>
      <c r="BN88">
        <v>10</v>
      </c>
      <c r="BO88">
        <v>11</v>
      </c>
      <c r="BP88">
        <v>47</v>
      </c>
      <c r="BQ88">
        <v>63</v>
      </c>
      <c r="BR88">
        <v>63</v>
      </c>
      <c r="BS88">
        <v>35</v>
      </c>
      <c r="BT88">
        <v>66</v>
      </c>
      <c r="BU88">
        <v>64</v>
      </c>
    </row>
    <row r="89" spans="1:73" x14ac:dyDescent="0.25">
      <c r="A89" t="s">
        <v>1063</v>
      </c>
      <c r="B89">
        <v>29</v>
      </c>
      <c r="C89" t="s">
        <v>722</v>
      </c>
      <c r="D89">
        <v>22</v>
      </c>
      <c r="E89">
        <f>Merge6[[#This Row],[age]]^2</f>
        <v>484</v>
      </c>
      <c r="F89" s="1">
        <v>6500000</v>
      </c>
      <c r="G89" s="1">
        <v>6400000</v>
      </c>
      <c r="H89" s="1">
        <f>Merge6[[#This Row],[MV at time]]/1000000</f>
        <v>6.5</v>
      </c>
      <c r="I89" s="1">
        <f>Merge6[[#This Row],[fee]]/1000000</f>
        <v>6.4</v>
      </c>
      <c r="J89" s="2">
        <f>Merge6[[#This Row],[fee]]/Merge6[[#This Row],[MV at time]]</f>
        <v>0.98461538461538467</v>
      </c>
      <c r="K89" t="s">
        <v>1050</v>
      </c>
      <c r="L89" t="s">
        <v>287</v>
      </c>
      <c r="M89" t="s">
        <v>86</v>
      </c>
      <c r="N89" t="s">
        <v>134</v>
      </c>
      <c r="O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9" t="s">
        <v>7</v>
      </c>
      <c r="R89" t="s">
        <v>42</v>
      </c>
      <c r="S89">
        <v>73</v>
      </c>
      <c r="T89">
        <v>80</v>
      </c>
      <c r="U89">
        <f>Merge6[[#This Row],[POT]]-Merge6[[#This Row],[TOT]]</f>
        <v>7</v>
      </c>
      <c r="V89" t="s">
        <v>43</v>
      </c>
      <c r="W89">
        <f>IF(Merge6[[#This Row],[Preffoot]]="Right",1,0)</f>
        <v>0</v>
      </c>
      <c r="X89" t="s">
        <v>37</v>
      </c>
      <c r="Y89">
        <f>IF(Merge6[[#This Row],[Position2]]="GK",1,0)</f>
        <v>0</v>
      </c>
      <c r="Z89">
        <f>IF(Merge6[[#This Row],[Position2]]="LB",1,0)</f>
        <v>0</v>
      </c>
      <c r="AA89">
        <f>IF(Merge6[[#This Row],[Position2]]="CB",1,0)</f>
        <v>0</v>
      </c>
      <c r="AB89">
        <f>IF(Merge6[[#This Row],[Position2]]="RB",1,0)</f>
        <v>0</v>
      </c>
      <c r="AC89">
        <f>IF(Merge6[[#This Row],[Position2]]="LWB",1,0)</f>
        <v>0</v>
      </c>
      <c r="AD89">
        <f>IF(Merge6[[#This Row],[Position2]]="RWB",1,0)</f>
        <v>0</v>
      </c>
      <c r="AE89">
        <f>IF(Merge6[[#This Row],[Position2]]="LM",1,0)</f>
        <v>0</v>
      </c>
      <c r="AF89">
        <f>IF(Merge6[[#This Row],[Position2]]="CDM",1,0)</f>
        <v>0</v>
      </c>
      <c r="AG89">
        <f>IF(Merge6[[#This Row],[Position2]]="CM",1,0)</f>
        <v>0</v>
      </c>
      <c r="AH89">
        <f>IF(Merge6[[#This Row],[Position2]]="CAM",1,0)</f>
        <v>0</v>
      </c>
      <c r="AI89">
        <f>IF(Merge6[[#This Row],[Position2]]="RM",1,0)</f>
        <v>1</v>
      </c>
      <c r="AJ89">
        <f>IF(Merge6[[#This Row],[Position2]]="LW",1,0)</f>
        <v>0</v>
      </c>
      <c r="AK89">
        <f>IF(Merge6[[#This Row],[Position2]]="RW",1,0)</f>
        <v>0</v>
      </c>
      <c r="AL89">
        <f>IF(Merge6[[#This Row],[Position2]]="CF",1,0)</f>
        <v>0</v>
      </c>
      <c r="AM89">
        <f>IF(Merge6[[#This Row],[Position2]]="ST",1,0)</f>
        <v>0</v>
      </c>
      <c r="AN89">
        <v>77</v>
      </c>
      <c r="AO89">
        <v>77</v>
      </c>
      <c r="AP89">
        <v>68</v>
      </c>
      <c r="AQ89">
        <v>68</v>
      </c>
      <c r="AR89">
        <v>65</v>
      </c>
      <c r="AS89">
        <v>64</v>
      </c>
      <c r="AT89">
        <v>74</v>
      </c>
      <c r="AU89">
        <v>70</v>
      </c>
      <c r="AV89">
        <v>71</v>
      </c>
      <c r="AW89">
        <v>70</v>
      </c>
      <c r="AX89">
        <v>62</v>
      </c>
      <c r="AY89">
        <v>68</v>
      </c>
      <c r="AZ89">
        <v>59</v>
      </c>
      <c r="BA89">
        <v>39</v>
      </c>
      <c r="BB89">
        <v>31</v>
      </c>
      <c r="BC89">
        <v>37</v>
      </c>
      <c r="BD89">
        <v>80</v>
      </c>
      <c r="BE89">
        <v>67</v>
      </c>
      <c r="BF89">
        <v>67</v>
      </c>
      <c r="BG89">
        <v>74</v>
      </c>
      <c r="BH89">
        <v>82</v>
      </c>
      <c r="BI89">
        <v>70</v>
      </c>
      <c r="BJ89">
        <v>69</v>
      </c>
      <c r="BK89">
        <v>7</v>
      </c>
      <c r="BL89">
        <v>13</v>
      </c>
      <c r="BM89">
        <v>8</v>
      </c>
      <c r="BN89">
        <v>7</v>
      </c>
      <c r="BO89">
        <v>11</v>
      </c>
      <c r="BP89">
        <v>62</v>
      </c>
      <c r="BQ89">
        <v>66</v>
      </c>
      <c r="BR89">
        <v>74</v>
      </c>
      <c r="BS89">
        <v>34</v>
      </c>
      <c r="BT89">
        <v>68</v>
      </c>
      <c r="BU89">
        <v>68</v>
      </c>
    </row>
    <row r="90" spans="1:73" x14ac:dyDescent="0.25">
      <c r="A90" t="s">
        <v>323</v>
      </c>
      <c r="B90">
        <v>35</v>
      </c>
      <c r="C90" t="s">
        <v>116</v>
      </c>
      <c r="D90">
        <v>28</v>
      </c>
      <c r="E90">
        <f>Merge6[[#This Row],[age]]^2</f>
        <v>784</v>
      </c>
      <c r="F90" s="1">
        <v>23000000</v>
      </c>
      <c r="G90" s="1">
        <v>20000000</v>
      </c>
      <c r="H90" s="1">
        <f>Merge6[[#This Row],[MV at time]]/1000000</f>
        <v>23</v>
      </c>
      <c r="I90" s="1">
        <f>Merge6[[#This Row],[fee]]/1000000</f>
        <v>20</v>
      </c>
      <c r="J90" s="2">
        <f>Merge6[[#This Row],[fee]]/Merge6[[#This Row],[MV at time]]</f>
        <v>0.86956521739130432</v>
      </c>
      <c r="K90" t="s">
        <v>2</v>
      </c>
      <c r="L90" t="s">
        <v>324</v>
      </c>
      <c r="M90" t="s">
        <v>218</v>
      </c>
      <c r="N90" t="s">
        <v>181</v>
      </c>
      <c r="O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0" t="s">
        <v>91</v>
      </c>
      <c r="R90" t="s">
        <v>60</v>
      </c>
      <c r="S90">
        <v>81</v>
      </c>
      <c r="T90">
        <v>81</v>
      </c>
      <c r="U90">
        <f>Merge6[[#This Row],[POT]]-Merge6[[#This Row],[TOT]]</f>
        <v>0</v>
      </c>
      <c r="V90" t="s">
        <v>43</v>
      </c>
      <c r="W90">
        <f>IF(Merge6[[#This Row],[Preffoot]]="Right",1,0)</f>
        <v>0</v>
      </c>
      <c r="X90" t="s">
        <v>114</v>
      </c>
      <c r="Y90">
        <f>IF(Merge6[[#This Row],[Position2]]="GK",1,0)</f>
        <v>0</v>
      </c>
      <c r="Z90">
        <f>IF(Merge6[[#This Row],[Position2]]="LB",1,0)</f>
        <v>0</v>
      </c>
      <c r="AA90">
        <f>IF(Merge6[[#This Row],[Position2]]="CB",1,0)</f>
        <v>0</v>
      </c>
      <c r="AB90">
        <f>IF(Merge6[[#This Row],[Position2]]="RB",1,0)</f>
        <v>0</v>
      </c>
      <c r="AC90">
        <f>IF(Merge6[[#This Row],[Position2]]="LWB",1,0)</f>
        <v>0</v>
      </c>
      <c r="AD90">
        <f>IF(Merge6[[#This Row],[Position2]]="RWB",1,0)</f>
        <v>0</v>
      </c>
      <c r="AE90">
        <f>IF(Merge6[[#This Row],[Position2]]="LM",1,0)</f>
        <v>0</v>
      </c>
      <c r="AF90">
        <f>IF(Merge6[[#This Row],[Position2]]="CDM",1,0)</f>
        <v>0</v>
      </c>
      <c r="AG90">
        <f>IF(Merge6[[#This Row],[Position2]]="CM",1,0)</f>
        <v>0</v>
      </c>
      <c r="AH90">
        <f>IF(Merge6[[#This Row],[Position2]]="CAM",1,0)</f>
        <v>0</v>
      </c>
      <c r="AI90">
        <f>IF(Merge6[[#This Row],[Position2]]="RM",1,0)</f>
        <v>0</v>
      </c>
      <c r="AJ90">
        <f>IF(Merge6[[#This Row],[Position2]]="LW",1,0)</f>
        <v>0</v>
      </c>
      <c r="AK90">
        <f>IF(Merge6[[#This Row],[Position2]]="RW",1,0)</f>
        <v>1</v>
      </c>
      <c r="AL90">
        <f>IF(Merge6[[#This Row],[Position2]]="CF",1,0)</f>
        <v>0</v>
      </c>
      <c r="AM90">
        <f>IF(Merge6[[#This Row],[Position2]]="ST",1,0)</f>
        <v>0</v>
      </c>
      <c r="AN90">
        <v>84</v>
      </c>
      <c r="AO90">
        <v>87</v>
      </c>
      <c r="AP90">
        <v>82</v>
      </c>
      <c r="AQ90">
        <v>78</v>
      </c>
      <c r="AR90">
        <v>75</v>
      </c>
      <c r="AS90">
        <v>69</v>
      </c>
      <c r="AT90">
        <v>78</v>
      </c>
      <c r="AU90">
        <v>77</v>
      </c>
      <c r="AV90">
        <v>82</v>
      </c>
      <c r="AW90">
        <v>83</v>
      </c>
      <c r="AX90">
        <v>75</v>
      </c>
      <c r="AY90">
        <v>71</v>
      </c>
      <c r="AZ90">
        <v>74</v>
      </c>
      <c r="BA90">
        <v>36</v>
      </c>
      <c r="BB90">
        <v>23</v>
      </c>
      <c r="BC90">
        <v>21</v>
      </c>
      <c r="BD90">
        <v>76</v>
      </c>
      <c r="BE90">
        <v>81</v>
      </c>
      <c r="BF90">
        <v>81</v>
      </c>
      <c r="BG90">
        <v>69</v>
      </c>
      <c r="BH90">
        <v>78</v>
      </c>
      <c r="BI90">
        <v>77</v>
      </c>
      <c r="BJ90">
        <v>68</v>
      </c>
      <c r="BK90">
        <v>5</v>
      </c>
      <c r="BL90">
        <v>9</v>
      </c>
      <c r="BM90">
        <v>5</v>
      </c>
      <c r="BN90">
        <v>6</v>
      </c>
      <c r="BO90">
        <v>14</v>
      </c>
      <c r="BP90">
        <v>75</v>
      </c>
      <c r="BQ90">
        <v>81</v>
      </c>
      <c r="BR90">
        <v>78</v>
      </c>
      <c r="BS90">
        <v>54</v>
      </c>
      <c r="BT90">
        <v>78</v>
      </c>
      <c r="BU90">
        <v>74</v>
      </c>
    </row>
    <row r="91" spans="1:73" x14ac:dyDescent="0.25">
      <c r="A91" t="s">
        <v>1064</v>
      </c>
      <c r="B91">
        <v>34</v>
      </c>
      <c r="C91" t="s">
        <v>28</v>
      </c>
      <c r="D91">
        <v>29</v>
      </c>
      <c r="E91">
        <f>Merge6[[#This Row],[age]]^2</f>
        <v>841</v>
      </c>
      <c r="F91" s="1">
        <v>16000000</v>
      </c>
      <c r="G91" s="1">
        <v>10000000</v>
      </c>
      <c r="H91" s="1">
        <f>Merge6[[#This Row],[MV at time]]/1000000</f>
        <v>16</v>
      </c>
      <c r="I91" s="1">
        <f>Merge6[[#This Row],[fee]]/1000000</f>
        <v>10</v>
      </c>
      <c r="J91" s="2">
        <f>Merge6[[#This Row],[fee]]/Merge6[[#This Row],[MV at time]]</f>
        <v>0.625</v>
      </c>
      <c r="K91" t="s">
        <v>1050</v>
      </c>
      <c r="L91" t="s">
        <v>215</v>
      </c>
      <c r="M91" t="s">
        <v>368</v>
      </c>
      <c r="N91" t="s">
        <v>274</v>
      </c>
      <c r="O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1" t="s">
        <v>55</v>
      </c>
      <c r="R91" t="s">
        <v>55</v>
      </c>
      <c r="S91">
        <v>80</v>
      </c>
      <c r="T91">
        <v>80</v>
      </c>
      <c r="U91">
        <f>Merge6[[#This Row],[POT]]-Merge6[[#This Row],[TOT]]</f>
        <v>0</v>
      </c>
      <c r="V91" t="s">
        <v>8</v>
      </c>
      <c r="W91">
        <f>IF(Merge6[[#This Row],[Preffoot]]="Right",1,0)</f>
        <v>1</v>
      </c>
      <c r="X91" t="s">
        <v>15</v>
      </c>
      <c r="Y91">
        <f>IF(Merge6[[#This Row],[Position2]]="GK",1,0)</f>
        <v>0</v>
      </c>
      <c r="Z91">
        <f>IF(Merge6[[#This Row],[Position2]]="LB",1,0)</f>
        <v>0</v>
      </c>
      <c r="AA91">
        <f>IF(Merge6[[#This Row],[Position2]]="CB",1,0)</f>
        <v>0</v>
      </c>
      <c r="AB91">
        <f>IF(Merge6[[#This Row],[Position2]]="RB",1,0)</f>
        <v>0</v>
      </c>
      <c r="AC91">
        <f>IF(Merge6[[#This Row],[Position2]]="LWB",1,0)</f>
        <v>0</v>
      </c>
      <c r="AD91">
        <f>IF(Merge6[[#This Row],[Position2]]="RWB",1,0)</f>
        <v>0</v>
      </c>
      <c r="AE91">
        <f>IF(Merge6[[#This Row],[Position2]]="LM",1,0)</f>
        <v>0</v>
      </c>
      <c r="AF91">
        <f>IF(Merge6[[#This Row],[Position2]]="CDM",1,0)</f>
        <v>0</v>
      </c>
      <c r="AG91">
        <f>IF(Merge6[[#This Row],[Position2]]="CM",1,0)</f>
        <v>0</v>
      </c>
      <c r="AH91">
        <f>IF(Merge6[[#This Row],[Position2]]="CAM",1,0)</f>
        <v>0</v>
      </c>
      <c r="AI91">
        <f>IF(Merge6[[#This Row],[Position2]]="RM",1,0)</f>
        <v>0</v>
      </c>
      <c r="AJ91">
        <f>IF(Merge6[[#This Row],[Position2]]="LW",1,0)</f>
        <v>0</v>
      </c>
      <c r="AK91">
        <f>IF(Merge6[[#This Row],[Position2]]="RW",1,0)</f>
        <v>0</v>
      </c>
      <c r="AL91">
        <f>IF(Merge6[[#This Row],[Position2]]="CF",1,0)</f>
        <v>0</v>
      </c>
      <c r="AM91">
        <f>IF(Merge6[[#This Row],[Position2]]="ST",1,0)</f>
        <v>1</v>
      </c>
      <c r="AN91">
        <v>74</v>
      </c>
      <c r="AO91">
        <v>76</v>
      </c>
      <c r="AP91">
        <v>71</v>
      </c>
      <c r="AQ91">
        <v>74</v>
      </c>
      <c r="AR91">
        <v>64</v>
      </c>
      <c r="AS91">
        <v>82</v>
      </c>
      <c r="AT91">
        <v>89</v>
      </c>
      <c r="AU91">
        <v>81</v>
      </c>
      <c r="AV91">
        <v>77</v>
      </c>
      <c r="AW91">
        <v>69</v>
      </c>
      <c r="AX91">
        <v>69</v>
      </c>
      <c r="AY91">
        <v>72</v>
      </c>
      <c r="AZ91">
        <v>81</v>
      </c>
      <c r="BA91">
        <v>32</v>
      </c>
      <c r="BB91">
        <v>25</v>
      </c>
      <c r="BC91">
        <v>37</v>
      </c>
      <c r="BD91">
        <v>81</v>
      </c>
      <c r="BE91">
        <v>80</v>
      </c>
      <c r="BF91">
        <v>85</v>
      </c>
      <c r="BG91">
        <v>74</v>
      </c>
      <c r="BH91">
        <v>86</v>
      </c>
      <c r="BI91">
        <v>73</v>
      </c>
      <c r="BJ91">
        <v>79</v>
      </c>
      <c r="BK91">
        <v>8</v>
      </c>
      <c r="BL91">
        <v>10</v>
      </c>
      <c r="BM91">
        <v>14</v>
      </c>
      <c r="BN91">
        <v>10</v>
      </c>
      <c r="BO91">
        <v>11</v>
      </c>
      <c r="BP91">
        <v>80</v>
      </c>
      <c r="BQ91">
        <v>75</v>
      </c>
      <c r="BR91">
        <v>81</v>
      </c>
      <c r="BS91">
        <v>27</v>
      </c>
      <c r="BT91">
        <v>75</v>
      </c>
      <c r="BU91">
        <v>78</v>
      </c>
    </row>
    <row r="92" spans="1:73" x14ac:dyDescent="0.25">
      <c r="A92" t="s">
        <v>532</v>
      </c>
      <c r="B92">
        <v>23</v>
      </c>
      <c r="C92" t="s">
        <v>23</v>
      </c>
      <c r="D92">
        <v>24</v>
      </c>
      <c r="E92">
        <f>Merge6[[#This Row],[age]]^2</f>
        <v>576</v>
      </c>
      <c r="F92" s="1">
        <v>35000000</v>
      </c>
      <c r="G92" s="1">
        <v>18000000</v>
      </c>
      <c r="H92" s="1">
        <f>Merge6[[#This Row],[MV at time]]/1000000</f>
        <v>35</v>
      </c>
      <c r="I92" s="1">
        <f>Merge6[[#This Row],[fee]]/1000000</f>
        <v>18</v>
      </c>
      <c r="J92" s="2">
        <f>Merge6[[#This Row],[fee]]/Merge6[[#This Row],[MV at time]]</f>
        <v>0.51428571428571423</v>
      </c>
      <c r="K92" t="s">
        <v>1050</v>
      </c>
      <c r="L92" t="s">
        <v>34</v>
      </c>
      <c r="M92" t="s">
        <v>89</v>
      </c>
      <c r="N92" t="s">
        <v>223</v>
      </c>
      <c r="O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2" t="s">
        <v>60</v>
      </c>
      <c r="R92" t="s">
        <v>91</v>
      </c>
      <c r="S92">
        <v>83</v>
      </c>
      <c r="T92">
        <v>85</v>
      </c>
      <c r="U92">
        <f>Merge6[[#This Row],[POT]]-Merge6[[#This Row],[TOT]]</f>
        <v>2</v>
      </c>
      <c r="V92" t="s">
        <v>43</v>
      </c>
      <c r="W92">
        <f>IF(Merge6[[#This Row],[Preffoot]]="Right",1,0)</f>
        <v>0</v>
      </c>
      <c r="X92" t="s">
        <v>374</v>
      </c>
      <c r="Y92">
        <f>IF(Merge6[[#This Row],[Position2]]="GK",1,0)</f>
        <v>0</v>
      </c>
      <c r="Z92">
        <f>IF(Merge6[[#This Row],[Position2]]="LB",1,0)</f>
        <v>0</v>
      </c>
      <c r="AA92">
        <f>IF(Merge6[[#This Row],[Position2]]="CB",1,0)</f>
        <v>0</v>
      </c>
      <c r="AB92">
        <f>IF(Merge6[[#This Row],[Position2]]="RB",1,0)</f>
        <v>0</v>
      </c>
      <c r="AC92">
        <f>IF(Merge6[[#This Row],[Position2]]="LWB",1,0)</f>
        <v>1</v>
      </c>
      <c r="AD92">
        <f>IF(Merge6[[#This Row],[Position2]]="RWB",1,0)</f>
        <v>0</v>
      </c>
      <c r="AE92">
        <f>IF(Merge6[[#This Row],[Position2]]="LM",1,0)</f>
        <v>0</v>
      </c>
      <c r="AF92">
        <f>IF(Merge6[[#This Row],[Position2]]="CDM",1,0)</f>
        <v>0</v>
      </c>
      <c r="AG92">
        <f>IF(Merge6[[#This Row],[Position2]]="CM",1,0)</f>
        <v>0</v>
      </c>
      <c r="AH92">
        <f>IF(Merge6[[#This Row],[Position2]]="CAM",1,0)</f>
        <v>0</v>
      </c>
      <c r="AI92">
        <f>IF(Merge6[[#This Row],[Position2]]="RM",1,0)</f>
        <v>0</v>
      </c>
      <c r="AJ92">
        <f>IF(Merge6[[#This Row],[Position2]]="LW",1,0)</f>
        <v>0</v>
      </c>
      <c r="AK92">
        <f>IF(Merge6[[#This Row],[Position2]]="RW",1,0)</f>
        <v>0</v>
      </c>
      <c r="AL92">
        <f>IF(Merge6[[#This Row],[Position2]]="CF",1,0)</f>
        <v>0</v>
      </c>
      <c r="AM92">
        <f>IF(Merge6[[#This Row],[Position2]]="ST",1,0)</f>
        <v>0</v>
      </c>
      <c r="AN92">
        <v>84</v>
      </c>
      <c r="AO92">
        <v>84</v>
      </c>
      <c r="AP92">
        <v>88</v>
      </c>
      <c r="AQ92">
        <v>81</v>
      </c>
      <c r="AR92">
        <v>81</v>
      </c>
      <c r="AS92">
        <v>65</v>
      </c>
      <c r="AT92">
        <v>80</v>
      </c>
      <c r="AU92">
        <v>70</v>
      </c>
      <c r="AV92">
        <v>69</v>
      </c>
      <c r="AW92">
        <v>83</v>
      </c>
      <c r="AX92">
        <v>76</v>
      </c>
      <c r="AY92">
        <v>55</v>
      </c>
      <c r="AZ92">
        <v>63</v>
      </c>
      <c r="BA92">
        <v>77</v>
      </c>
      <c r="BB92">
        <v>80</v>
      </c>
      <c r="BC92">
        <v>74</v>
      </c>
      <c r="BD92">
        <v>85</v>
      </c>
      <c r="BE92">
        <v>85</v>
      </c>
      <c r="BF92">
        <v>60</v>
      </c>
      <c r="BG92">
        <v>85</v>
      </c>
      <c r="BH92">
        <v>73</v>
      </c>
      <c r="BI92">
        <v>83</v>
      </c>
      <c r="BJ92">
        <v>73</v>
      </c>
      <c r="BK92">
        <v>13</v>
      </c>
      <c r="BL92">
        <v>13</v>
      </c>
      <c r="BM92">
        <v>6</v>
      </c>
      <c r="BN92">
        <v>13</v>
      </c>
      <c r="BO92">
        <v>13</v>
      </c>
      <c r="BP92">
        <v>77</v>
      </c>
      <c r="BQ92">
        <v>82</v>
      </c>
      <c r="BR92">
        <v>79</v>
      </c>
      <c r="BS92">
        <v>80</v>
      </c>
      <c r="BT92">
        <v>79</v>
      </c>
      <c r="BU92">
        <v>81</v>
      </c>
    </row>
    <row r="93" spans="1:73" x14ac:dyDescent="0.25">
      <c r="A93" t="s">
        <v>532</v>
      </c>
      <c r="B93">
        <v>47</v>
      </c>
      <c r="C93" t="s">
        <v>23</v>
      </c>
      <c r="D93">
        <v>22</v>
      </c>
      <c r="E93">
        <f>Merge6[[#This Row],[age]]^2</f>
        <v>484</v>
      </c>
      <c r="F93" s="1">
        <v>16000000</v>
      </c>
      <c r="G93" s="1">
        <v>12000000</v>
      </c>
      <c r="H93" s="1">
        <f>Merge6[[#This Row],[MV at time]]/1000000</f>
        <v>16</v>
      </c>
      <c r="I93" s="1">
        <f>Merge6[[#This Row],[fee]]/1000000</f>
        <v>12</v>
      </c>
      <c r="J93" s="2">
        <f>Merge6[[#This Row],[fee]]/Merge6[[#This Row],[MV at time]]</f>
        <v>0.75</v>
      </c>
      <c r="K93" t="s">
        <v>509</v>
      </c>
      <c r="L93" t="s">
        <v>34</v>
      </c>
      <c r="M93" t="s">
        <v>456</v>
      </c>
      <c r="N93" t="s">
        <v>89</v>
      </c>
      <c r="O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3" t="s">
        <v>82</v>
      </c>
      <c r="R93" t="s">
        <v>60</v>
      </c>
      <c r="S93">
        <v>78</v>
      </c>
      <c r="T93">
        <v>83</v>
      </c>
      <c r="U93">
        <f>Merge6[[#This Row],[POT]]-Merge6[[#This Row],[TOT]]</f>
        <v>5</v>
      </c>
      <c r="V93" t="s">
        <v>43</v>
      </c>
      <c r="W93">
        <f>IF(Merge6[[#This Row],[Preffoot]]="Right",1,0)</f>
        <v>0</v>
      </c>
      <c r="X93" t="s">
        <v>26</v>
      </c>
      <c r="Y93">
        <f>IF(Merge6[[#This Row],[Position2]]="GK",1,0)</f>
        <v>0</v>
      </c>
      <c r="Z93">
        <f>IF(Merge6[[#This Row],[Position2]]="LB",1,0)</f>
        <v>1</v>
      </c>
      <c r="AA93">
        <f>IF(Merge6[[#This Row],[Position2]]="CB",1,0)</f>
        <v>0</v>
      </c>
      <c r="AB93">
        <f>IF(Merge6[[#This Row],[Position2]]="RB",1,0)</f>
        <v>0</v>
      </c>
      <c r="AC93">
        <f>IF(Merge6[[#This Row],[Position2]]="LWB",1,0)</f>
        <v>0</v>
      </c>
      <c r="AD93">
        <f>IF(Merge6[[#This Row],[Position2]]="RWB",1,0)</f>
        <v>0</v>
      </c>
      <c r="AE93">
        <f>IF(Merge6[[#This Row],[Position2]]="LM",1,0)</f>
        <v>0</v>
      </c>
      <c r="AF93">
        <f>IF(Merge6[[#This Row],[Position2]]="CDM",1,0)</f>
        <v>0</v>
      </c>
      <c r="AG93">
        <f>IF(Merge6[[#This Row],[Position2]]="CM",1,0)</f>
        <v>0</v>
      </c>
      <c r="AH93">
        <f>IF(Merge6[[#This Row],[Position2]]="CAM",1,0)</f>
        <v>0</v>
      </c>
      <c r="AI93">
        <f>IF(Merge6[[#This Row],[Position2]]="RM",1,0)</f>
        <v>0</v>
      </c>
      <c r="AJ93">
        <f>IF(Merge6[[#This Row],[Position2]]="LW",1,0)</f>
        <v>0</v>
      </c>
      <c r="AK93">
        <f>IF(Merge6[[#This Row],[Position2]]="RW",1,0)</f>
        <v>0</v>
      </c>
      <c r="AL93">
        <f>IF(Merge6[[#This Row],[Position2]]="CF",1,0)</f>
        <v>0</v>
      </c>
      <c r="AM93">
        <f>IF(Merge6[[#This Row],[Position2]]="ST",1,0)</f>
        <v>0</v>
      </c>
      <c r="AN93">
        <v>80</v>
      </c>
      <c r="AO93">
        <v>82</v>
      </c>
      <c r="AP93">
        <v>85</v>
      </c>
      <c r="AQ93">
        <v>77</v>
      </c>
      <c r="AR93">
        <v>77</v>
      </c>
      <c r="AS93">
        <v>58</v>
      </c>
      <c r="AT93">
        <v>80</v>
      </c>
      <c r="AU93">
        <v>57</v>
      </c>
      <c r="AV93">
        <v>66</v>
      </c>
      <c r="AW93">
        <v>83</v>
      </c>
      <c r="AX93">
        <v>75</v>
      </c>
      <c r="AY93">
        <v>55</v>
      </c>
      <c r="AZ93">
        <v>62</v>
      </c>
      <c r="BA93">
        <v>70</v>
      </c>
      <c r="BB93">
        <v>73</v>
      </c>
      <c r="BC93">
        <v>74</v>
      </c>
      <c r="BD93">
        <v>87</v>
      </c>
      <c r="BE93">
        <v>87</v>
      </c>
      <c r="BF93">
        <v>69</v>
      </c>
      <c r="BG93">
        <v>84</v>
      </c>
      <c r="BH93">
        <v>78</v>
      </c>
      <c r="BI93">
        <v>75</v>
      </c>
      <c r="BJ93">
        <v>82</v>
      </c>
      <c r="BK93">
        <v>13</v>
      </c>
      <c r="BL93">
        <v>13</v>
      </c>
      <c r="BM93">
        <v>6</v>
      </c>
      <c r="BN93">
        <v>13</v>
      </c>
      <c r="BO93">
        <v>13</v>
      </c>
      <c r="BP93">
        <v>77</v>
      </c>
      <c r="BQ93">
        <v>76</v>
      </c>
      <c r="BR93">
        <v>75</v>
      </c>
      <c r="BS93">
        <v>75</v>
      </c>
      <c r="BT93">
        <v>78</v>
      </c>
      <c r="BU93">
        <v>67</v>
      </c>
    </row>
    <row r="94" spans="1:73" x14ac:dyDescent="0.25">
      <c r="A94" t="s">
        <v>447</v>
      </c>
      <c r="B94">
        <v>23</v>
      </c>
      <c r="C94" t="s">
        <v>84</v>
      </c>
      <c r="D94">
        <v>22</v>
      </c>
      <c r="E94">
        <f>Merge6[[#This Row],[age]]^2</f>
        <v>484</v>
      </c>
      <c r="F94" s="1">
        <v>2000000</v>
      </c>
      <c r="G94" s="1">
        <v>11300000</v>
      </c>
      <c r="H94" s="1">
        <f>Merge6[[#This Row],[MV at time]]/1000000</f>
        <v>2</v>
      </c>
      <c r="I94" s="1">
        <f>Merge6[[#This Row],[fee]]/1000000</f>
        <v>11.3</v>
      </c>
      <c r="J94" s="2">
        <f>Merge6[[#This Row],[fee]]/Merge6[[#This Row],[MV at time]]</f>
        <v>5.65</v>
      </c>
      <c r="K94" t="s">
        <v>2</v>
      </c>
      <c r="L94" t="s">
        <v>145</v>
      </c>
      <c r="M94" t="s">
        <v>89</v>
      </c>
      <c r="N94" t="s">
        <v>210</v>
      </c>
      <c r="O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4" t="s">
        <v>60</v>
      </c>
      <c r="R94" t="s">
        <v>60</v>
      </c>
      <c r="S94">
        <v>71</v>
      </c>
      <c r="T94">
        <v>83</v>
      </c>
      <c r="U94">
        <f>Merge6[[#This Row],[POT]]-Merge6[[#This Row],[TOT]]</f>
        <v>12</v>
      </c>
      <c r="V94" t="s">
        <v>8</v>
      </c>
      <c r="W94">
        <f>IF(Merge6[[#This Row],[Preffoot]]="Right",1,0)</f>
        <v>1</v>
      </c>
      <c r="X94" t="s">
        <v>87</v>
      </c>
      <c r="Y94">
        <f>IF(Merge6[[#This Row],[Position2]]="GK",1,0)</f>
        <v>1</v>
      </c>
      <c r="Z94">
        <f>IF(Merge6[[#This Row],[Position2]]="LB",1,0)</f>
        <v>0</v>
      </c>
      <c r="AA94">
        <f>IF(Merge6[[#This Row],[Position2]]="CB",1,0)</f>
        <v>0</v>
      </c>
      <c r="AB94">
        <f>IF(Merge6[[#This Row],[Position2]]="RB",1,0)</f>
        <v>0</v>
      </c>
      <c r="AC94">
        <f>IF(Merge6[[#This Row],[Position2]]="LWB",1,0)</f>
        <v>0</v>
      </c>
      <c r="AD94">
        <f>IF(Merge6[[#This Row],[Position2]]="RWB",1,0)</f>
        <v>0</v>
      </c>
      <c r="AE94">
        <f>IF(Merge6[[#This Row],[Position2]]="LM",1,0)</f>
        <v>0</v>
      </c>
      <c r="AF94">
        <f>IF(Merge6[[#This Row],[Position2]]="CDM",1,0)</f>
        <v>0</v>
      </c>
      <c r="AG94">
        <f>IF(Merge6[[#This Row],[Position2]]="CM",1,0)</f>
        <v>0</v>
      </c>
      <c r="AH94">
        <f>IF(Merge6[[#This Row],[Position2]]="CAM",1,0)</f>
        <v>0</v>
      </c>
      <c r="AI94">
        <f>IF(Merge6[[#This Row],[Position2]]="RM",1,0)</f>
        <v>0</v>
      </c>
      <c r="AJ94">
        <f>IF(Merge6[[#This Row],[Position2]]="LW",1,0)</f>
        <v>0</v>
      </c>
      <c r="AK94">
        <f>IF(Merge6[[#This Row],[Position2]]="RW",1,0)</f>
        <v>0</v>
      </c>
      <c r="AL94">
        <f>IF(Merge6[[#This Row],[Position2]]="CF",1,0)</f>
        <v>0</v>
      </c>
      <c r="AM94">
        <f>IF(Merge6[[#This Row],[Position2]]="ST",1,0)</f>
        <v>0</v>
      </c>
      <c r="AN94">
        <v>27</v>
      </c>
      <c r="AO94">
        <v>20</v>
      </c>
      <c r="AP94">
        <v>14</v>
      </c>
      <c r="AQ94">
        <v>32</v>
      </c>
      <c r="AR94">
        <v>41</v>
      </c>
      <c r="AS94">
        <v>14</v>
      </c>
      <c r="AT94">
        <v>24</v>
      </c>
      <c r="AU94">
        <v>15</v>
      </c>
      <c r="AV94">
        <v>17</v>
      </c>
      <c r="AW94">
        <v>20</v>
      </c>
      <c r="AX94">
        <v>15</v>
      </c>
      <c r="AY94">
        <v>25</v>
      </c>
      <c r="AZ94">
        <v>19</v>
      </c>
      <c r="BA94">
        <v>14</v>
      </c>
      <c r="BB94">
        <v>14</v>
      </c>
      <c r="BC94">
        <v>16</v>
      </c>
      <c r="BD94">
        <v>48</v>
      </c>
      <c r="BE94">
        <v>31</v>
      </c>
      <c r="BF94">
        <v>64</v>
      </c>
      <c r="BG94">
        <v>42</v>
      </c>
      <c r="BH94">
        <v>49</v>
      </c>
      <c r="BI94">
        <v>40</v>
      </c>
      <c r="BJ94">
        <v>64</v>
      </c>
      <c r="BK94">
        <v>67</v>
      </c>
      <c r="BL94">
        <v>70</v>
      </c>
      <c r="BM94">
        <v>71</v>
      </c>
      <c r="BN94">
        <v>69</v>
      </c>
      <c r="BO94">
        <v>73</v>
      </c>
      <c r="BP94">
        <v>28</v>
      </c>
      <c r="BQ94">
        <v>65</v>
      </c>
      <c r="BR94">
        <v>14</v>
      </c>
      <c r="BS94">
        <v>22</v>
      </c>
      <c r="BT94">
        <v>50</v>
      </c>
      <c r="BU94">
        <v>33</v>
      </c>
    </row>
    <row r="95" spans="1:73" x14ac:dyDescent="0.25">
      <c r="A95" t="s">
        <v>447</v>
      </c>
      <c r="B95">
        <v>23</v>
      </c>
      <c r="C95" t="s">
        <v>84</v>
      </c>
      <c r="D95">
        <v>25</v>
      </c>
      <c r="E95">
        <f>Merge6[[#This Row],[age]]^2</f>
        <v>625</v>
      </c>
      <c r="F95" s="1">
        <v>3000000</v>
      </c>
      <c r="G95" s="1">
        <v>5850000</v>
      </c>
      <c r="H95" s="1">
        <f>Merge6[[#This Row],[MV at time]]/1000000</f>
        <v>3</v>
      </c>
      <c r="I95" s="1">
        <f>Merge6[[#This Row],[fee]]/1000000</f>
        <v>5.85</v>
      </c>
      <c r="J95" s="2">
        <f>Merge6[[#This Row],[fee]]/Merge6[[#This Row],[MV at time]]</f>
        <v>1.95</v>
      </c>
      <c r="K95" t="s">
        <v>1050</v>
      </c>
      <c r="L95" t="s">
        <v>145</v>
      </c>
      <c r="M95" t="s">
        <v>210</v>
      </c>
      <c r="N95" t="s">
        <v>285</v>
      </c>
      <c r="O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5" t="s">
        <v>60</v>
      </c>
      <c r="R95" t="s">
        <v>60</v>
      </c>
      <c r="S95">
        <v>72</v>
      </c>
      <c r="T95">
        <v>76</v>
      </c>
      <c r="U95">
        <f>Merge6[[#This Row],[POT]]-Merge6[[#This Row],[TOT]]</f>
        <v>4</v>
      </c>
      <c r="V95" t="s">
        <v>8</v>
      </c>
      <c r="W95">
        <f>IF(Merge6[[#This Row],[Preffoot]]="Right",1,0)</f>
        <v>1</v>
      </c>
      <c r="X95" t="s">
        <v>87</v>
      </c>
      <c r="Y95">
        <f>IF(Merge6[[#This Row],[Position2]]="GK",1,0)</f>
        <v>1</v>
      </c>
      <c r="Z95">
        <f>IF(Merge6[[#This Row],[Position2]]="LB",1,0)</f>
        <v>0</v>
      </c>
      <c r="AA95">
        <f>IF(Merge6[[#This Row],[Position2]]="CB",1,0)</f>
        <v>0</v>
      </c>
      <c r="AB95">
        <f>IF(Merge6[[#This Row],[Position2]]="RB",1,0)</f>
        <v>0</v>
      </c>
      <c r="AC95">
        <f>IF(Merge6[[#This Row],[Position2]]="LWB",1,0)</f>
        <v>0</v>
      </c>
      <c r="AD95">
        <f>IF(Merge6[[#This Row],[Position2]]="RWB",1,0)</f>
        <v>0</v>
      </c>
      <c r="AE95">
        <f>IF(Merge6[[#This Row],[Position2]]="LM",1,0)</f>
        <v>0</v>
      </c>
      <c r="AF95">
        <f>IF(Merge6[[#This Row],[Position2]]="CDM",1,0)</f>
        <v>0</v>
      </c>
      <c r="AG95">
        <f>IF(Merge6[[#This Row],[Position2]]="CM",1,0)</f>
        <v>0</v>
      </c>
      <c r="AH95">
        <f>IF(Merge6[[#This Row],[Position2]]="CAM",1,0)</f>
        <v>0</v>
      </c>
      <c r="AI95">
        <f>IF(Merge6[[#This Row],[Position2]]="RM",1,0)</f>
        <v>0</v>
      </c>
      <c r="AJ95">
        <f>IF(Merge6[[#This Row],[Position2]]="LW",1,0)</f>
        <v>0</v>
      </c>
      <c r="AK95">
        <f>IF(Merge6[[#This Row],[Position2]]="RW",1,0)</f>
        <v>0</v>
      </c>
      <c r="AL95">
        <f>IF(Merge6[[#This Row],[Position2]]="CF",1,0)</f>
        <v>0</v>
      </c>
      <c r="AM95">
        <f>IF(Merge6[[#This Row],[Position2]]="ST",1,0)</f>
        <v>0</v>
      </c>
      <c r="AN95">
        <v>27</v>
      </c>
      <c r="AO95">
        <v>20</v>
      </c>
      <c r="AP95">
        <v>14</v>
      </c>
      <c r="AQ95">
        <v>32</v>
      </c>
      <c r="AR95">
        <v>41</v>
      </c>
      <c r="AS95">
        <v>14</v>
      </c>
      <c r="AT95">
        <v>51</v>
      </c>
      <c r="AU95">
        <v>15</v>
      </c>
      <c r="AV95">
        <v>17</v>
      </c>
      <c r="AW95">
        <v>20</v>
      </c>
      <c r="AX95">
        <v>15</v>
      </c>
      <c r="AY95">
        <v>25</v>
      </c>
      <c r="AZ95">
        <v>19</v>
      </c>
      <c r="BA95">
        <v>20</v>
      </c>
      <c r="BB95">
        <v>14</v>
      </c>
      <c r="BC95">
        <v>16</v>
      </c>
      <c r="BD95">
        <v>48</v>
      </c>
      <c r="BE95">
        <v>31</v>
      </c>
      <c r="BF95">
        <v>66</v>
      </c>
      <c r="BG95">
        <v>42</v>
      </c>
      <c r="BH95">
        <v>49</v>
      </c>
      <c r="BI95">
        <v>40</v>
      </c>
      <c r="BJ95">
        <v>71</v>
      </c>
      <c r="BK95">
        <v>69</v>
      </c>
      <c r="BL95">
        <v>73</v>
      </c>
      <c r="BM95">
        <v>70</v>
      </c>
      <c r="BN95">
        <v>68</v>
      </c>
      <c r="BO95">
        <v>74</v>
      </c>
      <c r="BP95">
        <v>28</v>
      </c>
      <c r="BQ95">
        <v>67</v>
      </c>
      <c r="BR95">
        <v>9</v>
      </c>
      <c r="BS95">
        <v>18</v>
      </c>
      <c r="BT95">
        <v>51</v>
      </c>
      <c r="BU95">
        <v>49</v>
      </c>
    </row>
    <row r="96" spans="1:73" x14ac:dyDescent="0.25">
      <c r="A96" t="s">
        <v>1065</v>
      </c>
      <c r="B96">
        <v>23</v>
      </c>
      <c r="C96" t="s">
        <v>28</v>
      </c>
      <c r="D96">
        <v>29</v>
      </c>
      <c r="E96">
        <f>Merge6[[#This Row],[age]]^2</f>
        <v>841</v>
      </c>
      <c r="F96" s="1">
        <v>9000000</v>
      </c>
      <c r="G96" s="1">
        <v>8000000</v>
      </c>
      <c r="H96" s="1">
        <f>Merge6[[#This Row],[MV at time]]/1000000</f>
        <v>9</v>
      </c>
      <c r="I96" s="1">
        <f>Merge6[[#This Row],[fee]]/1000000</f>
        <v>8</v>
      </c>
      <c r="J96" s="2">
        <f>Merge6[[#This Row],[fee]]/Merge6[[#This Row],[MV at time]]</f>
        <v>0.88888888888888884</v>
      </c>
      <c r="K96" t="s">
        <v>1050</v>
      </c>
      <c r="L96" t="s">
        <v>305</v>
      </c>
      <c r="M96" t="s">
        <v>1066</v>
      </c>
      <c r="N96" t="s">
        <v>1067</v>
      </c>
      <c r="O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6" t="s">
        <v>6</v>
      </c>
      <c r="R96" t="s">
        <v>6</v>
      </c>
      <c r="S96">
        <v>77</v>
      </c>
      <c r="T96">
        <v>77</v>
      </c>
      <c r="U96">
        <f>Merge6[[#This Row],[POT]]-Merge6[[#This Row],[TOT]]</f>
        <v>0</v>
      </c>
      <c r="V96" t="s">
        <v>43</v>
      </c>
      <c r="W96">
        <f>IF(Merge6[[#This Row],[Preffoot]]="Right",1,0)</f>
        <v>0</v>
      </c>
      <c r="X96" t="s">
        <v>15</v>
      </c>
      <c r="Y96">
        <f>IF(Merge6[[#This Row],[Position2]]="GK",1,0)</f>
        <v>0</v>
      </c>
      <c r="Z96">
        <f>IF(Merge6[[#This Row],[Position2]]="LB",1,0)</f>
        <v>0</v>
      </c>
      <c r="AA96">
        <f>IF(Merge6[[#This Row],[Position2]]="CB",1,0)</f>
        <v>0</v>
      </c>
      <c r="AB96">
        <f>IF(Merge6[[#This Row],[Position2]]="RB",1,0)</f>
        <v>0</v>
      </c>
      <c r="AC96">
        <f>IF(Merge6[[#This Row],[Position2]]="LWB",1,0)</f>
        <v>0</v>
      </c>
      <c r="AD96">
        <f>IF(Merge6[[#This Row],[Position2]]="RWB",1,0)</f>
        <v>0</v>
      </c>
      <c r="AE96">
        <f>IF(Merge6[[#This Row],[Position2]]="LM",1,0)</f>
        <v>0</v>
      </c>
      <c r="AF96">
        <f>IF(Merge6[[#This Row],[Position2]]="CDM",1,0)</f>
        <v>0</v>
      </c>
      <c r="AG96">
        <f>IF(Merge6[[#This Row],[Position2]]="CM",1,0)</f>
        <v>0</v>
      </c>
      <c r="AH96">
        <f>IF(Merge6[[#This Row],[Position2]]="CAM",1,0)</f>
        <v>0</v>
      </c>
      <c r="AI96">
        <f>IF(Merge6[[#This Row],[Position2]]="RM",1,0)</f>
        <v>0</v>
      </c>
      <c r="AJ96">
        <f>IF(Merge6[[#This Row],[Position2]]="LW",1,0)</f>
        <v>0</v>
      </c>
      <c r="AK96">
        <f>IF(Merge6[[#This Row],[Position2]]="RW",1,0)</f>
        <v>0</v>
      </c>
      <c r="AL96">
        <f>IF(Merge6[[#This Row],[Position2]]="CF",1,0)</f>
        <v>0</v>
      </c>
      <c r="AM96">
        <f>IF(Merge6[[#This Row],[Position2]]="ST",1,0)</f>
        <v>1</v>
      </c>
      <c r="AN96">
        <v>79</v>
      </c>
      <c r="AO96">
        <v>78</v>
      </c>
      <c r="AP96">
        <v>41</v>
      </c>
      <c r="AQ96">
        <v>68</v>
      </c>
      <c r="AR96">
        <v>30</v>
      </c>
      <c r="AS96">
        <v>84</v>
      </c>
      <c r="AT96">
        <v>78</v>
      </c>
      <c r="AU96">
        <v>81</v>
      </c>
      <c r="AV96">
        <v>71</v>
      </c>
      <c r="AW96">
        <v>44</v>
      </c>
      <c r="AX96">
        <v>52</v>
      </c>
      <c r="AY96">
        <v>65</v>
      </c>
      <c r="AZ96">
        <v>70</v>
      </c>
      <c r="BA96">
        <v>29</v>
      </c>
      <c r="BB96">
        <v>27</v>
      </c>
      <c r="BC96">
        <v>35</v>
      </c>
      <c r="BD96">
        <v>61</v>
      </c>
      <c r="BE96">
        <v>68</v>
      </c>
      <c r="BF96">
        <v>83</v>
      </c>
      <c r="BG96">
        <v>33</v>
      </c>
      <c r="BH96">
        <v>68</v>
      </c>
      <c r="BI96">
        <v>56</v>
      </c>
      <c r="BJ96">
        <v>65</v>
      </c>
      <c r="BK96">
        <v>16</v>
      </c>
      <c r="BL96">
        <v>11</v>
      </c>
      <c r="BM96">
        <v>14</v>
      </c>
      <c r="BN96">
        <v>8</v>
      </c>
      <c r="BO96">
        <v>15</v>
      </c>
      <c r="BP96">
        <v>77</v>
      </c>
      <c r="BQ96">
        <v>72</v>
      </c>
      <c r="BR96">
        <v>80</v>
      </c>
      <c r="BS96">
        <v>24</v>
      </c>
      <c r="BT96">
        <v>39</v>
      </c>
      <c r="BU96">
        <v>72</v>
      </c>
    </row>
    <row r="97" spans="1:73" x14ac:dyDescent="0.25">
      <c r="A97" t="s">
        <v>913</v>
      </c>
      <c r="B97">
        <v>21</v>
      </c>
      <c r="C97" t="s">
        <v>71</v>
      </c>
      <c r="D97">
        <v>26</v>
      </c>
      <c r="E97">
        <f>Merge6[[#This Row],[age]]^2</f>
        <v>676</v>
      </c>
      <c r="F97" s="1">
        <v>32000000</v>
      </c>
      <c r="G97" s="1">
        <v>6700000</v>
      </c>
      <c r="H97" s="1">
        <f>Merge6[[#This Row],[MV at time]]/1000000</f>
        <v>32</v>
      </c>
      <c r="I97" s="1">
        <f>Merge6[[#This Row],[fee]]/1000000</f>
        <v>6.7</v>
      </c>
      <c r="J97" s="2">
        <f>Merge6[[#This Row],[fee]]/Merge6[[#This Row],[MV at time]]</f>
        <v>0.20937500000000001</v>
      </c>
      <c r="K97" t="s">
        <v>773</v>
      </c>
      <c r="L97" t="s">
        <v>305</v>
      </c>
      <c r="M97" t="s">
        <v>109</v>
      </c>
      <c r="N97" t="s">
        <v>250</v>
      </c>
      <c r="O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7" t="s">
        <v>91</v>
      </c>
      <c r="R97" t="s">
        <v>7</v>
      </c>
      <c r="S97">
        <v>79</v>
      </c>
      <c r="T97">
        <v>79</v>
      </c>
      <c r="U97">
        <f>Merge6[[#This Row],[POT]]-Merge6[[#This Row],[TOT]]</f>
        <v>0</v>
      </c>
      <c r="V97" t="s">
        <v>8</v>
      </c>
      <c r="W97">
        <f>IF(Merge6[[#This Row],[Preffoot]]="Right",1,0)</f>
        <v>1</v>
      </c>
      <c r="X97" t="s">
        <v>77</v>
      </c>
      <c r="Y97">
        <f>IF(Merge6[[#This Row],[Position2]]="GK",1,0)</f>
        <v>0</v>
      </c>
      <c r="Z97">
        <f>IF(Merge6[[#This Row],[Position2]]="LB",1,0)</f>
        <v>0</v>
      </c>
      <c r="AA97">
        <f>IF(Merge6[[#This Row],[Position2]]="CB",1,0)</f>
        <v>0</v>
      </c>
      <c r="AB97">
        <f>IF(Merge6[[#This Row],[Position2]]="RB",1,0)</f>
        <v>0</v>
      </c>
      <c r="AC97">
        <f>IF(Merge6[[#This Row],[Position2]]="LWB",1,0)</f>
        <v>0</v>
      </c>
      <c r="AD97">
        <f>IF(Merge6[[#This Row],[Position2]]="RWB",1,0)</f>
        <v>0</v>
      </c>
      <c r="AE97">
        <f>IF(Merge6[[#This Row],[Position2]]="LM",1,0)</f>
        <v>1</v>
      </c>
      <c r="AF97">
        <f>IF(Merge6[[#This Row],[Position2]]="CDM",1,0)</f>
        <v>0</v>
      </c>
      <c r="AG97">
        <f>IF(Merge6[[#This Row],[Position2]]="CM",1,0)</f>
        <v>0</v>
      </c>
      <c r="AH97">
        <f>IF(Merge6[[#This Row],[Position2]]="CAM",1,0)</f>
        <v>0</v>
      </c>
      <c r="AI97">
        <f>IF(Merge6[[#This Row],[Position2]]="RM",1,0)</f>
        <v>0</v>
      </c>
      <c r="AJ97">
        <f>IF(Merge6[[#This Row],[Position2]]="LW",1,0)</f>
        <v>0</v>
      </c>
      <c r="AK97">
        <f>IF(Merge6[[#This Row],[Position2]]="RW",1,0)</f>
        <v>0</v>
      </c>
      <c r="AL97">
        <f>IF(Merge6[[#This Row],[Position2]]="CF",1,0)</f>
        <v>0</v>
      </c>
      <c r="AM97">
        <f>IF(Merge6[[#This Row],[Position2]]="ST",1,0)</f>
        <v>0</v>
      </c>
      <c r="AN97">
        <v>81</v>
      </c>
      <c r="AO97">
        <v>80</v>
      </c>
      <c r="AP97">
        <v>76</v>
      </c>
      <c r="AQ97">
        <v>72</v>
      </c>
      <c r="AR97">
        <v>57</v>
      </c>
      <c r="AS97">
        <v>70</v>
      </c>
      <c r="AT97">
        <v>85</v>
      </c>
      <c r="AU97">
        <v>80</v>
      </c>
      <c r="AV97">
        <v>79</v>
      </c>
      <c r="AW97">
        <v>76</v>
      </c>
      <c r="AX97">
        <v>66</v>
      </c>
      <c r="AY97">
        <v>63</v>
      </c>
      <c r="AZ97">
        <v>82</v>
      </c>
      <c r="BA97">
        <v>28</v>
      </c>
      <c r="BB97">
        <v>25</v>
      </c>
      <c r="BC97">
        <v>50</v>
      </c>
      <c r="BD97">
        <v>84</v>
      </c>
      <c r="BE97">
        <v>78</v>
      </c>
      <c r="BF97">
        <v>81</v>
      </c>
      <c r="BG97">
        <v>68</v>
      </c>
      <c r="BH97">
        <v>91</v>
      </c>
      <c r="BI97">
        <v>74</v>
      </c>
      <c r="BJ97">
        <v>65</v>
      </c>
      <c r="BK97">
        <v>13</v>
      </c>
      <c r="BL97">
        <v>13</v>
      </c>
      <c r="BM97">
        <v>15</v>
      </c>
      <c r="BN97">
        <v>12</v>
      </c>
      <c r="BO97">
        <v>14</v>
      </c>
      <c r="BP97">
        <v>84</v>
      </c>
      <c r="BQ97">
        <v>77</v>
      </c>
      <c r="BR97">
        <v>77</v>
      </c>
      <c r="BS97">
        <v>29</v>
      </c>
      <c r="BT97">
        <v>72</v>
      </c>
      <c r="BU97">
        <v>75</v>
      </c>
    </row>
    <row r="98" spans="1:73" x14ac:dyDescent="0.25">
      <c r="A98" t="s">
        <v>1285</v>
      </c>
      <c r="B98">
        <v>29</v>
      </c>
      <c r="C98" t="s">
        <v>71</v>
      </c>
      <c r="D98">
        <v>21</v>
      </c>
      <c r="E98">
        <f>Merge6[[#This Row],[age]]^2</f>
        <v>441</v>
      </c>
      <c r="F98" s="1">
        <v>40000000</v>
      </c>
      <c r="G98" s="1">
        <v>45600000</v>
      </c>
      <c r="H98" s="1">
        <f>Merge6[[#This Row],[MV at time]]/1000000</f>
        <v>40</v>
      </c>
      <c r="I98" s="1">
        <f>Merge6[[#This Row],[fee]]/1000000</f>
        <v>45.6</v>
      </c>
      <c r="J98" s="2">
        <f>Merge6[[#This Row],[fee]]/Merge6[[#This Row],[MV at time]]</f>
        <v>1.1399999999999999</v>
      </c>
      <c r="K98" t="s">
        <v>1233</v>
      </c>
      <c r="L98" t="s">
        <v>145</v>
      </c>
      <c r="M98" t="s">
        <v>94</v>
      </c>
      <c r="N98" t="s">
        <v>296</v>
      </c>
      <c r="O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8" t="s">
        <v>60</v>
      </c>
      <c r="R98" t="s">
        <v>60</v>
      </c>
      <c r="S98">
        <v>75</v>
      </c>
      <c r="T98">
        <v>84</v>
      </c>
      <c r="U98">
        <f>Merge6[[#This Row],[POT]]-Merge6[[#This Row],[TOT]]</f>
        <v>9</v>
      </c>
      <c r="V98" t="s">
        <v>8</v>
      </c>
      <c r="W98">
        <f>IF(Merge6[[#This Row],[Preffoot]]="Right",1,0)</f>
        <v>1</v>
      </c>
      <c r="X98" t="s">
        <v>77</v>
      </c>
      <c r="Y98">
        <f>IF(Merge6[[#This Row],[Position2]]="GK",1,0)</f>
        <v>0</v>
      </c>
      <c r="Z98">
        <f>IF(Merge6[[#This Row],[Position2]]="LB",1,0)</f>
        <v>0</v>
      </c>
      <c r="AA98">
        <f>IF(Merge6[[#This Row],[Position2]]="CB",1,0)</f>
        <v>0</v>
      </c>
      <c r="AB98">
        <f>IF(Merge6[[#This Row],[Position2]]="RB",1,0)</f>
        <v>0</v>
      </c>
      <c r="AC98">
        <f>IF(Merge6[[#This Row],[Position2]]="LWB",1,0)</f>
        <v>0</v>
      </c>
      <c r="AD98">
        <f>IF(Merge6[[#This Row],[Position2]]="RWB",1,0)</f>
        <v>0</v>
      </c>
      <c r="AE98">
        <f>IF(Merge6[[#This Row],[Position2]]="LM",1,0)</f>
        <v>1</v>
      </c>
      <c r="AF98">
        <f>IF(Merge6[[#This Row],[Position2]]="CDM",1,0)</f>
        <v>0</v>
      </c>
      <c r="AG98">
        <f>IF(Merge6[[#This Row],[Position2]]="CM",1,0)</f>
        <v>0</v>
      </c>
      <c r="AH98">
        <f>IF(Merge6[[#This Row],[Position2]]="CAM",1,0)</f>
        <v>0</v>
      </c>
      <c r="AI98">
        <f>IF(Merge6[[#This Row],[Position2]]="RM",1,0)</f>
        <v>0</v>
      </c>
      <c r="AJ98">
        <f>IF(Merge6[[#This Row],[Position2]]="LW",1,0)</f>
        <v>0</v>
      </c>
      <c r="AK98">
        <f>IF(Merge6[[#This Row],[Position2]]="RW",1,0)</f>
        <v>0</v>
      </c>
      <c r="AL98">
        <f>IF(Merge6[[#This Row],[Position2]]="CF",1,0)</f>
        <v>0</v>
      </c>
      <c r="AM98">
        <f>IF(Merge6[[#This Row],[Position2]]="ST",1,0)</f>
        <v>0</v>
      </c>
      <c r="AN98">
        <v>76</v>
      </c>
      <c r="AO98">
        <v>77</v>
      </c>
      <c r="AP98">
        <v>75</v>
      </c>
      <c r="AQ98">
        <v>73</v>
      </c>
      <c r="AR98">
        <v>67</v>
      </c>
      <c r="AS98">
        <v>49</v>
      </c>
      <c r="AT98">
        <v>74</v>
      </c>
      <c r="AU98">
        <v>68</v>
      </c>
      <c r="AV98">
        <v>71</v>
      </c>
      <c r="AW98">
        <v>76</v>
      </c>
      <c r="AX98">
        <v>75</v>
      </c>
      <c r="AY98">
        <v>65</v>
      </c>
      <c r="AZ98">
        <v>48</v>
      </c>
      <c r="BA98" t="s">
        <v>1234</v>
      </c>
      <c r="BB98">
        <v>33</v>
      </c>
      <c r="BC98">
        <v>40</v>
      </c>
      <c r="BD98">
        <v>78</v>
      </c>
      <c r="BE98">
        <v>75</v>
      </c>
      <c r="BF98">
        <v>56</v>
      </c>
      <c r="BG98">
        <v>68</v>
      </c>
      <c r="BH98">
        <v>82</v>
      </c>
      <c r="BI98">
        <v>73</v>
      </c>
      <c r="BJ98">
        <v>58</v>
      </c>
      <c r="BK98">
        <v>7</v>
      </c>
      <c r="BL98">
        <v>5</v>
      </c>
      <c r="BM98">
        <v>6</v>
      </c>
      <c r="BN98">
        <v>14</v>
      </c>
      <c r="BO98">
        <v>8</v>
      </c>
      <c r="BP98">
        <v>62</v>
      </c>
      <c r="BQ98">
        <v>68</v>
      </c>
      <c r="BR98">
        <v>68</v>
      </c>
      <c r="BS98">
        <v>31</v>
      </c>
      <c r="BT98">
        <v>69</v>
      </c>
      <c r="BU98">
        <v>65</v>
      </c>
    </row>
    <row r="99" spans="1:73" x14ac:dyDescent="0.25">
      <c r="A99" t="s">
        <v>940</v>
      </c>
      <c r="B99">
        <v>23</v>
      </c>
      <c r="C99" t="s">
        <v>116</v>
      </c>
      <c r="D99">
        <v>28</v>
      </c>
      <c r="E99">
        <f>Merge6[[#This Row],[age]]^2</f>
        <v>784</v>
      </c>
      <c r="F99" s="1">
        <v>6500000</v>
      </c>
      <c r="G99" s="1">
        <v>11700000</v>
      </c>
      <c r="H99" s="1">
        <f>Merge6[[#This Row],[MV at time]]/1000000</f>
        <v>6.5</v>
      </c>
      <c r="I99" s="1">
        <f>Merge6[[#This Row],[fee]]/1000000</f>
        <v>11.7</v>
      </c>
      <c r="J99" s="2">
        <f>Merge6[[#This Row],[fee]]/Merge6[[#This Row],[MV at time]]</f>
        <v>1.8</v>
      </c>
      <c r="K99" t="s">
        <v>773</v>
      </c>
      <c r="L99" t="s">
        <v>149</v>
      </c>
      <c r="M99" t="s">
        <v>160</v>
      </c>
      <c r="N99" t="s">
        <v>275</v>
      </c>
      <c r="O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9" t="s">
        <v>60</v>
      </c>
      <c r="R99" t="s">
        <v>60</v>
      </c>
      <c r="S99">
        <v>72</v>
      </c>
      <c r="T99">
        <v>72</v>
      </c>
      <c r="U99">
        <f>Merge6[[#This Row],[POT]]-Merge6[[#This Row],[TOT]]</f>
        <v>0</v>
      </c>
      <c r="V99" t="s">
        <v>43</v>
      </c>
      <c r="W99">
        <f>IF(Merge6[[#This Row],[Preffoot]]="Right",1,0)</f>
        <v>0</v>
      </c>
      <c r="X99" t="s">
        <v>37</v>
      </c>
      <c r="Y99">
        <f>IF(Merge6[[#This Row],[Position2]]="GK",1,0)</f>
        <v>0</v>
      </c>
      <c r="Z99">
        <f>IF(Merge6[[#This Row],[Position2]]="LB",1,0)</f>
        <v>0</v>
      </c>
      <c r="AA99">
        <f>IF(Merge6[[#This Row],[Position2]]="CB",1,0)</f>
        <v>0</v>
      </c>
      <c r="AB99">
        <f>IF(Merge6[[#This Row],[Position2]]="RB",1,0)</f>
        <v>0</v>
      </c>
      <c r="AC99">
        <f>IF(Merge6[[#This Row],[Position2]]="LWB",1,0)</f>
        <v>0</v>
      </c>
      <c r="AD99">
        <f>IF(Merge6[[#This Row],[Position2]]="RWB",1,0)</f>
        <v>0</v>
      </c>
      <c r="AE99">
        <f>IF(Merge6[[#This Row],[Position2]]="LM",1,0)</f>
        <v>0</v>
      </c>
      <c r="AF99">
        <f>IF(Merge6[[#This Row],[Position2]]="CDM",1,0)</f>
        <v>0</v>
      </c>
      <c r="AG99">
        <f>IF(Merge6[[#This Row],[Position2]]="CM",1,0)</f>
        <v>0</v>
      </c>
      <c r="AH99">
        <f>IF(Merge6[[#This Row],[Position2]]="CAM",1,0)</f>
        <v>0</v>
      </c>
      <c r="AI99">
        <f>IF(Merge6[[#This Row],[Position2]]="RM",1,0)</f>
        <v>1</v>
      </c>
      <c r="AJ99">
        <f>IF(Merge6[[#This Row],[Position2]]="LW",1,0)</f>
        <v>0</v>
      </c>
      <c r="AK99">
        <f>IF(Merge6[[#This Row],[Position2]]="RW",1,0)</f>
        <v>0</v>
      </c>
      <c r="AL99">
        <f>IF(Merge6[[#This Row],[Position2]]="CF",1,0)</f>
        <v>0</v>
      </c>
      <c r="AM99">
        <f>IF(Merge6[[#This Row],[Position2]]="ST",1,0)</f>
        <v>0</v>
      </c>
      <c r="AN99">
        <v>76</v>
      </c>
      <c r="AO99">
        <v>73</v>
      </c>
      <c r="AP99">
        <v>72</v>
      </c>
      <c r="AQ99">
        <v>71</v>
      </c>
      <c r="AR99">
        <v>63</v>
      </c>
      <c r="AS99">
        <v>56</v>
      </c>
      <c r="AT99">
        <v>73</v>
      </c>
      <c r="AU99">
        <v>64</v>
      </c>
      <c r="AV99">
        <v>69</v>
      </c>
      <c r="AW99">
        <v>75</v>
      </c>
      <c r="AX99">
        <v>71</v>
      </c>
      <c r="AY99">
        <v>68</v>
      </c>
      <c r="AZ99">
        <v>62</v>
      </c>
      <c r="BA99">
        <v>58</v>
      </c>
      <c r="BB99">
        <v>34</v>
      </c>
      <c r="BC99">
        <v>40</v>
      </c>
      <c r="BD99">
        <v>76</v>
      </c>
      <c r="BE99">
        <v>67</v>
      </c>
      <c r="BF99">
        <v>57</v>
      </c>
      <c r="BG99">
        <v>83</v>
      </c>
      <c r="BH99">
        <v>68</v>
      </c>
      <c r="BI99">
        <v>88</v>
      </c>
      <c r="BJ99">
        <v>69</v>
      </c>
      <c r="BK99">
        <v>11</v>
      </c>
      <c r="BL99">
        <v>14</v>
      </c>
      <c r="BM99">
        <v>14</v>
      </c>
      <c r="BN99">
        <v>8</v>
      </c>
      <c r="BO99">
        <v>8</v>
      </c>
      <c r="BP99">
        <v>80</v>
      </c>
      <c r="BQ99">
        <v>70</v>
      </c>
      <c r="BR99">
        <v>66</v>
      </c>
      <c r="BS99">
        <v>48</v>
      </c>
      <c r="BT99">
        <v>70</v>
      </c>
      <c r="BU99">
        <v>73</v>
      </c>
    </row>
    <row r="100" spans="1:73" x14ac:dyDescent="0.25">
      <c r="A100" t="s">
        <v>132</v>
      </c>
      <c r="B100">
        <v>34</v>
      </c>
      <c r="C100" t="s">
        <v>71</v>
      </c>
      <c r="D100">
        <v>24</v>
      </c>
      <c r="E100">
        <f>Merge6[[#This Row],[age]]^2</f>
        <v>576</v>
      </c>
      <c r="F100" s="1">
        <v>8000000</v>
      </c>
      <c r="G100" s="1">
        <v>8250000</v>
      </c>
      <c r="H100" s="1">
        <f>Merge6[[#This Row],[MV at time]]/1000000</f>
        <v>8</v>
      </c>
      <c r="I100" s="1">
        <f>Merge6[[#This Row],[fee]]/1000000</f>
        <v>8.25</v>
      </c>
      <c r="J100" s="2">
        <f>Merge6[[#This Row],[fee]]/Merge6[[#This Row],[MV at time]]</f>
        <v>1.03125</v>
      </c>
      <c r="K100" t="s">
        <v>2</v>
      </c>
      <c r="L100" t="s">
        <v>133</v>
      </c>
      <c r="M100" t="s">
        <v>134</v>
      </c>
      <c r="N100" t="s">
        <v>135</v>
      </c>
      <c r="O1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0" t="s">
        <v>42</v>
      </c>
      <c r="R100" t="s">
        <v>55</v>
      </c>
      <c r="S100">
        <v>75</v>
      </c>
      <c r="T100">
        <v>80</v>
      </c>
      <c r="U100">
        <f>Merge6[[#This Row],[POT]]-Merge6[[#This Row],[TOT]]</f>
        <v>5</v>
      </c>
      <c r="V100" t="s">
        <v>8</v>
      </c>
      <c r="W100">
        <f>IF(Merge6[[#This Row],[Preffoot]]="Right",1,0)</f>
        <v>1</v>
      </c>
      <c r="X100" t="s">
        <v>77</v>
      </c>
      <c r="Y100">
        <f>IF(Merge6[[#This Row],[Position2]]="GK",1,0)</f>
        <v>0</v>
      </c>
      <c r="Z100">
        <f>IF(Merge6[[#This Row],[Position2]]="LB",1,0)</f>
        <v>0</v>
      </c>
      <c r="AA100">
        <f>IF(Merge6[[#This Row],[Position2]]="CB",1,0)</f>
        <v>0</v>
      </c>
      <c r="AB100">
        <f>IF(Merge6[[#This Row],[Position2]]="RB",1,0)</f>
        <v>0</v>
      </c>
      <c r="AC100">
        <f>IF(Merge6[[#This Row],[Position2]]="LWB",1,0)</f>
        <v>0</v>
      </c>
      <c r="AD100">
        <f>IF(Merge6[[#This Row],[Position2]]="RWB",1,0)</f>
        <v>0</v>
      </c>
      <c r="AE100">
        <f>IF(Merge6[[#This Row],[Position2]]="LM",1,0)</f>
        <v>1</v>
      </c>
      <c r="AF100">
        <f>IF(Merge6[[#This Row],[Position2]]="CDM",1,0)</f>
        <v>0</v>
      </c>
      <c r="AG100">
        <f>IF(Merge6[[#This Row],[Position2]]="CM",1,0)</f>
        <v>0</v>
      </c>
      <c r="AH100">
        <f>IF(Merge6[[#This Row],[Position2]]="CAM",1,0)</f>
        <v>0</v>
      </c>
      <c r="AI100">
        <f>IF(Merge6[[#This Row],[Position2]]="RM",1,0)</f>
        <v>0</v>
      </c>
      <c r="AJ100">
        <f>IF(Merge6[[#This Row],[Position2]]="LW",1,0)</f>
        <v>0</v>
      </c>
      <c r="AK100">
        <f>IF(Merge6[[#This Row],[Position2]]="RW",1,0)</f>
        <v>0</v>
      </c>
      <c r="AL100">
        <f>IF(Merge6[[#This Row],[Position2]]="CF",1,0)</f>
        <v>0</v>
      </c>
      <c r="AM100">
        <f>IF(Merge6[[#This Row],[Position2]]="ST",1,0)</f>
        <v>0</v>
      </c>
      <c r="AN100">
        <v>78</v>
      </c>
      <c r="AO100">
        <v>80</v>
      </c>
      <c r="AP100">
        <v>83</v>
      </c>
      <c r="AQ100">
        <v>69</v>
      </c>
      <c r="AR100">
        <v>59</v>
      </c>
      <c r="AS100">
        <v>36</v>
      </c>
      <c r="AT100">
        <v>83</v>
      </c>
      <c r="AU100">
        <v>66</v>
      </c>
      <c r="AV100">
        <v>76</v>
      </c>
      <c r="AW100">
        <v>77</v>
      </c>
      <c r="AX100">
        <v>66</v>
      </c>
      <c r="AY100">
        <v>46</v>
      </c>
      <c r="AZ100">
        <v>70</v>
      </c>
      <c r="BA100">
        <v>38</v>
      </c>
      <c r="BB100">
        <v>53</v>
      </c>
      <c r="BC100">
        <v>58</v>
      </c>
      <c r="BD100">
        <v>88</v>
      </c>
      <c r="BE100">
        <v>83</v>
      </c>
      <c r="BF100">
        <v>56</v>
      </c>
      <c r="BG100">
        <v>83</v>
      </c>
      <c r="BH100">
        <v>86</v>
      </c>
      <c r="BI100">
        <v>90</v>
      </c>
      <c r="BJ100">
        <v>85</v>
      </c>
      <c r="BK100">
        <v>12</v>
      </c>
      <c r="BL100">
        <v>13</v>
      </c>
      <c r="BM100">
        <v>13</v>
      </c>
      <c r="BN100">
        <v>6</v>
      </c>
      <c r="BO100">
        <v>8</v>
      </c>
      <c r="BP100">
        <v>61</v>
      </c>
      <c r="BQ100">
        <v>69</v>
      </c>
      <c r="BR100">
        <v>70</v>
      </c>
      <c r="BS100">
        <v>48</v>
      </c>
      <c r="BT100">
        <v>52</v>
      </c>
      <c r="BU100">
        <v>71</v>
      </c>
    </row>
    <row r="101" spans="1:73" x14ac:dyDescent="0.25">
      <c r="A101" t="s">
        <v>533</v>
      </c>
      <c r="B101">
        <v>47</v>
      </c>
      <c r="C101" t="s">
        <v>357</v>
      </c>
      <c r="D101">
        <v>28</v>
      </c>
      <c r="E101">
        <f>Merge6[[#This Row],[age]]^2</f>
        <v>784</v>
      </c>
      <c r="F101" s="1">
        <v>130000000</v>
      </c>
      <c r="G101" s="1">
        <v>120000000</v>
      </c>
      <c r="H101" s="1">
        <f>Merge6[[#This Row],[MV at time]]/1000000</f>
        <v>130</v>
      </c>
      <c r="I101" s="1">
        <f>Merge6[[#This Row],[fee]]/1000000</f>
        <v>120</v>
      </c>
      <c r="J101" s="2">
        <f>Merge6[[#This Row],[fee]]/Merge6[[#This Row],[MV at time]]</f>
        <v>0.92307692307692313</v>
      </c>
      <c r="K101" t="s">
        <v>509</v>
      </c>
      <c r="L101" t="s">
        <v>149</v>
      </c>
      <c r="M101" t="s">
        <v>206</v>
      </c>
      <c r="N101" t="s">
        <v>35</v>
      </c>
      <c r="O1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1" t="s">
        <v>6</v>
      </c>
      <c r="R101" t="s">
        <v>6</v>
      </c>
      <c r="S101">
        <v>89</v>
      </c>
      <c r="T101">
        <v>89</v>
      </c>
      <c r="U101">
        <f>Merge6[[#This Row],[POT]]-Merge6[[#This Row],[TOT]]</f>
        <v>0</v>
      </c>
      <c r="V101" t="s">
        <v>43</v>
      </c>
      <c r="W101">
        <f>IF(Merge6[[#This Row],[Preffoot]]="Right",1,0)</f>
        <v>0</v>
      </c>
      <c r="X101" t="s">
        <v>157</v>
      </c>
      <c r="Y101">
        <f>IF(Merge6[[#This Row],[Position2]]="GK",1,0)</f>
        <v>0</v>
      </c>
      <c r="Z101">
        <f>IF(Merge6[[#This Row],[Position2]]="LB",1,0)</f>
        <v>0</v>
      </c>
      <c r="AA101">
        <f>IF(Merge6[[#This Row],[Position2]]="CB",1,0)</f>
        <v>0</v>
      </c>
      <c r="AB101">
        <f>IF(Merge6[[#This Row],[Position2]]="RB",1,0)</f>
        <v>0</v>
      </c>
      <c r="AC101">
        <f>IF(Merge6[[#This Row],[Position2]]="LWB",1,0)</f>
        <v>0</v>
      </c>
      <c r="AD101">
        <f>IF(Merge6[[#This Row],[Position2]]="RWB",1,0)</f>
        <v>0</v>
      </c>
      <c r="AE101">
        <f>IF(Merge6[[#This Row],[Position2]]="LM",1,0)</f>
        <v>0</v>
      </c>
      <c r="AF101">
        <f>IF(Merge6[[#This Row],[Position2]]="CDM",1,0)</f>
        <v>0</v>
      </c>
      <c r="AG101">
        <f>IF(Merge6[[#This Row],[Position2]]="CM",1,0)</f>
        <v>0</v>
      </c>
      <c r="AH101">
        <f>IF(Merge6[[#This Row],[Position2]]="CAM",1,0)</f>
        <v>0</v>
      </c>
      <c r="AI101">
        <f>IF(Merge6[[#This Row],[Position2]]="RM",1,0)</f>
        <v>0</v>
      </c>
      <c r="AJ101">
        <f>IF(Merge6[[#This Row],[Position2]]="LW",1,0)</f>
        <v>0</v>
      </c>
      <c r="AK101">
        <f>IF(Merge6[[#This Row],[Position2]]="RW",1,0)</f>
        <v>0</v>
      </c>
      <c r="AL101">
        <f>IF(Merge6[[#This Row],[Position2]]="CF",1,0)</f>
        <v>1</v>
      </c>
      <c r="AM101">
        <f>IF(Merge6[[#This Row],[Position2]]="ST",1,0)</f>
        <v>0</v>
      </c>
      <c r="AN101">
        <v>90</v>
      </c>
      <c r="AO101">
        <v>88</v>
      </c>
      <c r="AP101">
        <v>83</v>
      </c>
      <c r="AQ101">
        <v>85</v>
      </c>
      <c r="AR101">
        <v>82</v>
      </c>
      <c r="AS101">
        <v>84</v>
      </c>
      <c r="AT101">
        <v>82</v>
      </c>
      <c r="AU101">
        <v>89</v>
      </c>
      <c r="AV101">
        <v>83</v>
      </c>
      <c r="AW101">
        <v>86</v>
      </c>
      <c r="AX101">
        <v>85</v>
      </c>
      <c r="AY101">
        <v>86</v>
      </c>
      <c r="AZ101">
        <v>87</v>
      </c>
      <c r="BA101">
        <v>59</v>
      </c>
      <c r="BB101">
        <v>49</v>
      </c>
      <c r="BC101">
        <v>54</v>
      </c>
      <c r="BD101">
        <v>82</v>
      </c>
      <c r="BE101">
        <v>87</v>
      </c>
      <c r="BF101">
        <v>63</v>
      </c>
      <c r="BG101">
        <v>83</v>
      </c>
      <c r="BH101">
        <v>79</v>
      </c>
      <c r="BI101">
        <v>90</v>
      </c>
      <c r="BJ101">
        <v>90</v>
      </c>
      <c r="BK101">
        <v>13</v>
      </c>
      <c r="BL101">
        <v>14</v>
      </c>
      <c r="BM101">
        <v>8</v>
      </c>
      <c r="BN101">
        <v>14</v>
      </c>
      <c r="BO101">
        <v>14</v>
      </c>
      <c r="BP101">
        <v>73</v>
      </c>
      <c r="BQ101">
        <v>92</v>
      </c>
      <c r="BR101">
        <v>90</v>
      </c>
      <c r="BS101">
        <v>49</v>
      </c>
      <c r="BT101">
        <v>86</v>
      </c>
      <c r="BU101">
        <v>89</v>
      </c>
    </row>
    <row r="102" spans="1:73" x14ac:dyDescent="0.25">
      <c r="A102" t="s">
        <v>1400</v>
      </c>
      <c r="B102">
        <v>5</v>
      </c>
      <c r="C102" t="s">
        <v>28</v>
      </c>
      <c r="D102">
        <v>23</v>
      </c>
      <c r="E102">
        <f>Merge6[[#This Row],[age]]^2</f>
        <v>529</v>
      </c>
      <c r="F102" s="1">
        <v>3000000</v>
      </c>
      <c r="G102" s="1">
        <v>10250000</v>
      </c>
      <c r="H102" s="1">
        <f>Merge6[[#This Row],[MV at time]]/1000000</f>
        <v>3</v>
      </c>
      <c r="I102" s="1">
        <f>Merge6[[#This Row],[fee]]/1000000</f>
        <v>10.25</v>
      </c>
      <c r="J102" s="2">
        <f>Merge6[[#This Row],[fee]]/Merge6[[#This Row],[MV at time]]</f>
        <v>3.4166666666666665</v>
      </c>
      <c r="K102" t="s">
        <v>1233</v>
      </c>
      <c r="L102" t="s">
        <v>141</v>
      </c>
      <c r="M102" t="s">
        <v>146</v>
      </c>
      <c r="N102" t="s">
        <v>267</v>
      </c>
      <c r="O1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2" t="s">
        <v>131</v>
      </c>
      <c r="R102" t="s">
        <v>60</v>
      </c>
      <c r="S102">
        <v>70</v>
      </c>
      <c r="T102">
        <v>79</v>
      </c>
      <c r="U102">
        <f>Merge6[[#This Row],[POT]]-Merge6[[#This Row],[TOT]]</f>
        <v>9</v>
      </c>
      <c r="V102" t="s">
        <v>8</v>
      </c>
      <c r="W102">
        <f>IF(Merge6[[#This Row],[Preffoot]]="Right",1,0)</f>
        <v>1</v>
      </c>
      <c r="X102" t="s">
        <v>15</v>
      </c>
      <c r="Y102">
        <f>IF(Merge6[[#This Row],[Position2]]="GK",1,0)</f>
        <v>0</v>
      </c>
      <c r="Z102">
        <f>IF(Merge6[[#This Row],[Position2]]="LB",1,0)</f>
        <v>0</v>
      </c>
      <c r="AA102">
        <f>IF(Merge6[[#This Row],[Position2]]="CB",1,0)</f>
        <v>0</v>
      </c>
      <c r="AB102">
        <f>IF(Merge6[[#This Row],[Position2]]="RB",1,0)</f>
        <v>0</v>
      </c>
      <c r="AC102">
        <f>IF(Merge6[[#This Row],[Position2]]="LWB",1,0)</f>
        <v>0</v>
      </c>
      <c r="AD102">
        <f>IF(Merge6[[#This Row],[Position2]]="RWB",1,0)</f>
        <v>0</v>
      </c>
      <c r="AE102">
        <f>IF(Merge6[[#This Row],[Position2]]="LM",1,0)</f>
        <v>0</v>
      </c>
      <c r="AF102">
        <f>IF(Merge6[[#This Row],[Position2]]="CDM",1,0)</f>
        <v>0</v>
      </c>
      <c r="AG102">
        <f>IF(Merge6[[#This Row],[Position2]]="CM",1,0)</f>
        <v>0</v>
      </c>
      <c r="AH102">
        <f>IF(Merge6[[#This Row],[Position2]]="CAM",1,0)</f>
        <v>0</v>
      </c>
      <c r="AI102">
        <f>IF(Merge6[[#This Row],[Position2]]="RM",1,0)</f>
        <v>0</v>
      </c>
      <c r="AJ102">
        <f>IF(Merge6[[#This Row],[Position2]]="LW",1,0)</f>
        <v>0</v>
      </c>
      <c r="AK102">
        <f>IF(Merge6[[#This Row],[Position2]]="RW",1,0)</f>
        <v>0</v>
      </c>
      <c r="AL102">
        <f>IF(Merge6[[#This Row],[Position2]]="CF",1,0)</f>
        <v>0</v>
      </c>
      <c r="AM102">
        <f>IF(Merge6[[#This Row],[Position2]]="ST",1,0)</f>
        <v>1</v>
      </c>
      <c r="AN102">
        <v>69</v>
      </c>
      <c r="AO102">
        <v>72</v>
      </c>
      <c r="AP102">
        <v>62</v>
      </c>
      <c r="AQ102">
        <v>64</v>
      </c>
      <c r="AR102">
        <v>39</v>
      </c>
      <c r="AS102">
        <v>63</v>
      </c>
      <c r="AT102">
        <v>74</v>
      </c>
      <c r="AU102">
        <v>67</v>
      </c>
      <c r="AV102">
        <v>64</v>
      </c>
      <c r="AW102">
        <v>49</v>
      </c>
      <c r="AX102">
        <v>39</v>
      </c>
      <c r="AY102">
        <v>51</v>
      </c>
      <c r="AZ102">
        <v>56</v>
      </c>
      <c r="BA102" t="s">
        <v>1234</v>
      </c>
      <c r="BB102">
        <v>11</v>
      </c>
      <c r="BC102">
        <v>19</v>
      </c>
      <c r="BD102">
        <v>81</v>
      </c>
      <c r="BE102">
        <v>71</v>
      </c>
      <c r="BF102">
        <v>80</v>
      </c>
      <c r="BG102">
        <v>68</v>
      </c>
      <c r="BH102">
        <v>88</v>
      </c>
      <c r="BI102">
        <v>75</v>
      </c>
      <c r="BJ102">
        <v>69</v>
      </c>
      <c r="BK102">
        <v>15</v>
      </c>
      <c r="BL102">
        <v>10</v>
      </c>
      <c r="BM102">
        <v>11</v>
      </c>
      <c r="BN102">
        <v>14</v>
      </c>
      <c r="BO102">
        <v>7</v>
      </c>
      <c r="BP102">
        <v>62</v>
      </c>
      <c r="BQ102">
        <v>68</v>
      </c>
      <c r="BR102">
        <v>68</v>
      </c>
      <c r="BS102">
        <v>14</v>
      </c>
      <c r="BT102">
        <v>65</v>
      </c>
      <c r="BU102">
        <v>62</v>
      </c>
    </row>
    <row r="103" spans="1:73" x14ac:dyDescent="0.25">
      <c r="A103" t="s">
        <v>1068</v>
      </c>
      <c r="B103">
        <v>16</v>
      </c>
      <c r="C103" t="s">
        <v>10</v>
      </c>
      <c r="D103">
        <v>28</v>
      </c>
      <c r="E103">
        <f>Merge6[[#This Row],[age]]^2</f>
        <v>784</v>
      </c>
      <c r="F103" s="1">
        <v>12000000</v>
      </c>
      <c r="G103" s="1">
        <v>8500000</v>
      </c>
      <c r="H103" s="1">
        <f>Merge6[[#This Row],[MV at time]]/1000000</f>
        <v>12</v>
      </c>
      <c r="I103" s="1">
        <f>Merge6[[#This Row],[fee]]/1000000</f>
        <v>8.5</v>
      </c>
      <c r="J103" s="2">
        <f>Merge6[[#This Row],[fee]]/Merge6[[#This Row],[MV at time]]</f>
        <v>0.70833333333333337</v>
      </c>
      <c r="K103" t="s">
        <v>1233</v>
      </c>
      <c r="L103" t="s">
        <v>233</v>
      </c>
      <c r="M103" t="s">
        <v>528</v>
      </c>
      <c r="N103" t="s">
        <v>5</v>
      </c>
      <c r="O1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3" t="s">
        <v>7</v>
      </c>
      <c r="R103" t="s">
        <v>7</v>
      </c>
      <c r="S103">
        <v>81</v>
      </c>
      <c r="T103">
        <v>82</v>
      </c>
      <c r="U103">
        <f>Merge6[[#This Row],[POT]]-Merge6[[#This Row],[TOT]]</f>
        <v>1</v>
      </c>
      <c r="V103" t="s">
        <v>43</v>
      </c>
      <c r="W103">
        <f>IF(Merge6[[#This Row],[Preffoot]]="Right",1,0)</f>
        <v>0</v>
      </c>
      <c r="X103" t="s">
        <v>157</v>
      </c>
      <c r="Y103">
        <f>IF(Merge6[[#This Row],[Position2]]="GK",1,0)</f>
        <v>0</v>
      </c>
      <c r="Z103">
        <f>IF(Merge6[[#This Row],[Position2]]="LB",1,0)</f>
        <v>0</v>
      </c>
      <c r="AA103">
        <f>IF(Merge6[[#This Row],[Position2]]="CB",1,0)</f>
        <v>0</v>
      </c>
      <c r="AB103">
        <f>IF(Merge6[[#This Row],[Position2]]="RB",1,0)</f>
        <v>0</v>
      </c>
      <c r="AC103">
        <f>IF(Merge6[[#This Row],[Position2]]="LWB",1,0)</f>
        <v>0</v>
      </c>
      <c r="AD103">
        <f>IF(Merge6[[#This Row],[Position2]]="RWB",1,0)</f>
        <v>0</v>
      </c>
      <c r="AE103">
        <f>IF(Merge6[[#This Row],[Position2]]="LM",1,0)</f>
        <v>0</v>
      </c>
      <c r="AF103">
        <f>IF(Merge6[[#This Row],[Position2]]="CDM",1,0)</f>
        <v>0</v>
      </c>
      <c r="AG103">
        <f>IF(Merge6[[#This Row],[Position2]]="CM",1,0)</f>
        <v>0</v>
      </c>
      <c r="AH103">
        <f>IF(Merge6[[#This Row],[Position2]]="CAM",1,0)</f>
        <v>0</v>
      </c>
      <c r="AI103">
        <f>IF(Merge6[[#This Row],[Position2]]="RM",1,0)</f>
        <v>0</v>
      </c>
      <c r="AJ103">
        <f>IF(Merge6[[#This Row],[Position2]]="LW",1,0)</f>
        <v>0</v>
      </c>
      <c r="AK103">
        <f>IF(Merge6[[#This Row],[Position2]]="RW",1,0)</f>
        <v>0</v>
      </c>
      <c r="AL103">
        <f>IF(Merge6[[#This Row],[Position2]]="CF",1,0)</f>
        <v>1</v>
      </c>
      <c r="AM103">
        <f>IF(Merge6[[#This Row],[Position2]]="ST",1,0)</f>
        <v>0</v>
      </c>
      <c r="AN103">
        <v>84</v>
      </c>
      <c r="AO103">
        <v>83</v>
      </c>
      <c r="AP103">
        <v>77</v>
      </c>
      <c r="AQ103">
        <v>83</v>
      </c>
      <c r="AR103">
        <v>79</v>
      </c>
      <c r="AS103">
        <v>68</v>
      </c>
      <c r="AT103">
        <v>84</v>
      </c>
      <c r="AU103">
        <v>79</v>
      </c>
      <c r="AV103">
        <v>80</v>
      </c>
      <c r="AW103">
        <v>77</v>
      </c>
      <c r="AX103">
        <v>72</v>
      </c>
      <c r="AY103">
        <v>70</v>
      </c>
      <c r="AZ103">
        <v>72</v>
      </c>
      <c r="BA103" t="s">
        <v>1234</v>
      </c>
      <c r="BB103">
        <v>65</v>
      </c>
      <c r="BC103">
        <v>67</v>
      </c>
      <c r="BD103">
        <v>75</v>
      </c>
      <c r="BE103">
        <v>86</v>
      </c>
      <c r="BF103">
        <v>75</v>
      </c>
      <c r="BG103">
        <v>69</v>
      </c>
      <c r="BH103">
        <v>73</v>
      </c>
      <c r="BI103">
        <v>73</v>
      </c>
      <c r="BJ103">
        <v>60</v>
      </c>
      <c r="BK103">
        <v>12</v>
      </c>
      <c r="BL103">
        <v>14</v>
      </c>
      <c r="BM103">
        <v>15</v>
      </c>
      <c r="BN103">
        <v>10</v>
      </c>
      <c r="BO103">
        <v>11</v>
      </c>
      <c r="BP103">
        <v>64</v>
      </c>
      <c r="BQ103">
        <v>80</v>
      </c>
      <c r="BR103">
        <v>79</v>
      </c>
      <c r="BS103">
        <v>64</v>
      </c>
      <c r="BT103">
        <v>83</v>
      </c>
      <c r="BU103">
        <v>83</v>
      </c>
    </row>
    <row r="104" spans="1:73" x14ac:dyDescent="0.25">
      <c r="A104" t="s">
        <v>1068</v>
      </c>
      <c r="B104">
        <v>11</v>
      </c>
      <c r="C104" t="s">
        <v>10</v>
      </c>
      <c r="D104">
        <v>26</v>
      </c>
      <c r="E104">
        <f>Merge6[[#This Row],[age]]^2</f>
        <v>676</v>
      </c>
      <c r="F104" s="1">
        <v>14000000</v>
      </c>
      <c r="G104" s="1">
        <v>6000000</v>
      </c>
      <c r="H104" s="1">
        <f>Merge6[[#This Row],[MV at time]]/1000000</f>
        <v>14</v>
      </c>
      <c r="I104" s="1">
        <f>Merge6[[#This Row],[fee]]/1000000</f>
        <v>6</v>
      </c>
      <c r="J104" s="2">
        <f>Merge6[[#This Row],[fee]]/Merge6[[#This Row],[MV at time]]</f>
        <v>0.42857142857142855</v>
      </c>
      <c r="K104" t="s">
        <v>1050</v>
      </c>
      <c r="L104" t="s">
        <v>233</v>
      </c>
      <c r="M104" t="s">
        <v>175</v>
      </c>
      <c r="N104" t="s">
        <v>528</v>
      </c>
      <c r="O1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4" t="s">
        <v>7</v>
      </c>
      <c r="R104" t="s">
        <v>7</v>
      </c>
      <c r="S104">
        <v>80</v>
      </c>
      <c r="T104">
        <v>81</v>
      </c>
      <c r="U104">
        <f>Merge6[[#This Row],[POT]]-Merge6[[#This Row],[TOT]]</f>
        <v>1</v>
      </c>
      <c r="V104" t="s">
        <v>43</v>
      </c>
      <c r="W104">
        <f>IF(Merge6[[#This Row],[Preffoot]]="Right",1,0)</f>
        <v>0</v>
      </c>
      <c r="X104" t="s">
        <v>157</v>
      </c>
      <c r="Y104">
        <f>IF(Merge6[[#This Row],[Position2]]="GK",1,0)</f>
        <v>0</v>
      </c>
      <c r="Z104">
        <f>IF(Merge6[[#This Row],[Position2]]="LB",1,0)</f>
        <v>0</v>
      </c>
      <c r="AA104">
        <f>IF(Merge6[[#This Row],[Position2]]="CB",1,0)</f>
        <v>0</v>
      </c>
      <c r="AB104">
        <f>IF(Merge6[[#This Row],[Position2]]="RB",1,0)</f>
        <v>0</v>
      </c>
      <c r="AC104">
        <f>IF(Merge6[[#This Row],[Position2]]="LWB",1,0)</f>
        <v>0</v>
      </c>
      <c r="AD104">
        <f>IF(Merge6[[#This Row],[Position2]]="RWB",1,0)</f>
        <v>0</v>
      </c>
      <c r="AE104">
        <f>IF(Merge6[[#This Row],[Position2]]="LM",1,0)</f>
        <v>0</v>
      </c>
      <c r="AF104">
        <f>IF(Merge6[[#This Row],[Position2]]="CDM",1,0)</f>
        <v>0</v>
      </c>
      <c r="AG104">
        <f>IF(Merge6[[#This Row],[Position2]]="CM",1,0)</f>
        <v>0</v>
      </c>
      <c r="AH104">
        <f>IF(Merge6[[#This Row],[Position2]]="CAM",1,0)</f>
        <v>0</v>
      </c>
      <c r="AI104">
        <f>IF(Merge6[[#This Row],[Position2]]="RM",1,0)</f>
        <v>0</v>
      </c>
      <c r="AJ104">
        <f>IF(Merge6[[#This Row],[Position2]]="LW",1,0)</f>
        <v>0</v>
      </c>
      <c r="AK104">
        <f>IF(Merge6[[#This Row],[Position2]]="RW",1,0)</f>
        <v>0</v>
      </c>
      <c r="AL104">
        <f>IF(Merge6[[#This Row],[Position2]]="CF",1,0)</f>
        <v>1</v>
      </c>
      <c r="AM104">
        <f>IF(Merge6[[#This Row],[Position2]]="ST",1,0)</f>
        <v>0</v>
      </c>
      <c r="AN104">
        <v>83</v>
      </c>
      <c r="AO104">
        <v>83</v>
      </c>
      <c r="AP104">
        <v>76</v>
      </c>
      <c r="AQ104">
        <v>83</v>
      </c>
      <c r="AR104">
        <v>78</v>
      </c>
      <c r="AS104">
        <v>68</v>
      </c>
      <c r="AT104">
        <v>83</v>
      </c>
      <c r="AU104">
        <v>77</v>
      </c>
      <c r="AV104">
        <v>80</v>
      </c>
      <c r="AW104">
        <v>73</v>
      </c>
      <c r="AX104">
        <v>70</v>
      </c>
      <c r="AY104">
        <v>68</v>
      </c>
      <c r="AZ104">
        <v>69</v>
      </c>
      <c r="BA104">
        <v>59</v>
      </c>
      <c r="BB104">
        <v>62</v>
      </c>
      <c r="BC104">
        <v>65</v>
      </c>
      <c r="BD104">
        <v>71</v>
      </c>
      <c r="BE104">
        <v>85</v>
      </c>
      <c r="BF104">
        <v>75</v>
      </c>
      <c r="BG104">
        <v>64</v>
      </c>
      <c r="BH104">
        <v>69</v>
      </c>
      <c r="BI104">
        <v>73</v>
      </c>
      <c r="BJ104">
        <v>58</v>
      </c>
      <c r="BK104">
        <v>12</v>
      </c>
      <c r="BL104">
        <v>14</v>
      </c>
      <c r="BM104">
        <v>15</v>
      </c>
      <c r="BN104">
        <v>10</v>
      </c>
      <c r="BO104">
        <v>11</v>
      </c>
      <c r="BP104">
        <v>61</v>
      </c>
      <c r="BQ104">
        <v>80</v>
      </c>
      <c r="BR104">
        <v>79</v>
      </c>
      <c r="BS104">
        <v>63</v>
      </c>
      <c r="BT104">
        <v>82</v>
      </c>
      <c r="BU104">
        <v>80</v>
      </c>
    </row>
    <row r="105" spans="1:73" x14ac:dyDescent="0.25">
      <c r="A105" t="s">
        <v>47</v>
      </c>
      <c r="B105">
        <v>11</v>
      </c>
      <c r="C105" t="s">
        <v>28</v>
      </c>
      <c r="D105">
        <v>22</v>
      </c>
      <c r="E105">
        <f>Merge6[[#This Row],[age]]^2</f>
        <v>484</v>
      </c>
      <c r="F105" s="1">
        <v>2000000</v>
      </c>
      <c r="G105" s="1">
        <v>9000000</v>
      </c>
      <c r="H105" s="1">
        <f>Merge6[[#This Row],[MV at time]]/1000000</f>
        <v>2</v>
      </c>
      <c r="I105" s="1">
        <f>Merge6[[#This Row],[fee]]/1000000</f>
        <v>9</v>
      </c>
      <c r="J105" s="2">
        <f>Merge6[[#This Row],[fee]]/Merge6[[#This Row],[MV at time]]</f>
        <v>4.5</v>
      </c>
      <c r="K105" t="s">
        <v>2</v>
      </c>
      <c r="L105" t="s">
        <v>18</v>
      </c>
      <c r="M105" t="s">
        <v>48</v>
      </c>
      <c r="N105" t="s">
        <v>49</v>
      </c>
      <c r="O1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5" t="s">
        <v>50</v>
      </c>
      <c r="R105" t="s">
        <v>7</v>
      </c>
      <c r="S105">
        <v>67</v>
      </c>
      <c r="T105">
        <v>78</v>
      </c>
      <c r="U105">
        <f>Merge6[[#This Row],[POT]]-Merge6[[#This Row],[TOT]]</f>
        <v>11</v>
      </c>
      <c r="V105" t="s">
        <v>8</v>
      </c>
      <c r="W105">
        <f>IF(Merge6[[#This Row],[Preffoot]]="Right",1,0)</f>
        <v>1</v>
      </c>
      <c r="X105" t="s">
        <v>15</v>
      </c>
      <c r="Y105">
        <f>IF(Merge6[[#This Row],[Position2]]="GK",1,0)</f>
        <v>0</v>
      </c>
      <c r="Z105">
        <f>IF(Merge6[[#This Row],[Position2]]="LB",1,0)</f>
        <v>0</v>
      </c>
      <c r="AA105">
        <f>IF(Merge6[[#This Row],[Position2]]="CB",1,0)</f>
        <v>0</v>
      </c>
      <c r="AB105">
        <f>IF(Merge6[[#This Row],[Position2]]="RB",1,0)</f>
        <v>0</v>
      </c>
      <c r="AC105">
        <f>IF(Merge6[[#This Row],[Position2]]="LWB",1,0)</f>
        <v>0</v>
      </c>
      <c r="AD105">
        <f>IF(Merge6[[#This Row],[Position2]]="RWB",1,0)</f>
        <v>0</v>
      </c>
      <c r="AE105">
        <f>IF(Merge6[[#This Row],[Position2]]="LM",1,0)</f>
        <v>0</v>
      </c>
      <c r="AF105">
        <f>IF(Merge6[[#This Row],[Position2]]="CDM",1,0)</f>
        <v>0</v>
      </c>
      <c r="AG105">
        <f>IF(Merge6[[#This Row],[Position2]]="CM",1,0)</f>
        <v>0</v>
      </c>
      <c r="AH105">
        <f>IF(Merge6[[#This Row],[Position2]]="CAM",1,0)</f>
        <v>0</v>
      </c>
      <c r="AI105">
        <f>IF(Merge6[[#This Row],[Position2]]="RM",1,0)</f>
        <v>0</v>
      </c>
      <c r="AJ105">
        <f>IF(Merge6[[#This Row],[Position2]]="LW",1,0)</f>
        <v>0</v>
      </c>
      <c r="AK105">
        <f>IF(Merge6[[#This Row],[Position2]]="RW",1,0)</f>
        <v>0</v>
      </c>
      <c r="AL105">
        <f>IF(Merge6[[#This Row],[Position2]]="CF",1,0)</f>
        <v>0</v>
      </c>
      <c r="AM105">
        <f>IF(Merge6[[#This Row],[Position2]]="ST",1,0)</f>
        <v>1</v>
      </c>
      <c r="AN105">
        <v>66</v>
      </c>
      <c r="AO105">
        <v>66</v>
      </c>
      <c r="AP105">
        <v>51</v>
      </c>
      <c r="AQ105">
        <v>59</v>
      </c>
      <c r="AR105">
        <v>50</v>
      </c>
      <c r="AS105">
        <v>64</v>
      </c>
      <c r="AT105">
        <v>65</v>
      </c>
      <c r="AU105">
        <v>67</v>
      </c>
      <c r="AV105">
        <v>61</v>
      </c>
      <c r="AW105">
        <v>56</v>
      </c>
      <c r="AX105">
        <v>57</v>
      </c>
      <c r="AY105">
        <v>68</v>
      </c>
      <c r="AZ105">
        <v>60</v>
      </c>
      <c r="BA105">
        <v>16</v>
      </c>
      <c r="BB105">
        <v>22</v>
      </c>
      <c r="BC105">
        <v>27</v>
      </c>
      <c r="BD105">
        <v>76</v>
      </c>
      <c r="BE105">
        <v>60</v>
      </c>
      <c r="BF105">
        <v>69</v>
      </c>
      <c r="BG105">
        <v>72</v>
      </c>
      <c r="BH105">
        <v>75</v>
      </c>
      <c r="BI105">
        <v>64</v>
      </c>
      <c r="BJ105">
        <v>63</v>
      </c>
      <c r="BK105">
        <v>14</v>
      </c>
      <c r="BL105">
        <v>13</v>
      </c>
      <c r="BM105">
        <v>12</v>
      </c>
      <c r="BN105">
        <v>7</v>
      </c>
      <c r="BO105">
        <v>12</v>
      </c>
      <c r="BP105">
        <v>70</v>
      </c>
      <c r="BQ105">
        <v>65</v>
      </c>
      <c r="BR105">
        <v>66</v>
      </c>
      <c r="BS105">
        <v>29</v>
      </c>
      <c r="BT105">
        <v>58</v>
      </c>
      <c r="BU105">
        <v>60</v>
      </c>
    </row>
    <row r="106" spans="1:73" x14ac:dyDescent="0.25">
      <c r="A106" t="s">
        <v>475</v>
      </c>
      <c r="B106">
        <v>11</v>
      </c>
      <c r="C106" t="s">
        <v>23</v>
      </c>
      <c r="D106">
        <v>23</v>
      </c>
      <c r="E106">
        <f>Merge6[[#This Row],[age]]^2</f>
        <v>529</v>
      </c>
      <c r="F106" s="1">
        <v>3500000</v>
      </c>
      <c r="G106" s="1">
        <v>10000000</v>
      </c>
      <c r="H106" s="1">
        <f>Merge6[[#This Row],[MV at time]]/1000000</f>
        <v>3.5</v>
      </c>
      <c r="I106" s="1">
        <f>Merge6[[#This Row],[fee]]/1000000</f>
        <v>10</v>
      </c>
      <c r="J106" s="2">
        <f>Merge6[[#This Row],[fee]]/Merge6[[#This Row],[MV at time]]</f>
        <v>2.8571428571428572</v>
      </c>
      <c r="K106" t="s">
        <v>2</v>
      </c>
      <c r="L106" t="s">
        <v>18</v>
      </c>
      <c r="M106" t="s">
        <v>424</v>
      </c>
      <c r="N106" t="s">
        <v>59</v>
      </c>
      <c r="O1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6" t="s">
        <v>7</v>
      </c>
      <c r="R106" t="s">
        <v>55</v>
      </c>
      <c r="S106">
        <v>75</v>
      </c>
      <c r="T106">
        <v>81</v>
      </c>
      <c r="U106">
        <f>Merge6[[#This Row],[POT]]-Merge6[[#This Row],[TOT]]</f>
        <v>6</v>
      </c>
      <c r="V106" t="s">
        <v>43</v>
      </c>
      <c r="W106">
        <f>IF(Merge6[[#This Row],[Preffoot]]="Right",1,0)</f>
        <v>0</v>
      </c>
      <c r="X106" t="s">
        <v>26</v>
      </c>
      <c r="Y106">
        <f>IF(Merge6[[#This Row],[Position2]]="GK",1,0)</f>
        <v>0</v>
      </c>
      <c r="Z106">
        <f>IF(Merge6[[#This Row],[Position2]]="LB",1,0)</f>
        <v>1</v>
      </c>
      <c r="AA106">
        <f>IF(Merge6[[#This Row],[Position2]]="CB",1,0)</f>
        <v>0</v>
      </c>
      <c r="AB106">
        <f>IF(Merge6[[#This Row],[Position2]]="RB",1,0)</f>
        <v>0</v>
      </c>
      <c r="AC106">
        <f>IF(Merge6[[#This Row],[Position2]]="LWB",1,0)</f>
        <v>0</v>
      </c>
      <c r="AD106">
        <f>IF(Merge6[[#This Row],[Position2]]="RWB",1,0)</f>
        <v>0</v>
      </c>
      <c r="AE106">
        <f>IF(Merge6[[#This Row],[Position2]]="LM",1,0)</f>
        <v>0</v>
      </c>
      <c r="AF106">
        <f>IF(Merge6[[#This Row],[Position2]]="CDM",1,0)</f>
        <v>0</v>
      </c>
      <c r="AG106">
        <f>IF(Merge6[[#This Row],[Position2]]="CM",1,0)</f>
        <v>0</v>
      </c>
      <c r="AH106">
        <f>IF(Merge6[[#This Row],[Position2]]="CAM",1,0)</f>
        <v>0</v>
      </c>
      <c r="AI106">
        <f>IF(Merge6[[#This Row],[Position2]]="RM",1,0)</f>
        <v>0</v>
      </c>
      <c r="AJ106">
        <f>IF(Merge6[[#This Row],[Position2]]="LW",1,0)</f>
        <v>0</v>
      </c>
      <c r="AK106">
        <f>IF(Merge6[[#This Row],[Position2]]="RW",1,0)</f>
        <v>0</v>
      </c>
      <c r="AL106">
        <f>IF(Merge6[[#This Row],[Position2]]="CF",1,0)</f>
        <v>0</v>
      </c>
      <c r="AM106">
        <f>IF(Merge6[[#This Row],[Position2]]="ST",1,0)</f>
        <v>0</v>
      </c>
      <c r="AN106">
        <v>73</v>
      </c>
      <c r="AO106">
        <v>75</v>
      </c>
      <c r="AP106">
        <v>77</v>
      </c>
      <c r="AQ106">
        <v>66</v>
      </c>
      <c r="AR106">
        <v>58</v>
      </c>
      <c r="AS106">
        <v>65</v>
      </c>
      <c r="AT106">
        <v>53</v>
      </c>
      <c r="AU106">
        <v>21</v>
      </c>
      <c r="AV106">
        <v>42</v>
      </c>
      <c r="AW106">
        <v>67</v>
      </c>
      <c r="AX106">
        <v>21</v>
      </c>
      <c r="AY106">
        <v>22</v>
      </c>
      <c r="AZ106">
        <v>33</v>
      </c>
      <c r="BA106">
        <v>66</v>
      </c>
      <c r="BB106">
        <v>72</v>
      </c>
      <c r="BC106">
        <v>74</v>
      </c>
      <c r="BD106">
        <v>78</v>
      </c>
      <c r="BE106">
        <v>80</v>
      </c>
      <c r="BF106">
        <v>65</v>
      </c>
      <c r="BG106">
        <v>78</v>
      </c>
      <c r="BH106">
        <v>91</v>
      </c>
      <c r="BI106">
        <v>79</v>
      </c>
      <c r="BJ106">
        <v>67</v>
      </c>
      <c r="BK106">
        <v>13</v>
      </c>
      <c r="BL106">
        <v>11</v>
      </c>
      <c r="BM106">
        <v>7</v>
      </c>
      <c r="BN106">
        <v>9</v>
      </c>
      <c r="BO106">
        <v>15</v>
      </c>
      <c r="BP106">
        <v>62</v>
      </c>
      <c r="BQ106">
        <v>74</v>
      </c>
      <c r="BR106">
        <v>58</v>
      </c>
      <c r="BS106">
        <v>68</v>
      </c>
      <c r="BT106">
        <v>51</v>
      </c>
      <c r="BU106">
        <v>68</v>
      </c>
    </row>
    <row r="107" spans="1:73" x14ac:dyDescent="0.25">
      <c r="A107" t="s">
        <v>874</v>
      </c>
      <c r="B107">
        <v>16</v>
      </c>
      <c r="C107" t="s">
        <v>28</v>
      </c>
      <c r="D107">
        <v>24</v>
      </c>
      <c r="E107">
        <f>Merge6[[#This Row],[age]]^2</f>
        <v>576</v>
      </c>
      <c r="F107" s="1">
        <v>6500000</v>
      </c>
      <c r="G107" s="1">
        <v>6500000</v>
      </c>
      <c r="H107" s="1">
        <f>Merge6[[#This Row],[MV at time]]/1000000</f>
        <v>6.5</v>
      </c>
      <c r="I107" s="1">
        <f>Merge6[[#This Row],[fee]]/1000000</f>
        <v>6.5</v>
      </c>
      <c r="J107" s="2">
        <f>Merge6[[#This Row],[fee]]/Merge6[[#This Row],[MV at time]]</f>
        <v>1</v>
      </c>
      <c r="K107" t="s">
        <v>773</v>
      </c>
      <c r="L107" t="s">
        <v>300</v>
      </c>
      <c r="M107" t="s">
        <v>4</v>
      </c>
      <c r="N107" t="s">
        <v>424</v>
      </c>
      <c r="O1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7" t="s">
        <v>6</v>
      </c>
      <c r="R107" t="s">
        <v>7</v>
      </c>
      <c r="S107">
        <v>74</v>
      </c>
      <c r="T107">
        <v>79</v>
      </c>
      <c r="U107">
        <f>Merge6[[#This Row],[POT]]-Merge6[[#This Row],[TOT]]</f>
        <v>5</v>
      </c>
      <c r="V107" t="s">
        <v>8</v>
      </c>
      <c r="W107">
        <f>IF(Merge6[[#This Row],[Preffoot]]="Right",1,0)</f>
        <v>1</v>
      </c>
      <c r="X107" t="s">
        <v>15</v>
      </c>
      <c r="Y107">
        <f>IF(Merge6[[#This Row],[Position2]]="GK",1,0)</f>
        <v>0</v>
      </c>
      <c r="Z107">
        <f>IF(Merge6[[#This Row],[Position2]]="LB",1,0)</f>
        <v>0</v>
      </c>
      <c r="AA107">
        <f>IF(Merge6[[#This Row],[Position2]]="CB",1,0)</f>
        <v>0</v>
      </c>
      <c r="AB107">
        <f>IF(Merge6[[#This Row],[Position2]]="RB",1,0)</f>
        <v>0</v>
      </c>
      <c r="AC107">
        <f>IF(Merge6[[#This Row],[Position2]]="LWB",1,0)</f>
        <v>0</v>
      </c>
      <c r="AD107">
        <f>IF(Merge6[[#This Row],[Position2]]="RWB",1,0)</f>
        <v>0</v>
      </c>
      <c r="AE107">
        <f>IF(Merge6[[#This Row],[Position2]]="LM",1,0)</f>
        <v>0</v>
      </c>
      <c r="AF107">
        <f>IF(Merge6[[#This Row],[Position2]]="CDM",1,0)</f>
        <v>0</v>
      </c>
      <c r="AG107">
        <f>IF(Merge6[[#This Row],[Position2]]="CM",1,0)</f>
        <v>0</v>
      </c>
      <c r="AH107">
        <f>IF(Merge6[[#This Row],[Position2]]="CAM",1,0)</f>
        <v>0</v>
      </c>
      <c r="AI107">
        <f>IF(Merge6[[#This Row],[Position2]]="RM",1,0)</f>
        <v>0</v>
      </c>
      <c r="AJ107">
        <f>IF(Merge6[[#This Row],[Position2]]="LW",1,0)</f>
        <v>0</v>
      </c>
      <c r="AK107">
        <f>IF(Merge6[[#This Row],[Position2]]="RW",1,0)</f>
        <v>0</v>
      </c>
      <c r="AL107">
        <f>IF(Merge6[[#This Row],[Position2]]="CF",1,0)</f>
        <v>0</v>
      </c>
      <c r="AM107">
        <f>IF(Merge6[[#This Row],[Position2]]="ST",1,0)</f>
        <v>1</v>
      </c>
      <c r="AN107">
        <v>77</v>
      </c>
      <c r="AO107">
        <v>73</v>
      </c>
      <c r="AP107">
        <v>67</v>
      </c>
      <c r="AQ107">
        <v>73</v>
      </c>
      <c r="AR107">
        <v>63</v>
      </c>
      <c r="AS107">
        <v>74</v>
      </c>
      <c r="AT107">
        <v>74</v>
      </c>
      <c r="AU107">
        <v>75</v>
      </c>
      <c r="AV107">
        <v>65</v>
      </c>
      <c r="AW107">
        <v>73</v>
      </c>
      <c r="AX107">
        <v>64</v>
      </c>
      <c r="AY107">
        <v>69</v>
      </c>
      <c r="AZ107">
        <v>67</v>
      </c>
      <c r="BA107">
        <v>50</v>
      </c>
      <c r="BB107">
        <v>15</v>
      </c>
      <c r="BC107">
        <v>20</v>
      </c>
      <c r="BD107">
        <v>72</v>
      </c>
      <c r="BE107">
        <v>65</v>
      </c>
      <c r="BF107">
        <v>71</v>
      </c>
      <c r="BG107">
        <v>75</v>
      </c>
      <c r="BH107">
        <v>74</v>
      </c>
      <c r="BI107">
        <v>73</v>
      </c>
      <c r="BJ107">
        <v>76</v>
      </c>
      <c r="BK107">
        <v>14</v>
      </c>
      <c r="BL107">
        <v>8</v>
      </c>
      <c r="BM107">
        <v>14</v>
      </c>
      <c r="BN107">
        <v>9</v>
      </c>
      <c r="BO107">
        <v>13</v>
      </c>
      <c r="BP107">
        <v>32</v>
      </c>
      <c r="BQ107">
        <v>73</v>
      </c>
      <c r="BR107">
        <v>78</v>
      </c>
      <c r="BS107">
        <v>21</v>
      </c>
      <c r="BT107">
        <v>72</v>
      </c>
      <c r="BU107">
        <v>75</v>
      </c>
    </row>
    <row r="108" spans="1:73" x14ac:dyDescent="0.25">
      <c r="A108" t="s">
        <v>1045</v>
      </c>
      <c r="B108">
        <v>34</v>
      </c>
      <c r="C108" t="s">
        <v>116</v>
      </c>
      <c r="D108">
        <v>22</v>
      </c>
      <c r="E108">
        <f>Merge6[[#This Row],[age]]^2</f>
        <v>484</v>
      </c>
      <c r="F108" s="1">
        <v>35000000</v>
      </c>
      <c r="G108" s="1">
        <v>95000000</v>
      </c>
      <c r="H108" s="1">
        <f>Merge6[[#This Row],[MV at time]]/1000000</f>
        <v>35</v>
      </c>
      <c r="I108" s="1">
        <f>Merge6[[#This Row],[fee]]/1000000</f>
        <v>95</v>
      </c>
      <c r="J108" s="2">
        <f>Merge6[[#This Row],[fee]]/Merge6[[#This Row],[MV at time]]</f>
        <v>2.7142857142857144</v>
      </c>
      <c r="K108" t="s">
        <v>1233</v>
      </c>
      <c r="L108" t="s">
        <v>11</v>
      </c>
      <c r="M108" t="s">
        <v>80</v>
      </c>
      <c r="N108" t="s">
        <v>226</v>
      </c>
      <c r="O1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8" t="s">
        <v>82</v>
      </c>
      <c r="R108" t="s">
        <v>60</v>
      </c>
      <c r="S108">
        <v>82</v>
      </c>
      <c r="T108">
        <v>88</v>
      </c>
      <c r="U108">
        <f>Merge6[[#This Row],[POT]]-Merge6[[#This Row],[TOT]]</f>
        <v>6</v>
      </c>
      <c r="V108" t="s">
        <v>43</v>
      </c>
      <c r="W108">
        <f>IF(Merge6[[#This Row],[Preffoot]]="Right",1,0)</f>
        <v>0</v>
      </c>
      <c r="X108" t="s">
        <v>114</v>
      </c>
      <c r="Y108">
        <f>IF(Merge6[[#This Row],[Position2]]="GK",1,0)</f>
        <v>0</v>
      </c>
      <c r="Z108">
        <f>IF(Merge6[[#This Row],[Position2]]="LB",1,0)</f>
        <v>0</v>
      </c>
      <c r="AA108">
        <f>IF(Merge6[[#This Row],[Position2]]="CB",1,0)</f>
        <v>0</v>
      </c>
      <c r="AB108">
        <f>IF(Merge6[[#This Row],[Position2]]="RB",1,0)</f>
        <v>0</v>
      </c>
      <c r="AC108">
        <f>IF(Merge6[[#This Row],[Position2]]="LWB",1,0)</f>
        <v>0</v>
      </c>
      <c r="AD108">
        <f>IF(Merge6[[#This Row],[Position2]]="RWB",1,0)</f>
        <v>0</v>
      </c>
      <c r="AE108">
        <f>IF(Merge6[[#This Row],[Position2]]="LM",1,0)</f>
        <v>0</v>
      </c>
      <c r="AF108">
        <f>IF(Merge6[[#This Row],[Position2]]="CDM",1,0)</f>
        <v>0</v>
      </c>
      <c r="AG108">
        <f>IF(Merge6[[#This Row],[Position2]]="CM",1,0)</f>
        <v>0</v>
      </c>
      <c r="AH108">
        <f>IF(Merge6[[#This Row],[Position2]]="CAM",1,0)</f>
        <v>0</v>
      </c>
      <c r="AI108">
        <f>IF(Merge6[[#This Row],[Position2]]="RM",1,0)</f>
        <v>0</v>
      </c>
      <c r="AJ108">
        <f>IF(Merge6[[#This Row],[Position2]]="LW",1,0)</f>
        <v>0</v>
      </c>
      <c r="AK108">
        <f>IF(Merge6[[#This Row],[Position2]]="RW",1,0)</f>
        <v>1</v>
      </c>
      <c r="AL108">
        <f>IF(Merge6[[#This Row],[Position2]]="CF",1,0)</f>
        <v>0</v>
      </c>
      <c r="AM108">
        <f>IF(Merge6[[#This Row],[Position2]]="ST",1,0)</f>
        <v>0</v>
      </c>
      <c r="AN108">
        <v>88</v>
      </c>
      <c r="AO108">
        <v>85</v>
      </c>
      <c r="AP108">
        <v>79</v>
      </c>
      <c r="AQ108">
        <v>75</v>
      </c>
      <c r="AR108">
        <v>62</v>
      </c>
      <c r="AS108">
        <v>45</v>
      </c>
      <c r="AT108">
        <v>73</v>
      </c>
      <c r="AU108">
        <v>76</v>
      </c>
      <c r="AV108">
        <v>76</v>
      </c>
      <c r="AW108">
        <v>80</v>
      </c>
      <c r="AX108">
        <v>74</v>
      </c>
      <c r="AY108">
        <v>66</v>
      </c>
      <c r="AZ108">
        <v>67</v>
      </c>
      <c r="BA108" t="s">
        <v>1234</v>
      </c>
      <c r="BB108">
        <v>21</v>
      </c>
      <c r="BC108">
        <v>37</v>
      </c>
      <c r="BD108">
        <v>95</v>
      </c>
      <c r="BE108">
        <v>79</v>
      </c>
      <c r="BF108">
        <v>62</v>
      </c>
      <c r="BG108">
        <v>85</v>
      </c>
      <c r="BH108">
        <v>91</v>
      </c>
      <c r="BI108">
        <v>92</v>
      </c>
      <c r="BJ108">
        <v>57</v>
      </c>
      <c r="BK108">
        <v>8</v>
      </c>
      <c r="BL108">
        <v>9</v>
      </c>
      <c r="BM108">
        <v>10</v>
      </c>
      <c r="BN108">
        <v>14</v>
      </c>
      <c r="BO108">
        <v>13</v>
      </c>
      <c r="BP108">
        <v>76</v>
      </c>
      <c r="BQ108">
        <v>75</v>
      </c>
      <c r="BR108">
        <v>76</v>
      </c>
      <c r="BS108">
        <v>39</v>
      </c>
      <c r="BT108">
        <v>79</v>
      </c>
      <c r="BU108">
        <v>80</v>
      </c>
    </row>
    <row r="109" spans="1:73" x14ac:dyDescent="0.25">
      <c r="A109" t="s">
        <v>1045</v>
      </c>
      <c r="B109">
        <v>50</v>
      </c>
      <c r="C109" t="s">
        <v>116</v>
      </c>
      <c r="D109">
        <v>20</v>
      </c>
      <c r="E109">
        <f>Merge6[[#This Row],[age]]^2</f>
        <v>400</v>
      </c>
      <c r="F109" s="1">
        <v>18000000</v>
      </c>
      <c r="G109" s="1">
        <v>15750000</v>
      </c>
      <c r="H109" s="1">
        <f>Merge6[[#This Row],[MV at time]]/1000000</f>
        <v>18</v>
      </c>
      <c r="I109" s="1">
        <f>Merge6[[#This Row],[fee]]/1000000</f>
        <v>15.75</v>
      </c>
      <c r="J109" s="2">
        <f>Merge6[[#This Row],[fee]]/Merge6[[#This Row],[MV at time]]</f>
        <v>0.875</v>
      </c>
      <c r="K109" t="s">
        <v>773</v>
      </c>
      <c r="L109" t="s">
        <v>11</v>
      </c>
      <c r="M109" t="s">
        <v>166</v>
      </c>
      <c r="N109" t="s">
        <v>80</v>
      </c>
      <c r="O1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9" t="s">
        <v>30</v>
      </c>
      <c r="R109" t="s">
        <v>82</v>
      </c>
      <c r="S109">
        <v>79</v>
      </c>
      <c r="T109">
        <v>88</v>
      </c>
      <c r="U109">
        <f>Merge6[[#This Row],[POT]]-Merge6[[#This Row],[TOT]]</f>
        <v>9</v>
      </c>
      <c r="V109" t="s">
        <v>43</v>
      </c>
      <c r="W109">
        <f>IF(Merge6[[#This Row],[Preffoot]]="Right",1,0)</f>
        <v>0</v>
      </c>
      <c r="X109" t="s">
        <v>114</v>
      </c>
      <c r="Y109">
        <f>IF(Merge6[[#This Row],[Position2]]="GK",1,0)</f>
        <v>0</v>
      </c>
      <c r="Z109">
        <f>IF(Merge6[[#This Row],[Position2]]="LB",1,0)</f>
        <v>0</v>
      </c>
      <c r="AA109">
        <f>IF(Merge6[[#This Row],[Position2]]="CB",1,0)</f>
        <v>0</v>
      </c>
      <c r="AB109">
        <f>IF(Merge6[[#This Row],[Position2]]="RB",1,0)</f>
        <v>0</v>
      </c>
      <c r="AC109">
        <f>IF(Merge6[[#This Row],[Position2]]="LWB",1,0)</f>
        <v>0</v>
      </c>
      <c r="AD109">
        <f>IF(Merge6[[#This Row],[Position2]]="RWB",1,0)</f>
        <v>0</v>
      </c>
      <c r="AE109">
        <f>IF(Merge6[[#This Row],[Position2]]="LM",1,0)</f>
        <v>0</v>
      </c>
      <c r="AF109">
        <f>IF(Merge6[[#This Row],[Position2]]="CDM",1,0)</f>
        <v>0</v>
      </c>
      <c r="AG109">
        <f>IF(Merge6[[#This Row],[Position2]]="CM",1,0)</f>
        <v>0</v>
      </c>
      <c r="AH109">
        <f>IF(Merge6[[#This Row],[Position2]]="CAM",1,0)</f>
        <v>0</v>
      </c>
      <c r="AI109">
        <f>IF(Merge6[[#This Row],[Position2]]="RM",1,0)</f>
        <v>0</v>
      </c>
      <c r="AJ109">
        <f>IF(Merge6[[#This Row],[Position2]]="LW",1,0)</f>
        <v>0</v>
      </c>
      <c r="AK109">
        <f>IF(Merge6[[#This Row],[Position2]]="RW",1,0)</f>
        <v>1</v>
      </c>
      <c r="AL109">
        <f>IF(Merge6[[#This Row],[Position2]]="CF",1,0)</f>
        <v>0</v>
      </c>
      <c r="AM109">
        <f>IF(Merge6[[#This Row],[Position2]]="ST",1,0)</f>
        <v>0</v>
      </c>
      <c r="AN109">
        <v>84</v>
      </c>
      <c r="AO109">
        <v>84</v>
      </c>
      <c r="AP109">
        <v>70</v>
      </c>
      <c r="AQ109">
        <v>73</v>
      </c>
      <c r="AR109">
        <v>62</v>
      </c>
      <c r="AS109">
        <v>45</v>
      </c>
      <c r="AT109">
        <v>69</v>
      </c>
      <c r="AU109">
        <v>74</v>
      </c>
      <c r="AV109">
        <v>70</v>
      </c>
      <c r="AW109">
        <v>74</v>
      </c>
      <c r="AX109">
        <v>75</v>
      </c>
      <c r="AY109">
        <v>65</v>
      </c>
      <c r="AZ109">
        <v>64</v>
      </c>
      <c r="BA109">
        <v>38</v>
      </c>
      <c r="BB109">
        <v>21</v>
      </c>
      <c r="BC109">
        <v>37</v>
      </c>
      <c r="BD109">
        <v>93</v>
      </c>
      <c r="BE109">
        <v>77</v>
      </c>
      <c r="BF109">
        <v>57</v>
      </c>
      <c r="BG109">
        <v>85</v>
      </c>
      <c r="BH109">
        <v>90</v>
      </c>
      <c r="BI109">
        <v>92</v>
      </c>
      <c r="BJ109">
        <v>57</v>
      </c>
      <c r="BK109">
        <v>8</v>
      </c>
      <c r="BL109">
        <v>9</v>
      </c>
      <c r="BM109">
        <v>10</v>
      </c>
      <c r="BN109">
        <v>14</v>
      </c>
      <c r="BO109">
        <v>13</v>
      </c>
      <c r="BP109">
        <v>72</v>
      </c>
      <c r="BQ109">
        <v>74</v>
      </c>
      <c r="BR109">
        <v>75</v>
      </c>
      <c r="BS109">
        <v>39</v>
      </c>
      <c r="BT109">
        <v>77</v>
      </c>
      <c r="BU109">
        <v>80</v>
      </c>
    </row>
    <row r="110" spans="1:73" x14ac:dyDescent="0.25">
      <c r="A110" t="s">
        <v>1267</v>
      </c>
      <c r="B110">
        <v>12</v>
      </c>
      <c r="C110" t="s">
        <v>28</v>
      </c>
      <c r="D110">
        <v>28</v>
      </c>
      <c r="E110">
        <f>Merge6[[#This Row],[age]]^2</f>
        <v>784</v>
      </c>
      <c r="F110" s="1">
        <v>16000000</v>
      </c>
      <c r="G110" s="1">
        <v>8000000</v>
      </c>
      <c r="H110" s="1">
        <f>Merge6[[#This Row],[MV at time]]/1000000</f>
        <v>16</v>
      </c>
      <c r="I110" s="1">
        <f>Merge6[[#This Row],[fee]]/1000000</f>
        <v>8</v>
      </c>
      <c r="J110" s="2">
        <f>Merge6[[#This Row],[fee]]/Merge6[[#This Row],[MV at time]]</f>
        <v>0.5</v>
      </c>
      <c r="K110" t="s">
        <v>1233</v>
      </c>
      <c r="L110" t="s">
        <v>85</v>
      </c>
      <c r="M110" t="s">
        <v>228</v>
      </c>
      <c r="N110" t="s">
        <v>291</v>
      </c>
      <c r="O1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10" t="s">
        <v>7</v>
      </c>
      <c r="R110" t="s">
        <v>55</v>
      </c>
      <c r="S110">
        <v>79</v>
      </c>
      <c r="T110">
        <v>79</v>
      </c>
      <c r="U110">
        <f>Merge6[[#This Row],[POT]]-Merge6[[#This Row],[TOT]]</f>
        <v>0</v>
      </c>
      <c r="V110" t="s">
        <v>43</v>
      </c>
      <c r="W110">
        <f>IF(Merge6[[#This Row],[Preffoot]]="Right",1,0)</f>
        <v>0</v>
      </c>
      <c r="X110" t="s">
        <v>15</v>
      </c>
      <c r="Y110">
        <f>IF(Merge6[[#This Row],[Position2]]="GK",1,0)</f>
        <v>0</v>
      </c>
      <c r="Z110">
        <f>IF(Merge6[[#This Row],[Position2]]="LB",1,0)</f>
        <v>0</v>
      </c>
      <c r="AA110">
        <f>IF(Merge6[[#This Row],[Position2]]="CB",1,0)</f>
        <v>0</v>
      </c>
      <c r="AB110">
        <f>IF(Merge6[[#This Row],[Position2]]="RB",1,0)</f>
        <v>0</v>
      </c>
      <c r="AC110">
        <f>IF(Merge6[[#This Row],[Position2]]="LWB",1,0)</f>
        <v>0</v>
      </c>
      <c r="AD110">
        <f>IF(Merge6[[#This Row],[Position2]]="RWB",1,0)</f>
        <v>0</v>
      </c>
      <c r="AE110">
        <f>IF(Merge6[[#This Row],[Position2]]="LM",1,0)</f>
        <v>0</v>
      </c>
      <c r="AF110">
        <f>IF(Merge6[[#This Row],[Position2]]="CDM",1,0)</f>
        <v>0</v>
      </c>
      <c r="AG110">
        <f>IF(Merge6[[#This Row],[Position2]]="CM",1,0)</f>
        <v>0</v>
      </c>
      <c r="AH110">
        <f>IF(Merge6[[#This Row],[Position2]]="CAM",1,0)</f>
        <v>0</v>
      </c>
      <c r="AI110">
        <f>IF(Merge6[[#This Row],[Position2]]="RM",1,0)</f>
        <v>0</v>
      </c>
      <c r="AJ110">
        <f>IF(Merge6[[#This Row],[Position2]]="LW",1,0)</f>
        <v>0</v>
      </c>
      <c r="AK110">
        <f>IF(Merge6[[#This Row],[Position2]]="RW",1,0)</f>
        <v>0</v>
      </c>
      <c r="AL110">
        <f>IF(Merge6[[#This Row],[Position2]]="CF",1,0)</f>
        <v>0</v>
      </c>
      <c r="AM110">
        <f>IF(Merge6[[#This Row],[Position2]]="ST",1,0)</f>
        <v>1</v>
      </c>
      <c r="AN110">
        <v>79</v>
      </c>
      <c r="AO110">
        <v>74</v>
      </c>
      <c r="AP110">
        <v>63</v>
      </c>
      <c r="AQ110">
        <v>73</v>
      </c>
      <c r="AR110">
        <v>64</v>
      </c>
      <c r="AS110">
        <v>79</v>
      </c>
      <c r="AT110">
        <v>84</v>
      </c>
      <c r="AU110">
        <v>84</v>
      </c>
      <c r="AV110">
        <v>79</v>
      </c>
      <c r="AW110">
        <v>76</v>
      </c>
      <c r="AX110">
        <v>84</v>
      </c>
      <c r="AY110">
        <v>79</v>
      </c>
      <c r="AZ110">
        <v>78</v>
      </c>
      <c r="BA110" t="s">
        <v>1234</v>
      </c>
      <c r="BB110">
        <v>32</v>
      </c>
      <c r="BC110">
        <v>34</v>
      </c>
      <c r="BD110">
        <v>55</v>
      </c>
      <c r="BE110">
        <v>60</v>
      </c>
      <c r="BF110">
        <v>75</v>
      </c>
      <c r="BG110">
        <v>61</v>
      </c>
      <c r="BH110">
        <v>65</v>
      </c>
      <c r="BI110">
        <v>64</v>
      </c>
      <c r="BJ110">
        <v>64</v>
      </c>
      <c r="BK110">
        <v>15</v>
      </c>
      <c r="BL110">
        <v>9</v>
      </c>
      <c r="BM110">
        <v>16</v>
      </c>
      <c r="BN110">
        <v>16</v>
      </c>
      <c r="BO110">
        <v>6</v>
      </c>
      <c r="BP110">
        <v>67</v>
      </c>
      <c r="BQ110">
        <v>74</v>
      </c>
      <c r="BR110">
        <v>80</v>
      </c>
      <c r="BS110">
        <v>36</v>
      </c>
      <c r="BT110">
        <v>64</v>
      </c>
      <c r="BU110">
        <v>76</v>
      </c>
    </row>
    <row r="111" spans="1:73" x14ac:dyDescent="0.25">
      <c r="A111" t="s">
        <v>1404</v>
      </c>
      <c r="B111">
        <v>21</v>
      </c>
      <c r="C111" t="s">
        <v>71</v>
      </c>
      <c r="D111">
        <v>23</v>
      </c>
      <c r="E111">
        <f>Merge6[[#This Row],[age]]^2</f>
        <v>529</v>
      </c>
      <c r="F111" s="1">
        <v>7000000</v>
      </c>
      <c r="G111" s="1">
        <v>10000000</v>
      </c>
      <c r="H111" s="1">
        <f>Merge6[[#This Row],[MV at time]]/1000000</f>
        <v>7</v>
      </c>
      <c r="I111" s="1">
        <f>Merge6[[#This Row],[fee]]/1000000</f>
        <v>10</v>
      </c>
      <c r="J111" s="2">
        <f>Merge6[[#This Row],[fee]]/Merge6[[#This Row],[MV at time]]</f>
        <v>1.4285714285714286</v>
      </c>
      <c r="K111" t="s">
        <v>1233</v>
      </c>
      <c r="L111" t="s">
        <v>149</v>
      </c>
      <c r="M111" t="s">
        <v>183</v>
      </c>
      <c r="N111" t="s">
        <v>377</v>
      </c>
      <c r="O1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11" t="s">
        <v>55</v>
      </c>
      <c r="R111" t="s">
        <v>7</v>
      </c>
      <c r="S111">
        <v>74</v>
      </c>
      <c r="T111">
        <v>79</v>
      </c>
      <c r="U111">
        <f>Merge6[[#This Row],[POT]]-Merge6[[#This Row],[TOT]]</f>
        <v>5</v>
      </c>
      <c r="V111" t="s">
        <v>8</v>
      </c>
      <c r="W111">
        <f>IF(Merge6[[#This Row],[Preffoot]]="Right",1,0)</f>
        <v>1</v>
      </c>
      <c r="X111" t="s">
        <v>37</v>
      </c>
      <c r="Y111">
        <f>IF(Merge6[[#This Row],[Position2]]="GK",1,0)</f>
        <v>0</v>
      </c>
      <c r="Z111">
        <f>IF(Merge6[[#This Row],[Position2]]="LB",1,0)</f>
        <v>0</v>
      </c>
      <c r="AA111">
        <f>IF(Merge6[[#This Row],[Position2]]="CB",1,0)</f>
        <v>0</v>
      </c>
      <c r="AB111">
        <f>IF(Merge6[[#This Row],[Position2]]="RB",1,0)</f>
        <v>0</v>
      </c>
      <c r="AC111">
        <f>IF(Merge6[[#This Row],[Position2]]="LWB",1,0)</f>
        <v>0</v>
      </c>
      <c r="AD111">
        <f>IF(Merge6[[#This Row],[Position2]]="RWB",1,0)</f>
        <v>0</v>
      </c>
      <c r="AE111">
        <f>IF(Merge6[[#This Row],[Position2]]="LM",1,0)</f>
        <v>0</v>
      </c>
      <c r="AF111">
        <f>IF(Merge6[[#This Row],[Position2]]="CDM",1,0)</f>
        <v>0</v>
      </c>
      <c r="AG111">
        <f>IF(Merge6[[#This Row],[Position2]]="CM",1,0)</f>
        <v>0</v>
      </c>
      <c r="AH111">
        <f>IF(Merge6[[#This Row],[Position2]]="CAM",1,0)</f>
        <v>0</v>
      </c>
      <c r="AI111">
        <f>IF(Merge6[[#This Row],[Position2]]="RM",1,0)</f>
        <v>1</v>
      </c>
      <c r="AJ111">
        <f>IF(Merge6[[#This Row],[Position2]]="LW",1,0)</f>
        <v>0</v>
      </c>
      <c r="AK111">
        <f>IF(Merge6[[#This Row],[Position2]]="RW",1,0)</f>
        <v>0</v>
      </c>
      <c r="AL111">
        <f>IF(Merge6[[#This Row],[Position2]]="CF",1,0)</f>
        <v>0</v>
      </c>
      <c r="AM111">
        <f>IF(Merge6[[#This Row],[Position2]]="ST",1,0)</f>
        <v>0</v>
      </c>
      <c r="AN111">
        <v>76</v>
      </c>
      <c r="AO111">
        <v>79</v>
      </c>
      <c r="AP111">
        <v>75</v>
      </c>
      <c r="AQ111">
        <v>70</v>
      </c>
      <c r="AR111">
        <v>62</v>
      </c>
      <c r="AS111">
        <v>45</v>
      </c>
      <c r="AT111">
        <v>81</v>
      </c>
      <c r="AU111">
        <v>69</v>
      </c>
      <c r="AV111">
        <v>80</v>
      </c>
      <c r="AW111">
        <v>81</v>
      </c>
      <c r="AX111">
        <v>83</v>
      </c>
      <c r="AY111">
        <v>56</v>
      </c>
      <c r="AZ111">
        <v>75</v>
      </c>
      <c r="BA111" t="s">
        <v>1234</v>
      </c>
      <c r="BB111">
        <v>43</v>
      </c>
      <c r="BC111">
        <v>40</v>
      </c>
      <c r="BD111">
        <v>76</v>
      </c>
      <c r="BE111">
        <v>61</v>
      </c>
      <c r="BF111">
        <v>33</v>
      </c>
      <c r="BG111">
        <v>88</v>
      </c>
      <c r="BH111">
        <v>77</v>
      </c>
      <c r="BI111">
        <v>72</v>
      </c>
      <c r="BJ111">
        <v>55</v>
      </c>
      <c r="BK111">
        <v>14</v>
      </c>
      <c r="BL111">
        <v>13</v>
      </c>
      <c r="BM111">
        <v>13</v>
      </c>
      <c r="BN111">
        <v>8</v>
      </c>
      <c r="BO111">
        <v>15</v>
      </c>
      <c r="BP111">
        <v>47</v>
      </c>
      <c r="BQ111">
        <v>66</v>
      </c>
      <c r="BR111">
        <v>72</v>
      </c>
      <c r="BS111">
        <v>27</v>
      </c>
      <c r="BT111">
        <v>71</v>
      </c>
      <c r="BU111">
        <v>69</v>
      </c>
    </row>
    <row r="112" spans="1:73" x14ac:dyDescent="0.25">
      <c r="A112" t="s">
        <v>458</v>
      </c>
      <c r="B112">
        <v>11</v>
      </c>
      <c r="C112" t="s">
        <v>1</v>
      </c>
      <c r="D112">
        <v>26</v>
      </c>
      <c r="E112">
        <f>Merge6[[#This Row],[age]]^2</f>
        <v>676</v>
      </c>
      <c r="F112" s="1">
        <v>8500000</v>
      </c>
      <c r="G112" s="1">
        <v>10700000</v>
      </c>
      <c r="H112" s="1">
        <f>Merge6[[#This Row],[MV at time]]/1000000</f>
        <v>8.5</v>
      </c>
      <c r="I112" s="1">
        <f>Merge6[[#This Row],[fee]]/1000000</f>
        <v>10.7</v>
      </c>
      <c r="J112" s="2">
        <f>Merge6[[#This Row],[fee]]/Merge6[[#This Row],[MV at time]]</f>
        <v>1.2588235294117647</v>
      </c>
      <c r="K112" t="s">
        <v>2</v>
      </c>
      <c r="L112" t="s">
        <v>18</v>
      </c>
      <c r="M112" t="s">
        <v>256</v>
      </c>
      <c r="N112" t="s">
        <v>424</v>
      </c>
      <c r="O1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12" t="s">
        <v>7</v>
      </c>
      <c r="R112" t="s">
        <v>7</v>
      </c>
      <c r="S112">
        <v>76</v>
      </c>
      <c r="T112">
        <v>81</v>
      </c>
      <c r="U112">
        <f>Merge6[[#This Row],[POT]]-Merge6[[#This Row],[TOT]]</f>
        <v>5</v>
      </c>
      <c r="V112" t="s">
        <v>8</v>
      </c>
      <c r="W112">
        <f>IF(Merge6[[#This Row],[Preffoot]]="Right",1,0)</f>
        <v>1</v>
      </c>
      <c r="X112" t="s">
        <v>9</v>
      </c>
      <c r="Y112">
        <f>IF(Merge6[[#This Row],[Position2]]="GK",1,0)</f>
        <v>0</v>
      </c>
      <c r="Z112">
        <f>IF(Merge6[[#This Row],[Position2]]="LB",1,0)</f>
        <v>0</v>
      </c>
      <c r="AA112">
        <f>IF(Merge6[[#This Row],[Position2]]="CB",1,0)</f>
        <v>1</v>
      </c>
      <c r="AB112">
        <f>IF(Merge6[[#This Row],[Position2]]="RB",1,0)</f>
        <v>0</v>
      </c>
      <c r="AC112">
        <f>IF(Merge6[[#This Row],[Position2]]="LWB",1,0)</f>
        <v>0</v>
      </c>
      <c r="AD112">
        <f>IF(Merge6[[#This Row],[Position2]]="RWB",1,0)</f>
        <v>0</v>
      </c>
      <c r="AE112">
        <f>IF(Merge6[[#This Row],[Position2]]="LM",1,0)</f>
        <v>0</v>
      </c>
      <c r="AF112">
        <f>IF(Merge6[[#This Row],[Position2]]="CDM",1,0)</f>
        <v>0</v>
      </c>
      <c r="AG112">
        <f>IF(Merge6[[#This Row],[Position2]]="CM",1,0)</f>
        <v>0</v>
      </c>
      <c r="AH112">
        <f>IF(Merge6[[#This Row],[Position2]]="CAM",1,0)</f>
        <v>0</v>
      </c>
      <c r="AI112">
        <f>IF(Merge6[[#This Row],[Position2]]="RM",1,0)</f>
        <v>0</v>
      </c>
      <c r="AJ112">
        <f>IF(Merge6[[#This Row],[Position2]]="LW",1,0)</f>
        <v>0</v>
      </c>
      <c r="AK112">
        <f>IF(Merge6[[#This Row],[Position2]]="RW",1,0)</f>
        <v>0</v>
      </c>
      <c r="AL112">
        <f>IF(Merge6[[#This Row],[Position2]]="CF",1,0)</f>
        <v>0</v>
      </c>
      <c r="AM112">
        <f>IF(Merge6[[#This Row],[Position2]]="ST",1,0)</f>
        <v>0</v>
      </c>
      <c r="AN112">
        <v>65</v>
      </c>
      <c r="AO112">
        <v>53</v>
      </c>
      <c r="AP112">
        <v>35</v>
      </c>
      <c r="AQ112">
        <v>60</v>
      </c>
      <c r="AR112">
        <v>55</v>
      </c>
      <c r="AS112">
        <v>74</v>
      </c>
      <c r="AT112">
        <v>50</v>
      </c>
      <c r="AU112">
        <v>19</v>
      </c>
      <c r="AV112">
        <v>44</v>
      </c>
      <c r="AW112">
        <v>26</v>
      </c>
      <c r="AX112">
        <v>26</v>
      </c>
      <c r="AY112">
        <v>37</v>
      </c>
      <c r="AZ112">
        <v>20</v>
      </c>
      <c r="BA112">
        <v>79</v>
      </c>
      <c r="BB112">
        <v>76</v>
      </c>
      <c r="BC112">
        <v>79</v>
      </c>
      <c r="BD112">
        <v>68</v>
      </c>
      <c r="BE112">
        <v>68</v>
      </c>
      <c r="BF112">
        <v>75</v>
      </c>
      <c r="BG112">
        <v>60</v>
      </c>
      <c r="BH112">
        <v>69</v>
      </c>
      <c r="BI112">
        <v>61</v>
      </c>
      <c r="BJ112">
        <v>72</v>
      </c>
      <c r="BK112">
        <v>11</v>
      </c>
      <c r="BL112">
        <v>12</v>
      </c>
      <c r="BM112">
        <v>6</v>
      </c>
      <c r="BN112">
        <v>10</v>
      </c>
      <c r="BO112">
        <v>12</v>
      </c>
      <c r="BP112">
        <v>78</v>
      </c>
      <c r="BQ112">
        <v>74</v>
      </c>
      <c r="BR112">
        <v>16</v>
      </c>
      <c r="BS112">
        <v>78</v>
      </c>
      <c r="BT112">
        <v>33</v>
      </c>
      <c r="BU112">
        <v>73</v>
      </c>
    </row>
    <row r="113" spans="1:73" x14ac:dyDescent="0.25">
      <c r="A113" t="s">
        <v>1393</v>
      </c>
      <c r="B113">
        <v>23</v>
      </c>
      <c r="C113" t="s">
        <v>1</v>
      </c>
      <c r="D113">
        <v>20</v>
      </c>
      <c r="E113">
        <f>Merge6[[#This Row],[age]]^2</f>
        <v>400</v>
      </c>
      <c r="F113" s="1">
        <v>10000000</v>
      </c>
      <c r="G113" s="1">
        <v>11000000</v>
      </c>
      <c r="H113" s="1">
        <f>Merge6[[#This Row],[MV at time]]/1000000</f>
        <v>10</v>
      </c>
      <c r="I113" s="1">
        <f>Merge6[[#This Row],[fee]]/1000000</f>
        <v>11</v>
      </c>
      <c r="J113" s="2">
        <f>Merge6[[#This Row],[fee]]/Merge6[[#This Row],[MV at time]]</f>
        <v>1.1000000000000001</v>
      </c>
      <c r="K113" t="s">
        <v>1233</v>
      </c>
      <c r="L113" t="s">
        <v>252</v>
      </c>
      <c r="M113" t="s">
        <v>1394</v>
      </c>
      <c r="N113" t="s">
        <v>210</v>
      </c>
      <c r="O1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3" t="s">
        <v>91</v>
      </c>
      <c r="R113" t="s">
        <v>60</v>
      </c>
      <c r="S113">
        <v>73</v>
      </c>
      <c r="T113">
        <v>83</v>
      </c>
      <c r="U113">
        <f>Merge6[[#This Row],[POT]]-Merge6[[#This Row],[TOT]]</f>
        <v>10</v>
      </c>
      <c r="V113" t="s">
        <v>8</v>
      </c>
      <c r="W113">
        <f>IF(Merge6[[#This Row],[Preffoot]]="Right",1,0)</f>
        <v>1</v>
      </c>
      <c r="X113" t="s">
        <v>9</v>
      </c>
      <c r="Y113">
        <f>IF(Merge6[[#This Row],[Position2]]="GK",1,0)</f>
        <v>0</v>
      </c>
      <c r="Z113">
        <f>IF(Merge6[[#This Row],[Position2]]="LB",1,0)</f>
        <v>0</v>
      </c>
      <c r="AA113">
        <f>IF(Merge6[[#This Row],[Position2]]="CB",1,0)</f>
        <v>1</v>
      </c>
      <c r="AB113">
        <f>IF(Merge6[[#This Row],[Position2]]="RB",1,0)</f>
        <v>0</v>
      </c>
      <c r="AC113">
        <f>IF(Merge6[[#This Row],[Position2]]="LWB",1,0)</f>
        <v>0</v>
      </c>
      <c r="AD113">
        <f>IF(Merge6[[#This Row],[Position2]]="RWB",1,0)</f>
        <v>0</v>
      </c>
      <c r="AE113">
        <f>IF(Merge6[[#This Row],[Position2]]="LM",1,0)</f>
        <v>0</v>
      </c>
      <c r="AF113">
        <f>IF(Merge6[[#This Row],[Position2]]="CDM",1,0)</f>
        <v>0</v>
      </c>
      <c r="AG113">
        <f>IF(Merge6[[#This Row],[Position2]]="CM",1,0)</f>
        <v>0</v>
      </c>
      <c r="AH113">
        <f>IF(Merge6[[#This Row],[Position2]]="CAM",1,0)</f>
        <v>0</v>
      </c>
      <c r="AI113">
        <f>IF(Merge6[[#This Row],[Position2]]="RM",1,0)</f>
        <v>0</v>
      </c>
      <c r="AJ113">
        <f>IF(Merge6[[#This Row],[Position2]]="LW",1,0)</f>
        <v>0</v>
      </c>
      <c r="AK113">
        <f>IF(Merge6[[#This Row],[Position2]]="RW",1,0)</f>
        <v>0</v>
      </c>
      <c r="AL113">
        <f>IF(Merge6[[#This Row],[Position2]]="CF",1,0)</f>
        <v>0</v>
      </c>
      <c r="AM113">
        <f>IF(Merge6[[#This Row],[Position2]]="ST",1,0)</f>
        <v>0</v>
      </c>
      <c r="AN113">
        <v>60</v>
      </c>
      <c r="AO113">
        <v>39</v>
      </c>
      <c r="AP113">
        <v>31</v>
      </c>
      <c r="AQ113">
        <v>66</v>
      </c>
      <c r="AR113">
        <v>64</v>
      </c>
      <c r="AS113">
        <v>72</v>
      </c>
      <c r="AT113">
        <v>40</v>
      </c>
      <c r="AU113">
        <v>20</v>
      </c>
      <c r="AV113">
        <v>20</v>
      </c>
      <c r="AW113">
        <v>22</v>
      </c>
      <c r="AX113">
        <v>22</v>
      </c>
      <c r="AY113">
        <v>33</v>
      </c>
      <c r="AZ113">
        <v>24</v>
      </c>
      <c r="BA113" t="s">
        <v>1234</v>
      </c>
      <c r="BB113">
        <v>72</v>
      </c>
      <c r="BC113">
        <v>77</v>
      </c>
      <c r="BD113">
        <v>77</v>
      </c>
      <c r="BE113">
        <v>65</v>
      </c>
      <c r="BF113">
        <v>86</v>
      </c>
      <c r="BG113">
        <v>63</v>
      </c>
      <c r="BH113">
        <v>86</v>
      </c>
      <c r="BI113">
        <v>60</v>
      </c>
      <c r="BJ113">
        <v>77</v>
      </c>
      <c r="BK113">
        <v>8</v>
      </c>
      <c r="BL113">
        <v>12</v>
      </c>
      <c r="BM113">
        <v>14</v>
      </c>
      <c r="BN113">
        <v>5</v>
      </c>
      <c r="BO113">
        <v>13</v>
      </c>
      <c r="BP113">
        <v>65</v>
      </c>
      <c r="BQ113">
        <v>59</v>
      </c>
      <c r="BR113">
        <v>29</v>
      </c>
      <c r="BS113">
        <v>77</v>
      </c>
      <c r="BT113">
        <v>46</v>
      </c>
      <c r="BU113">
        <v>57</v>
      </c>
    </row>
    <row r="114" spans="1:73" x14ac:dyDescent="0.25">
      <c r="A114" t="s">
        <v>1317</v>
      </c>
      <c r="B114">
        <v>22</v>
      </c>
      <c r="C114" t="s">
        <v>28</v>
      </c>
      <c r="D114">
        <v>20</v>
      </c>
      <c r="E114">
        <f>Merge6[[#This Row],[age]]^2</f>
        <v>400</v>
      </c>
      <c r="F114" s="1">
        <v>18000000</v>
      </c>
      <c r="G114" s="1">
        <v>20000000</v>
      </c>
      <c r="H114" s="1">
        <f>Merge6[[#This Row],[MV at time]]/1000000</f>
        <v>18</v>
      </c>
      <c r="I114" s="1">
        <f>Merge6[[#This Row],[fee]]/1000000</f>
        <v>20</v>
      </c>
      <c r="J114" s="2">
        <f>Merge6[[#This Row],[fee]]/Merge6[[#This Row],[MV at time]]</f>
        <v>1.1111111111111112</v>
      </c>
      <c r="K114" t="s">
        <v>1233</v>
      </c>
      <c r="L114" t="s">
        <v>149</v>
      </c>
      <c r="M114" t="s">
        <v>242</v>
      </c>
      <c r="N114" t="s">
        <v>54</v>
      </c>
      <c r="O1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14" t="s">
        <v>55</v>
      </c>
      <c r="R114" t="s">
        <v>55</v>
      </c>
      <c r="S114">
        <v>76</v>
      </c>
      <c r="T114">
        <v>82</v>
      </c>
      <c r="U114">
        <f>Merge6[[#This Row],[POT]]-Merge6[[#This Row],[TOT]]</f>
        <v>6</v>
      </c>
      <c r="V114" t="s">
        <v>8</v>
      </c>
      <c r="W114">
        <f>IF(Merge6[[#This Row],[Preffoot]]="Right",1,0)</f>
        <v>1</v>
      </c>
      <c r="X114" t="s">
        <v>15</v>
      </c>
      <c r="Y114">
        <f>IF(Merge6[[#This Row],[Position2]]="GK",1,0)</f>
        <v>0</v>
      </c>
      <c r="Z114">
        <f>IF(Merge6[[#This Row],[Position2]]="LB",1,0)</f>
        <v>0</v>
      </c>
      <c r="AA114">
        <f>IF(Merge6[[#This Row],[Position2]]="CB",1,0)</f>
        <v>0</v>
      </c>
      <c r="AB114">
        <f>IF(Merge6[[#This Row],[Position2]]="RB",1,0)</f>
        <v>0</v>
      </c>
      <c r="AC114">
        <f>IF(Merge6[[#This Row],[Position2]]="LWB",1,0)</f>
        <v>0</v>
      </c>
      <c r="AD114">
        <f>IF(Merge6[[#This Row],[Position2]]="RWB",1,0)</f>
        <v>0</v>
      </c>
      <c r="AE114">
        <f>IF(Merge6[[#This Row],[Position2]]="LM",1,0)</f>
        <v>0</v>
      </c>
      <c r="AF114">
        <f>IF(Merge6[[#This Row],[Position2]]="CDM",1,0)</f>
        <v>0</v>
      </c>
      <c r="AG114">
        <f>IF(Merge6[[#This Row],[Position2]]="CM",1,0)</f>
        <v>0</v>
      </c>
      <c r="AH114">
        <f>IF(Merge6[[#This Row],[Position2]]="CAM",1,0)</f>
        <v>0</v>
      </c>
      <c r="AI114">
        <f>IF(Merge6[[#This Row],[Position2]]="RM",1,0)</f>
        <v>0</v>
      </c>
      <c r="AJ114">
        <f>IF(Merge6[[#This Row],[Position2]]="LW",1,0)</f>
        <v>0</v>
      </c>
      <c r="AK114">
        <f>IF(Merge6[[#This Row],[Position2]]="RW",1,0)</f>
        <v>0</v>
      </c>
      <c r="AL114">
        <f>IF(Merge6[[#This Row],[Position2]]="CF",1,0)</f>
        <v>0</v>
      </c>
      <c r="AM114">
        <f>IF(Merge6[[#This Row],[Position2]]="ST",1,0)</f>
        <v>1</v>
      </c>
      <c r="AN114">
        <v>77</v>
      </c>
      <c r="AO114">
        <v>76</v>
      </c>
      <c r="AP114">
        <v>51</v>
      </c>
      <c r="AQ114">
        <v>65</v>
      </c>
      <c r="AR114">
        <v>48</v>
      </c>
      <c r="AS114">
        <v>72</v>
      </c>
      <c r="AT114">
        <v>76</v>
      </c>
      <c r="AU114">
        <v>77</v>
      </c>
      <c r="AV114">
        <v>73</v>
      </c>
      <c r="AW114">
        <v>67</v>
      </c>
      <c r="AX114">
        <v>55</v>
      </c>
      <c r="AY114">
        <v>66</v>
      </c>
      <c r="AZ114">
        <v>75</v>
      </c>
      <c r="BA114" t="s">
        <v>1234</v>
      </c>
      <c r="BB114">
        <v>17</v>
      </c>
      <c r="BC114">
        <v>21</v>
      </c>
      <c r="BD114">
        <v>83</v>
      </c>
      <c r="BE114">
        <v>58</v>
      </c>
      <c r="BF114">
        <v>72</v>
      </c>
      <c r="BG114">
        <v>85</v>
      </c>
      <c r="BH114">
        <v>80</v>
      </c>
      <c r="BI114">
        <v>75</v>
      </c>
      <c r="BJ114">
        <v>57</v>
      </c>
      <c r="BK114">
        <v>14</v>
      </c>
      <c r="BL114">
        <v>9</v>
      </c>
      <c r="BM114">
        <v>12</v>
      </c>
      <c r="BN114">
        <v>9</v>
      </c>
      <c r="BO114">
        <v>8</v>
      </c>
      <c r="BP114">
        <v>64</v>
      </c>
      <c r="BQ114">
        <v>75</v>
      </c>
      <c r="BR114">
        <v>78</v>
      </c>
      <c r="BS114">
        <v>23</v>
      </c>
      <c r="BT114">
        <v>63</v>
      </c>
      <c r="BU114">
        <v>76</v>
      </c>
    </row>
    <row r="115" spans="1:73" x14ac:dyDescent="0.25">
      <c r="A115" t="s">
        <v>534</v>
      </c>
      <c r="B115">
        <v>34</v>
      </c>
      <c r="C115" t="s">
        <v>71</v>
      </c>
      <c r="D115">
        <v>24</v>
      </c>
      <c r="E115">
        <f>Merge6[[#This Row],[age]]^2</f>
        <v>576</v>
      </c>
      <c r="F115" s="1">
        <v>15000000</v>
      </c>
      <c r="G115" s="1">
        <v>23500000</v>
      </c>
      <c r="H115" s="1">
        <f>Merge6[[#This Row],[MV at time]]/1000000</f>
        <v>15</v>
      </c>
      <c r="I115" s="1">
        <f>Merge6[[#This Row],[fee]]/1000000</f>
        <v>23.5</v>
      </c>
      <c r="J115" s="2">
        <f>Merge6[[#This Row],[fee]]/Merge6[[#This Row],[MV at time]]</f>
        <v>1.5666666666666667</v>
      </c>
      <c r="K115" t="s">
        <v>1050</v>
      </c>
      <c r="L115" t="s">
        <v>290</v>
      </c>
      <c r="M115" t="s">
        <v>267</v>
      </c>
      <c r="N115" t="s">
        <v>95</v>
      </c>
      <c r="O1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15" t="s">
        <v>131</v>
      </c>
      <c r="R115" t="s">
        <v>6</v>
      </c>
      <c r="S115">
        <v>79</v>
      </c>
      <c r="T115">
        <v>82</v>
      </c>
      <c r="U115">
        <f>Merge6[[#This Row],[POT]]-Merge6[[#This Row],[TOT]]</f>
        <v>3</v>
      </c>
      <c r="V115" t="s">
        <v>8</v>
      </c>
      <c r="W115">
        <f>IF(Merge6[[#This Row],[Preffoot]]="Right",1,0)</f>
        <v>1</v>
      </c>
      <c r="X115" t="s">
        <v>77</v>
      </c>
      <c r="Y115">
        <f>IF(Merge6[[#This Row],[Position2]]="GK",1,0)</f>
        <v>0</v>
      </c>
      <c r="Z115">
        <f>IF(Merge6[[#This Row],[Position2]]="LB",1,0)</f>
        <v>0</v>
      </c>
      <c r="AA115">
        <f>IF(Merge6[[#This Row],[Position2]]="CB",1,0)</f>
        <v>0</v>
      </c>
      <c r="AB115">
        <f>IF(Merge6[[#This Row],[Position2]]="RB",1,0)</f>
        <v>0</v>
      </c>
      <c r="AC115">
        <f>IF(Merge6[[#This Row],[Position2]]="LWB",1,0)</f>
        <v>0</v>
      </c>
      <c r="AD115">
        <f>IF(Merge6[[#This Row],[Position2]]="RWB",1,0)</f>
        <v>0</v>
      </c>
      <c r="AE115">
        <f>IF(Merge6[[#This Row],[Position2]]="LM",1,0)</f>
        <v>1</v>
      </c>
      <c r="AF115">
        <f>IF(Merge6[[#This Row],[Position2]]="CDM",1,0)</f>
        <v>0</v>
      </c>
      <c r="AG115">
        <f>IF(Merge6[[#This Row],[Position2]]="CM",1,0)</f>
        <v>0</v>
      </c>
      <c r="AH115">
        <f>IF(Merge6[[#This Row],[Position2]]="CAM",1,0)</f>
        <v>0</v>
      </c>
      <c r="AI115">
        <f>IF(Merge6[[#This Row],[Position2]]="RM",1,0)</f>
        <v>0</v>
      </c>
      <c r="AJ115">
        <f>IF(Merge6[[#This Row],[Position2]]="LW",1,0)</f>
        <v>0</v>
      </c>
      <c r="AK115">
        <f>IF(Merge6[[#This Row],[Position2]]="RW",1,0)</f>
        <v>0</v>
      </c>
      <c r="AL115">
        <f>IF(Merge6[[#This Row],[Position2]]="CF",1,0)</f>
        <v>0</v>
      </c>
      <c r="AM115">
        <f>IF(Merge6[[#This Row],[Position2]]="ST",1,0)</f>
        <v>0</v>
      </c>
      <c r="AN115">
        <v>80</v>
      </c>
      <c r="AO115">
        <v>81</v>
      </c>
      <c r="AP115">
        <v>72</v>
      </c>
      <c r="AQ115">
        <v>73</v>
      </c>
      <c r="AR115">
        <v>64</v>
      </c>
      <c r="AS115">
        <v>49</v>
      </c>
      <c r="AT115">
        <v>81</v>
      </c>
      <c r="AU115">
        <v>81</v>
      </c>
      <c r="AV115">
        <v>78</v>
      </c>
      <c r="AW115">
        <v>78</v>
      </c>
      <c r="AX115">
        <v>59</v>
      </c>
      <c r="AY115">
        <v>60</v>
      </c>
      <c r="AZ115">
        <v>58</v>
      </c>
      <c r="BA115">
        <v>35</v>
      </c>
      <c r="BB115">
        <v>47</v>
      </c>
      <c r="BC115">
        <v>52</v>
      </c>
      <c r="BD115">
        <v>86</v>
      </c>
      <c r="BE115">
        <v>77</v>
      </c>
      <c r="BF115">
        <v>70</v>
      </c>
      <c r="BG115">
        <v>76</v>
      </c>
      <c r="BH115">
        <v>82</v>
      </c>
      <c r="BI115">
        <v>82</v>
      </c>
      <c r="BJ115">
        <v>65</v>
      </c>
      <c r="BK115">
        <v>8</v>
      </c>
      <c r="BL115">
        <v>15</v>
      </c>
      <c r="BM115">
        <v>8</v>
      </c>
      <c r="BN115">
        <v>10</v>
      </c>
      <c r="BO115">
        <v>14</v>
      </c>
      <c r="BP115">
        <v>55</v>
      </c>
      <c r="BQ115">
        <v>77</v>
      </c>
      <c r="BR115">
        <v>81</v>
      </c>
      <c r="BS115">
        <v>32</v>
      </c>
      <c r="BT115">
        <v>74</v>
      </c>
      <c r="BU115">
        <v>75</v>
      </c>
    </row>
    <row r="116" spans="1:73" x14ac:dyDescent="0.25">
      <c r="A116" t="s">
        <v>534</v>
      </c>
      <c r="B116">
        <v>34</v>
      </c>
      <c r="C116" t="s">
        <v>71</v>
      </c>
      <c r="D116">
        <v>22</v>
      </c>
      <c r="E116">
        <f>Merge6[[#This Row],[age]]^2</f>
        <v>484</v>
      </c>
      <c r="F116" s="1">
        <v>12000000</v>
      </c>
      <c r="G116" s="1">
        <v>16460000</v>
      </c>
      <c r="H116" s="1">
        <f>Merge6[[#This Row],[MV at time]]/1000000</f>
        <v>12</v>
      </c>
      <c r="I116" s="1">
        <f>Merge6[[#This Row],[fee]]/1000000</f>
        <v>16.46</v>
      </c>
      <c r="J116" s="2">
        <f>Merge6[[#This Row],[fee]]/Merge6[[#This Row],[MV at time]]</f>
        <v>1.3716666666666666</v>
      </c>
      <c r="K116" t="s">
        <v>509</v>
      </c>
      <c r="L116" t="s">
        <v>290</v>
      </c>
      <c r="M116" t="s">
        <v>134</v>
      </c>
      <c r="N116" t="s">
        <v>267</v>
      </c>
      <c r="O1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6" t="s">
        <v>42</v>
      </c>
      <c r="R116" t="s">
        <v>60</v>
      </c>
      <c r="S116">
        <v>75</v>
      </c>
      <c r="T116">
        <v>81</v>
      </c>
      <c r="U116">
        <f>Merge6[[#This Row],[POT]]-Merge6[[#This Row],[TOT]]</f>
        <v>6</v>
      </c>
      <c r="V116" t="s">
        <v>8</v>
      </c>
      <c r="W116">
        <f>IF(Merge6[[#This Row],[Preffoot]]="Right",1,0)</f>
        <v>1</v>
      </c>
      <c r="X116" t="s">
        <v>77</v>
      </c>
      <c r="Y116">
        <f>IF(Merge6[[#This Row],[Position2]]="GK",1,0)</f>
        <v>0</v>
      </c>
      <c r="Z116">
        <f>IF(Merge6[[#This Row],[Position2]]="LB",1,0)</f>
        <v>0</v>
      </c>
      <c r="AA116">
        <f>IF(Merge6[[#This Row],[Position2]]="CB",1,0)</f>
        <v>0</v>
      </c>
      <c r="AB116">
        <f>IF(Merge6[[#This Row],[Position2]]="RB",1,0)</f>
        <v>0</v>
      </c>
      <c r="AC116">
        <f>IF(Merge6[[#This Row],[Position2]]="LWB",1,0)</f>
        <v>0</v>
      </c>
      <c r="AD116">
        <f>IF(Merge6[[#This Row],[Position2]]="RWB",1,0)</f>
        <v>0</v>
      </c>
      <c r="AE116">
        <f>IF(Merge6[[#This Row],[Position2]]="LM",1,0)</f>
        <v>1</v>
      </c>
      <c r="AF116">
        <f>IF(Merge6[[#This Row],[Position2]]="CDM",1,0)</f>
        <v>0</v>
      </c>
      <c r="AG116">
        <f>IF(Merge6[[#This Row],[Position2]]="CM",1,0)</f>
        <v>0</v>
      </c>
      <c r="AH116">
        <f>IF(Merge6[[#This Row],[Position2]]="CAM",1,0)</f>
        <v>0</v>
      </c>
      <c r="AI116">
        <f>IF(Merge6[[#This Row],[Position2]]="RM",1,0)</f>
        <v>0</v>
      </c>
      <c r="AJ116">
        <f>IF(Merge6[[#This Row],[Position2]]="LW",1,0)</f>
        <v>0</v>
      </c>
      <c r="AK116">
        <f>IF(Merge6[[#This Row],[Position2]]="RW",1,0)</f>
        <v>0</v>
      </c>
      <c r="AL116">
        <f>IF(Merge6[[#This Row],[Position2]]="CF",1,0)</f>
        <v>0</v>
      </c>
      <c r="AM116">
        <f>IF(Merge6[[#This Row],[Position2]]="ST",1,0)</f>
        <v>0</v>
      </c>
      <c r="AN116">
        <v>78</v>
      </c>
      <c r="AO116">
        <v>80</v>
      </c>
      <c r="AP116">
        <v>72</v>
      </c>
      <c r="AQ116">
        <v>70</v>
      </c>
      <c r="AR116">
        <v>64</v>
      </c>
      <c r="AS116">
        <v>44</v>
      </c>
      <c r="AT116">
        <v>79</v>
      </c>
      <c r="AU116">
        <v>73</v>
      </c>
      <c r="AV116">
        <v>74</v>
      </c>
      <c r="AW116">
        <v>76</v>
      </c>
      <c r="AX116">
        <v>57</v>
      </c>
      <c r="AY116">
        <v>44</v>
      </c>
      <c r="AZ116">
        <v>55</v>
      </c>
      <c r="BA116">
        <v>35</v>
      </c>
      <c r="BB116">
        <v>47</v>
      </c>
      <c r="BC116">
        <v>52</v>
      </c>
      <c r="BD116">
        <v>84</v>
      </c>
      <c r="BE116">
        <v>76</v>
      </c>
      <c r="BF116">
        <v>67</v>
      </c>
      <c r="BG116">
        <v>74</v>
      </c>
      <c r="BH116">
        <v>79</v>
      </c>
      <c r="BI116">
        <v>78</v>
      </c>
      <c r="BJ116">
        <v>61</v>
      </c>
      <c r="BK116">
        <v>8</v>
      </c>
      <c r="BL116">
        <v>15</v>
      </c>
      <c r="BM116">
        <v>8</v>
      </c>
      <c r="BN116">
        <v>10</v>
      </c>
      <c r="BO116">
        <v>14</v>
      </c>
      <c r="BP116">
        <v>55</v>
      </c>
      <c r="BQ116">
        <v>66</v>
      </c>
      <c r="BR116">
        <v>70</v>
      </c>
      <c r="BS116">
        <v>32</v>
      </c>
      <c r="BT116">
        <v>68</v>
      </c>
      <c r="BU116">
        <v>73</v>
      </c>
    </row>
    <row r="117" spans="1:73" x14ac:dyDescent="0.25">
      <c r="A117" t="s">
        <v>1025</v>
      </c>
      <c r="B117">
        <v>17</v>
      </c>
      <c r="C117" t="s">
        <v>28</v>
      </c>
      <c r="D117">
        <v>23</v>
      </c>
      <c r="E117">
        <f>Merge6[[#This Row],[age]]^2</f>
        <v>529</v>
      </c>
      <c r="F117" s="1">
        <v>15000000</v>
      </c>
      <c r="G117" s="1">
        <v>15500000</v>
      </c>
      <c r="H117" s="1">
        <f>Merge6[[#This Row],[MV at time]]/1000000</f>
        <v>15</v>
      </c>
      <c r="I117" s="1">
        <f>Merge6[[#This Row],[fee]]/1000000</f>
        <v>15.5</v>
      </c>
      <c r="J117" s="2">
        <f>Merge6[[#This Row],[fee]]/Merge6[[#This Row],[MV at time]]</f>
        <v>1.0333333333333334</v>
      </c>
      <c r="K117" t="s">
        <v>1050</v>
      </c>
      <c r="L117" t="s">
        <v>11</v>
      </c>
      <c r="M117" t="s">
        <v>354</v>
      </c>
      <c r="N117" t="s">
        <v>5</v>
      </c>
      <c r="O1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17" t="s">
        <v>31</v>
      </c>
      <c r="R117" t="s">
        <v>7</v>
      </c>
      <c r="S117">
        <v>77</v>
      </c>
      <c r="T117">
        <v>83</v>
      </c>
      <c r="U117">
        <f>Merge6[[#This Row],[POT]]-Merge6[[#This Row],[TOT]]</f>
        <v>6</v>
      </c>
      <c r="V117" t="s">
        <v>8</v>
      </c>
      <c r="W117">
        <f>IF(Merge6[[#This Row],[Preffoot]]="Right",1,0)</f>
        <v>1</v>
      </c>
      <c r="X117" t="s">
        <v>15</v>
      </c>
      <c r="Y117">
        <f>IF(Merge6[[#This Row],[Position2]]="GK",1,0)</f>
        <v>0</v>
      </c>
      <c r="Z117">
        <f>IF(Merge6[[#This Row],[Position2]]="LB",1,0)</f>
        <v>0</v>
      </c>
      <c r="AA117">
        <f>IF(Merge6[[#This Row],[Position2]]="CB",1,0)</f>
        <v>0</v>
      </c>
      <c r="AB117">
        <f>IF(Merge6[[#This Row],[Position2]]="RB",1,0)</f>
        <v>0</v>
      </c>
      <c r="AC117">
        <f>IF(Merge6[[#This Row],[Position2]]="LWB",1,0)</f>
        <v>0</v>
      </c>
      <c r="AD117">
        <f>IF(Merge6[[#This Row],[Position2]]="RWB",1,0)</f>
        <v>0</v>
      </c>
      <c r="AE117">
        <f>IF(Merge6[[#This Row],[Position2]]="LM",1,0)</f>
        <v>0</v>
      </c>
      <c r="AF117">
        <f>IF(Merge6[[#This Row],[Position2]]="CDM",1,0)</f>
        <v>0</v>
      </c>
      <c r="AG117">
        <f>IF(Merge6[[#This Row],[Position2]]="CM",1,0)</f>
        <v>0</v>
      </c>
      <c r="AH117">
        <f>IF(Merge6[[#This Row],[Position2]]="CAM",1,0)</f>
        <v>0</v>
      </c>
      <c r="AI117">
        <f>IF(Merge6[[#This Row],[Position2]]="RM",1,0)</f>
        <v>0</v>
      </c>
      <c r="AJ117">
        <f>IF(Merge6[[#This Row],[Position2]]="LW",1,0)</f>
        <v>0</v>
      </c>
      <c r="AK117">
        <f>IF(Merge6[[#This Row],[Position2]]="RW",1,0)</f>
        <v>0</v>
      </c>
      <c r="AL117">
        <f>IF(Merge6[[#This Row],[Position2]]="CF",1,0)</f>
        <v>0</v>
      </c>
      <c r="AM117">
        <f>IF(Merge6[[#This Row],[Position2]]="ST",1,0)</f>
        <v>1</v>
      </c>
      <c r="AN117">
        <v>76</v>
      </c>
      <c r="AO117">
        <v>73</v>
      </c>
      <c r="AP117">
        <v>50</v>
      </c>
      <c r="AQ117">
        <v>74</v>
      </c>
      <c r="AR117">
        <v>56</v>
      </c>
      <c r="AS117">
        <v>78</v>
      </c>
      <c r="AT117">
        <v>78</v>
      </c>
      <c r="AU117">
        <v>79</v>
      </c>
      <c r="AV117">
        <v>70</v>
      </c>
      <c r="AW117">
        <v>63</v>
      </c>
      <c r="AX117">
        <v>30</v>
      </c>
      <c r="AY117">
        <v>75</v>
      </c>
      <c r="AZ117">
        <v>76</v>
      </c>
      <c r="BA117">
        <v>27</v>
      </c>
      <c r="BB117">
        <v>25</v>
      </c>
      <c r="BC117">
        <v>27</v>
      </c>
      <c r="BD117">
        <v>72</v>
      </c>
      <c r="BE117">
        <v>74</v>
      </c>
      <c r="BF117">
        <v>87</v>
      </c>
      <c r="BG117">
        <v>68</v>
      </c>
      <c r="BH117">
        <v>72</v>
      </c>
      <c r="BI117">
        <v>72</v>
      </c>
      <c r="BJ117">
        <v>83</v>
      </c>
      <c r="BK117">
        <v>13</v>
      </c>
      <c r="BL117">
        <v>12</v>
      </c>
      <c r="BM117">
        <v>9</v>
      </c>
      <c r="BN117">
        <v>14</v>
      </c>
      <c r="BO117">
        <v>6</v>
      </c>
      <c r="BP117">
        <v>61</v>
      </c>
      <c r="BQ117">
        <v>74</v>
      </c>
      <c r="BR117">
        <v>77</v>
      </c>
      <c r="BS117">
        <v>24</v>
      </c>
      <c r="BT117">
        <v>68</v>
      </c>
      <c r="BU117">
        <v>71</v>
      </c>
    </row>
    <row r="118" spans="1:73" x14ac:dyDescent="0.25">
      <c r="A118" t="s">
        <v>1025</v>
      </c>
      <c r="B118">
        <v>42</v>
      </c>
      <c r="C118" t="s">
        <v>28</v>
      </c>
      <c r="D118">
        <v>22</v>
      </c>
      <c r="E118">
        <f>Merge6[[#This Row],[age]]^2</f>
        <v>484</v>
      </c>
      <c r="F118" s="1">
        <v>2700000</v>
      </c>
      <c r="G118" s="1">
        <v>6000000</v>
      </c>
      <c r="H118" s="1">
        <f>Merge6[[#This Row],[MV at time]]/1000000</f>
        <v>2.7</v>
      </c>
      <c r="I118" s="1">
        <f>Merge6[[#This Row],[fee]]/1000000</f>
        <v>6</v>
      </c>
      <c r="J118" s="2">
        <f>Merge6[[#This Row],[fee]]/Merge6[[#This Row],[MV at time]]</f>
        <v>2.2222222222222223</v>
      </c>
      <c r="K118" t="s">
        <v>773</v>
      </c>
      <c r="L118" t="s">
        <v>11</v>
      </c>
      <c r="M118" t="s">
        <v>29</v>
      </c>
      <c r="N118" t="s">
        <v>354</v>
      </c>
      <c r="O1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18" t="s">
        <v>30</v>
      </c>
      <c r="R118" t="s">
        <v>31</v>
      </c>
      <c r="S118">
        <v>75</v>
      </c>
      <c r="T118">
        <v>84</v>
      </c>
      <c r="U118">
        <f>Merge6[[#This Row],[POT]]-Merge6[[#This Row],[TOT]]</f>
        <v>9</v>
      </c>
      <c r="V118" t="s">
        <v>8</v>
      </c>
      <c r="W118">
        <f>IF(Merge6[[#This Row],[Preffoot]]="Right",1,0)</f>
        <v>1</v>
      </c>
      <c r="X118" t="s">
        <v>15</v>
      </c>
      <c r="Y118">
        <f>IF(Merge6[[#This Row],[Position2]]="GK",1,0)</f>
        <v>0</v>
      </c>
      <c r="Z118">
        <f>IF(Merge6[[#This Row],[Position2]]="LB",1,0)</f>
        <v>0</v>
      </c>
      <c r="AA118">
        <f>IF(Merge6[[#This Row],[Position2]]="CB",1,0)</f>
        <v>0</v>
      </c>
      <c r="AB118">
        <f>IF(Merge6[[#This Row],[Position2]]="RB",1,0)</f>
        <v>0</v>
      </c>
      <c r="AC118">
        <f>IF(Merge6[[#This Row],[Position2]]="LWB",1,0)</f>
        <v>0</v>
      </c>
      <c r="AD118">
        <f>IF(Merge6[[#This Row],[Position2]]="RWB",1,0)</f>
        <v>0</v>
      </c>
      <c r="AE118">
        <f>IF(Merge6[[#This Row],[Position2]]="LM",1,0)</f>
        <v>0</v>
      </c>
      <c r="AF118">
        <f>IF(Merge6[[#This Row],[Position2]]="CDM",1,0)</f>
        <v>0</v>
      </c>
      <c r="AG118">
        <f>IF(Merge6[[#This Row],[Position2]]="CM",1,0)</f>
        <v>0</v>
      </c>
      <c r="AH118">
        <f>IF(Merge6[[#This Row],[Position2]]="CAM",1,0)</f>
        <v>0</v>
      </c>
      <c r="AI118">
        <f>IF(Merge6[[#This Row],[Position2]]="RM",1,0)</f>
        <v>0</v>
      </c>
      <c r="AJ118">
        <f>IF(Merge6[[#This Row],[Position2]]="LW",1,0)</f>
        <v>0</v>
      </c>
      <c r="AK118">
        <f>IF(Merge6[[#This Row],[Position2]]="RW",1,0)</f>
        <v>0</v>
      </c>
      <c r="AL118">
        <f>IF(Merge6[[#This Row],[Position2]]="CF",1,0)</f>
        <v>0</v>
      </c>
      <c r="AM118">
        <f>IF(Merge6[[#This Row],[Position2]]="ST",1,0)</f>
        <v>1</v>
      </c>
      <c r="AN118">
        <v>75</v>
      </c>
      <c r="AO118">
        <v>73</v>
      </c>
      <c r="AP118">
        <v>50</v>
      </c>
      <c r="AQ118">
        <v>74</v>
      </c>
      <c r="AR118">
        <v>56</v>
      </c>
      <c r="AS118">
        <v>77</v>
      </c>
      <c r="AT118">
        <v>77</v>
      </c>
      <c r="AU118">
        <v>77</v>
      </c>
      <c r="AV118">
        <v>68</v>
      </c>
      <c r="AW118">
        <v>63</v>
      </c>
      <c r="AX118">
        <v>30</v>
      </c>
      <c r="AY118">
        <v>58</v>
      </c>
      <c r="AZ118">
        <v>76</v>
      </c>
      <c r="BA118">
        <v>27</v>
      </c>
      <c r="BB118">
        <v>25</v>
      </c>
      <c r="BC118">
        <v>27</v>
      </c>
      <c r="BD118">
        <v>72</v>
      </c>
      <c r="BE118">
        <v>74</v>
      </c>
      <c r="BF118">
        <v>87</v>
      </c>
      <c r="BG118">
        <v>66</v>
      </c>
      <c r="BH118">
        <v>71</v>
      </c>
      <c r="BI118">
        <v>70</v>
      </c>
      <c r="BJ118">
        <v>81</v>
      </c>
      <c r="BK118">
        <v>13</v>
      </c>
      <c r="BL118">
        <v>12</v>
      </c>
      <c r="BM118">
        <v>9</v>
      </c>
      <c r="BN118">
        <v>14</v>
      </c>
      <c r="BO118">
        <v>6</v>
      </c>
      <c r="BP118">
        <v>60</v>
      </c>
      <c r="BQ118">
        <v>68</v>
      </c>
      <c r="BR118">
        <v>76</v>
      </c>
      <c r="BS118">
        <v>24</v>
      </c>
      <c r="BT118">
        <v>64</v>
      </c>
      <c r="BU118">
        <v>70</v>
      </c>
    </row>
    <row r="119" spans="1:73" x14ac:dyDescent="0.25">
      <c r="A119" t="s">
        <v>264</v>
      </c>
      <c r="B119">
        <v>45</v>
      </c>
      <c r="C119" t="s">
        <v>57</v>
      </c>
      <c r="D119">
        <v>24</v>
      </c>
      <c r="E119">
        <f>Merge6[[#This Row],[age]]^2</f>
        <v>576</v>
      </c>
      <c r="F119" s="1">
        <v>56000000</v>
      </c>
      <c r="G119" s="1">
        <v>76000000</v>
      </c>
      <c r="H119" s="1">
        <f>Merge6[[#This Row],[MV at time]]/1000000</f>
        <v>56</v>
      </c>
      <c r="I119" s="1">
        <f>Merge6[[#This Row],[fee]]/1000000</f>
        <v>76</v>
      </c>
      <c r="J119" s="2">
        <f>Merge6[[#This Row],[fee]]/Merge6[[#This Row],[MV at time]]</f>
        <v>1.3571428571428572</v>
      </c>
      <c r="K119" t="s">
        <v>773</v>
      </c>
      <c r="L119" t="s">
        <v>11</v>
      </c>
      <c r="M119" t="s">
        <v>35</v>
      </c>
      <c r="N119" t="s">
        <v>187</v>
      </c>
      <c r="O1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19" t="s">
        <v>6</v>
      </c>
      <c r="R119" t="s">
        <v>7</v>
      </c>
      <c r="S119">
        <v>84</v>
      </c>
      <c r="T119">
        <v>88</v>
      </c>
      <c r="U119">
        <f>Merge6[[#This Row],[POT]]-Merge6[[#This Row],[TOT]]</f>
        <v>4</v>
      </c>
      <c r="V119" t="s">
        <v>8</v>
      </c>
      <c r="W119">
        <f>IF(Merge6[[#This Row],[Preffoot]]="Right",1,0)</f>
        <v>1</v>
      </c>
      <c r="X119" t="s">
        <v>20</v>
      </c>
      <c r="Y119">
        <f>IF(Merge6[[#This Row],[Position2]]="GK",1,0)</f>
        <v>0</v>
      </c>
      <c r="Z119">
        <f>IF(Merge6[[#This Row],[Position2]]="LB",1,0)</f>
        <v>0</v>
      </c>
      <c r="AA119">
        <f>IF(Merge6[[#This Row],[Position2]]="CB",1,0)</f>
        <v>0</v>
      </c>
      <c r="AB119">
        <f>IF(Merge6[[#This Row],[Position2]]="RB",1,0)</f>
        <v>0</v>
      </c>
      <c r="AC119">
        <f>IF(Merge6[[#This Row],[Position2]]="LWB",1,0)</f>
        <v>0</v>
      </c>
      <c r="AD119">
        <f>IF(Merge6[[#This Row],[Position2]]="RWB",1,0)</f>
        <v>0</v>
      </c>
      <c r="AE119">
        <f>IF(Merge6[[#This Row],[Position2]]="LM",1,0)</f>
        <v>0</v>
      </c>
      <c r="AF119">
        <f>IF(Merge6[[#This Row],[Position2]]="CDM",1,0)</f>
        <v>0</v>
      </c>
      <c r="AG119">
        <f>IF(Merge6[[#This Row],[Position2]]="CM",1,0)</f>
        <v>1</v>
      </c>
      <c r="AH119">
        <f>IF(Merge6[[#This Row],[Position2]]="CAM",1,0)</f>
        <v>0</v>
      </c>
      <c r="AI119">
        <f>IF(Merge6[[#This Row],[Position2]]="RM",1,0)</f>
        <v>0</v>
      </c>
      <c r="AJ119">
        <f>IF(Merge6[[#This Row],[Position2]]="LW",1,0)</f>
        <v>0</v>
      </c>
      <c r="AK119">
        <f>IF(Merge6[[#This Row],[Position2]]="RW",1,0)</f>
        <v>0</v>
      </c>
      <c r="AL119">
        <f>IF(Merge6[[#This Row],[Position2]]="CF",1,0)</f>
        <v>0</v>
      </c>
      <c r="AM119">
        <f>IF(Merge6[[#This Row],[Position2]]="ST",1,0)</f>
        <v>0</v>
      </c>
      <c r="AN119">
        <v>89</v>
      </c>
      <c r="AO119">
        <v>87</v>
      </c>
      <c r="AP119">
        <v>73</v>
      </c>
      <c r="AQ119">
        <v>88</v>
      </c>
      <c r="AR119">
        <v>84</v>
      </c>
      <c r="AS119">
        <v>58</v>
      </c>
      <c r="AT119">
        <v>78</v>
      </c>
      <c r="AU119">
        <v>70</v>
      </c>
      <c r="AV119">
        <v>76</v>
      </c>
      <c r="AW119">
        <v>76</v>
      </c>
      <c r="AX119">
        <v>60</v>
      </c>
      <c r="AY119">
        <v>69</v>
      </c>
      <c r="AZ119">
        <v>63</v>
      </c>
      <c r="BA119">
        <v>76</v>
      </c>
      <c r="BB119">
        <v>70</v>
      </c>
      <c r="BC119">
        <v>79</v>
      </c>
      <c r="BD119">
        <v>68</v>
      </c>
      <c r="BE119">
        <v>76</v>
      </c>
      <c r="BF119">
        <v>68</v>
      </c>
      <c r="BG119">
        <v>90</v>
      </c>
      <c r="BH119">
        <v>65</v>
      </c>
      <c r="BI119">
        <v>79</v>
      </c>
      <c r="BJ119">
        <v>68</v>
      </c>
      <c r="BK119">
        <v>11</v>
      </c>
      <c r="BL119">
        <v>6</v>
      </c>
      <c r="BM119">
        <v>13</v>
      </c>
      <c r="BN119">
        <v>13</v>
      </c>
      <c r="BO119">
        <v>12</v>
      </c>
      <c r="BP119">
        <v>75</v>
      </c>
      <c r="BQ119">
        <v>85</v>
      </c>
      <c r="BR119">
        <v>75</v>
      </c>
      <c r="BS119">
        <v>77</v>
      </c>
      <c r="BT119">
        <v>86</v>
      </c>
      <c r="BU119">
        <v>90</v>
      </c>
    </row>
    <row r="120" spans="1:73" x14ac:dyDescent="0.25">
      <c r="A120" t="s">
        <v>264</v>
      </c>
      <c r="B120">
        <v>41</v>
      </c>
      <c r="C120" t="s">
        <v>57</v>
      </c>
      <c r="D120">
        <v>21</v>
      </c>
      <c r="E120">
        <f>Merge6[[#This Row],[age]]^2</f>
        <v>441</v>
      </c>
      <c r="F120" s="1">
        <v>30000000</v>
      </c>
      <c r="G120" s="1">
        <v>31000000</v>
      </c>
      <c r="H120" s="1">
        <f>Merge6[[#This Row],[MV at time]]/1000000</f>
        <v>30</v>
      </c>
      <c r="I120" s="1">
        <f>Merge6[[#This Row],[fee]]/1000000</f>
        <v>31</v>
      </c>
      <c r="J120" s="2">
        <f>Merge6[[#This Row],[fee]]/Merge6[[#This Row],[MV at time]]</f>
        <v>1.0333333333333334</v>
      </c>
      <c r="K120" t="s">
        <v>2</v>
      </c>
      <c r="L120" t="s">
        <v>11</v>
      </c>
      <c r="M120" t="s">
        <v>265</v>
      </c>
      <c r="N120" t="s">
        <v>35</v>
      </c>
      <c r="O1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20" t="s">
        <v>30</v>
      </c>
      <c r="R120" t="s">
        <v>6</v>
      </c>
      <c r="S120">
        <v>71</v>
      </c>
      <c r="T120">
        <v>78</v>
      </c>
      <c r="U120">
        <f>Merge6[[#This Row],[POT]]-Merge6[[#This Row],[TOT]]</f>
        <v>7</v>
      </c>
      <c r="V120" t="s">
        <v>8</v>
      </c>
      <c r="W120">
        <f>IF(Merge6[[#This Row],[Preffoot]]="Right",1,0)</f>
        <v>1</v>
      </c>
      <c r="X120" t="s">
        <v>61</v>
      </c>
      <c r="Y120">
        <f>IF(Merge6[[#This Row],[Position2]]="GK",1,0)</f>
        <v>0</v>
      </c>
      <c r="Z120">
        <f>IF(Merge6[[#This Row],[Position2]]="LB",1,0)</f>
        <v>0</v>
      </c>
      <c r="AA120">
        <f>IF(Merge6[[#This Row],[Position2]]="CB",1,0)</f>
        <v>0</v>
      </c>
      <c r="AB120">
        <f>IF(Merge6[[#This Row],[Position2]]="RB",1,0)</f>
        <v>0</v>
      </c>
      <c r="AC120">
        <f>IF(Merge6[[#This Row],[Position2]]="LWB",1,0)</f>
        <v>0</v>
      </c>
      <c r="AD120">
        <f>IF(Merge6[[#This Row],[Position2]]="RWB",1,0)</f>
        <v>0</v>
      </c>
      <c r="AE120">
        <f>IF(Merge6[[#This Row],[Position2]]="LM",1,0)</f>
        <v>0</v>
      </c>
      <c r="AF120">
        <f>IF(Merge6[[#This Row],[Position2]]="CDM",1,0)</f>
        <v>1</v>
      </c>
      <c r="AG120">
        <f>IF(Merge6[[#This Row],[Position2]]="CM",1,0)</f>
        <v>0</v>
      </c>
      <c r="AH120">
        <f>IF(Merge6[[#This Row],[Position2]]="CAM",1,0)</f>
        <v>0</v>
      </c>
      <c r="AI120">
        <f>IF(Merge6[[#This Row],[Position2]]="RM",1,0)</f>
        <v>0</v>
      </c>
      <c r="AJ120">
        <f>IF(Merge6[[#This Row],[Position2]]="LW",1,0)</f>
        <v>0</v>
      </c>
      <c r="AK120">
        <f>IF(Merge6[[#This Row],[Position2]]="RW",1,0)</f>
        <v>0</v>
      </c>
      <c r="AL120">
        <f>IF(Merge6[[#This Row],[Position2]]="CF",1,0)</f>
        <v>0</v>
      </c>
      <c r="AM120">
        <f>IF(Merge6[[#This Row],[Position2]]="ST",1,0)</f>
        <v>0</v>
      </c>
      <c r="AN120">
        <v>73</v>
      </c>
      <c r="AO120">
        <v>72</v>
      </c>
      <c r="AP120">
        <v>51</v>
      </c>
      <c r="AQ120">
        <v>74</v>
      </c>
      <c r="AR120">
        <v>70</v>
      </c>
      <c r="AS120">
        <v>59</v>
      </c>
      <c r="AT120">
        <v>51</v>
      </c>
      <c r="AU120">
        <v>49</v>
      </c>
      <c r="AV120">
        <v>37</v>
      </c>
      <c r="AW120">
        <v>45</v>
      </c>
      <c r="AX120">
        <v>59</v>
      </c>
      <c r="AY120">
        <v>57</v>
      </c>
      <c r="AZ120">
        <v>40</v>
      </c>
      <c r="BA120">
        <v>60</v>
      </c>
      <c r="BB120">
        <v>67</v>
      </c>
      <c r="BC120">
        <v>71</v>
      </c>
      <c r="BD120">
        <v>65</v>
      </c>
      <c r="BE120">
        <v>83</v>
      </c>
      <c r="BF120">
        <v>67</v>
      </c>
      <c r="BG120">
        <v>67</v>
      </c>
      <c r="BH120">
        <v>72</v>
      </c>
      <c r="BI120">
        <v>77</v>
      </c>
      <c r="BJ120">
        <v>62</v>
      </c>
      <c r="BK120">
        <v>13</v>
      </c>
      <c r="BL120">
        <v>6</v>
      </c>
      <c r="BM120">
        <v>6</v>
      </c>
      <c r="BN120">
        <v>10</v>
      </c>
      <c r="BO120">
        <v>5</v>
      </c>
      <c r="BP120">
        <v>71</v>
      </c>
      <c r="BQ120">
        <v>70</v>
      </c>
      <c r="BR120">
        <v>60</v>
      </c>
      <c r="BS120">
        <v>67</v>
      </c>
      <c r="BT120">
        <v>57</v>
      </c>
      <c r="BU120">
        <v>69</v>
      </c>
    </row>
    <row r="121" spans="1:73" x14ac:dyDescent="0.25">
      <c r="A121" t="s">
        <v>1325</v>
      </c>
      <c r="B121">
        <v>35</v>
      </c>
      <c r="C121" t="s">
        <v>1</v>
      </c>
      <c r="D121">
        <v>22</v>
      </c>
      <c r="E121">
        <f>Merge6[[#This Row],[age]]^2</f>
        <v>484</v>
      </c>
      <c r="F121" s="1">
        <v>15000000</v>
      </c>
      <c r="G121" s="1">
        <v>19000000</v>
      </c>
      <c r="H121" s="1">
        <f>Merge6[[#This Row],[MV at time]]/1000000</f>
        <v>15</v>
      </c>
      <c r="I121" s="1">
        <f>Merge6[[#This Row],[fee]]/1000000</f>
        <v>19</v>
      </c>
      <c r="J121" s="2">
        <f>Merge6[[#This Row],[fee]]/Merge6[[#This Row],[MV at time]]</f>
        <v>1.2666666666666666</v>
      </c>
      <c r="K121" t="s">
        <v>1233</v>
      </c>
      <c r="L121" t="s">
        <v>133</v>
      </c>
      <c r="M121" t="s">
        <v>86</v>
      </c>
      <c r="N121" t="s">
        <v>54</v>
      </c>
      <c r="O1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21" t="s">
        <v>7</v>
      </c>
      <c r="R121" t="s">
        <v>55</v>
      </c>
      <c r="S121">
        <v>75</v>
      </c>
      <c r="T121">
        <v>82</v>
      </c>
      <c r="U121">
        <f>Merge6[[#This Row],[POT]]-Merge6[[#This Row],[TOT]]</f>
        <v>7</v>
      </c>
      <c r="V121" t="s">
        <v>43</v>
      </c>
      <c r="W121">
        <f>IF(Merge6[[#This Row],[Preffoot]]="Right",1,0)</f>
        <v>0</v>
      </c>
      <c r="X121" t="s">
        <v>9</v>
      </c>
      <c r="Y121">
        <f>IF(Merge6[[#This Row],[Position2]]="GK",1,0)</f>
        <v>0</v>
      </c>
      <c r="Z121">
        <f>IF(Merge6[[#This Row],[Position2]]="LB",1,0)</f>
        <v>0</v>
      </c>
      <c r="AA121">
        <f>IF(Merge6[[#This Row],[Position2]]="CB",1,0)</f>
        <v>1</v>
      </c>
      <c r="AB121">
        <f>IF(Merge6[[#This Row],[Position2]]="RB",1,0)</f>
        <v>0</v>
      </c>
      <c r="AC121">
        <f>IF(Merge6[[#This Row],[Position2]]="LWB",1,0)</f>
        <v>0</v>
      </c>
      <c r="AD121">
        <f>IF(Merge6[[#This Row],[Position2]]="RWB",1,0)</f>
        <v>0</v>
      </c>
      <c r="AE121">
        <f>IF(Merge6[[#This Row],[Position2]]="LM",1,0)</f>
        <v>0</v>
      </c>
      <c r="AF121">
        <f>IF(Merge6[[#This Row],[Position2]]="CDM",1,0)</f>
        <v>0</v>
      </c>
      <c r="AG121">
        <f>IF(Merge6[[#This Row],[Position2]]="CM",1,0)</f>
        <v>0</v>
      </c>
      <c r="AH121">
        <f>IF(Merge6[[#This Row],[Position2]]="CAM",1,0)</f>
        <v>0</v>
      </c>
      <c r="AI121">
        <f>IF(Merge6[[#This Row],[Position2]]="RM",1,0)</f>
        <v>0</v>
      </c>
      <c r="AJ121">
        <f>IF(Merge6[[#This Row],[Position2]]="LW",1,0)</f>
        <v>0</v>
      </c>
      <c r="AK121">
        <f>IF(Merge6[[#This Row],[Position2]]="RW",1,0)</f>
        <v>0</v>
      </c>
      <c r="AL121">
        <f>IF(Merge6[[#This Row],[Position2]]="CF",1,0)</f>
        <v>0</v>
      </c>
      <c r="AM121">
        <f>IF(Merge6[[#This Row],[Position2]]="ST",1,0)</f>
        <v>0</v>
      </c>
      <c r="AN121">
        <v>59</v>
      </c>
      <c r="AO121">
        <v>48</v>
      </c>
      <c r="AP121">
        <v>53</v>
      </c>
      <c r="AQ121">
        <v>58</v>
      </c>
      <c r="AR121">
        <v>53</v>
      </c>
      <c r="AS121">
        <v>71</v>
      </c>
      <c r="AT121">
        <v>70</v>
      </c>
      <c r="AU121">
        <v>23</v>
      </c>
      <c r="AV121">
        <v>58</v>
      </c>
      <c r="AW121">
        <v>33</v>
      </c>
      <c r="AX121">
        <v>37</v>
      </c>
      <c r="AY121">
        <v>32</v>
      </c>
      <c r="AZ121">
        <v>24</v>
      </c>
      <c r="BA121" t="s">
        <v>1234</v>
      </c>
      <c r="BB121">
        <v>76</v>
      </c>
      <c r="BC121">
        <v>78</v>
      </c>
      <c r="BD121">
        <v>67</v>
      </c>
      <c r="BE121">
        <v>68</v>
      </c>
      <c r="BF121">
        <v>84</v>
      </c>
      <c r="BG121">
        <v>46</v>
      </c>
      <c r="BH121">
        <v>76</v>
      </c>
      <c r="BI121">
        <v>49</v>
      </c>
      <c r="BJ121">
        <v>70</v>
      </c>
      <c r="BK121">
        <v>11</v>
      </c>
      <c r="BL121">
        <v>7</v>
      </c>
      <c r="BM121">
        <v>6</v>
      </c>
      <c r="BN121">
        <v>12</v>
      </c>
      <c r="BO121">
        <v>10</v>
      </c>
      <c r="BP121">
        <v>80</v>
      </c>
      <c r="BQ121">
        <v>72</v>
      </c>
      <c r="BR121">
        <v>23</v>
      </c>
      <c r="BS121">
        <v>74</v>
      </c>
      <c r="BT121">
        <v>43</v>
      </c>
      <c r="BU121">
        <v>65</v>
      </c>
    </row>
    <row r="122" spans="1:73" x14ac:dyDescent="0.25">
      <c r="A122" t="s">
        <v>535</v>
      </c>
      <c r="B122">
        <v>22</v>
      </c>
      <c r="C122" t="s">
        <v>23</v>
      </c>
      <c r="D122">
        <v>17</v>
      </c>
      <c r="E122">
        <f>Merge6[[#This Row],[age]]^2</f>
        <v>289</v>
      </c>
      <c r="F122" s="1" t="s">
        <v>380</v>
      </c>
      <c r="G122" s="1">
        <v>10000000</v>
      </c>
      <c r="H122" s="1" t="e">
        <f>Merge6[[#This Row],[MV at time]]/1000000</f>
        <v>#VALUE!</v>
      </c>
      <c r="I122" s="1">
        <f>Merge6[[#This Row],[fee]]/1000000</f>
        <v>10</v>
      </c>
      <c r="J122" s="2" t="e">
        <f>Merge6[[#This Row],[fee]]/Merge6[[#This Row],[MV at time]]</f>
        <v>#VALUE!</v>
      </c>
      <c r="K122" t="s">
        <v>509</v>
      </c>
      <c r="L122" t="s">
        <v>149</v>
      </c>
      <c r="M122" t="s">
        <v>242</v>
      </c>
      <c r="N122" t="s">
        <v>59</v>
      </c>
      <c r="O1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22" t="s">
        <v>55</v>
      </c>
      <c r="R122" t="s">
        <v>55</v>
      </c>
      <c r="S122">
        <v>65</v>
      </c>
      <c r="T122">
        <v>75</v>
      </c>
      <c r="U122">
        <f>Merge6[[#This Row],[POT]]-Merge6[[#This Row],[TOT]]</f>
        <v>10</v>
      </c>
      <c r="V122" t="s">
        <v>43</v>
      </c>
      <c r="W122">
        <f>IF(Merge6[[#This Row],[Preffoot]]="Right",1,0)</f>
        <v>0</v>
      </c>
      <c r="X122" t="s">
        <v>26</v>
      </c>
      <c r="Y122">
        <f>IF(Merge6[[#This Row],[Position2]]="GK",1,0)</f>
        <v>0</v>
      </c>
      <c r="Z122">
        <f>IF(Merge6[[#This Row],[Position2]]="LB",1,0)</f>
        <v>1</v>
      </c>
      <c r="AA122">
        <f>IF(Merge6[[#This Row],[Position2]]="CB",1,0)</f>
        <v>0</v>
      </c>
      <c r="AB122">
        <f>IF(Merge6[[#This Row],[Position2]]="RB",1,0)</f>
        <v>0</v>
      </c>
      <c r="AC122">
        <f>IF(Merge6[[#This Row],[Position2]]="LWB",1,0)</f>
        <v>0</v>
      </c>
      <c r="AD122">
        <f>IF(Merge6[[#This Row],[Position2]]="RWB",1,0)</f>
        <v>0</v>
      </c>
      <c r="AE122">
        <f>IF(Merge6[[#This Row],[Position2]]="LM",1,0)</f>
        <v>0</v>
      </c>
      <c r="AF122">
        <f>IF(Merge6[[#This Row],[Position2]]="CDM",1,0)</f>
        <v>0</v>
      </c>
      <c r="AG122">
        <f>IF(Merge6[[#This Row],[Position2]]="CM",1,0)</f>
        <v>0</v>
      </c>
      <c r="AH122">
        <f>IF(Merge6[[#This Row],[Position2]]="CAM",1,0)</f>
        <v>0</v>
      </c>
      <c r="AI122">
        <f>IF(Merge6[[#This Row],[Position2]]="RM",1,0)</f>
        <v>0</v>
      </c>
      <c r="AJ122">
        <f>IF(Merge6[[#This Row],[Position2]]="LW",1,0)</f>
        <v>0</v>
      </c>
      <c r="AK122">
        <f>IF(Merge6[[#This Row],[Position2]]="RW",1,0)</f>
        <v>0</v>
      </c>
      <c r="AL122">
        <f>IF(Merge6[[#This Row],[Position2]]="CF",1,0)</f>
        <v>0</v>
      </c>
      <c r="AM122">
        <f>IF(Merge6[[#This Row],[Position2]]="ST",1,0)</f>
        <v>0</v>
      </c>
      <c r="AN122">
        <v>70</v>
      </c>
      <c r="AO122">
        <v>74</v>
      </c>
      <c r="AP122">
        <v>64</v>
      </c>
      <c r="AQ122">
        <v>65</v>
      </c>
      <c r="AR122">
        <v>53</v>
      </c>
      <c r="AS122">
        <v>54</v>
      </c>
      <c r="AT122">
        <v>36</v>
      </c>
      <c r="AU122">
        <v>37</v>
      </c>
      <c r="AV122">
        <v>37</v>
      </c>
      <c r="AW122">
        <v>61</v>
      </c>
      <c r="AX122">
        <v>39</v>
      </c>
      <c r="AY122">
        <v>47</v>
      </c>
      <c r="AZ122">
        <v>41</v>
      </c>
      <c r="BA122">
        <v>55</v>
      </c>
      <c r="BB122">
        <v>63</v>
      </c>
      <c r="BC122">
        <v>62</v>
      </c>
      <c r="BD122">
        <v>83</v>
      </c>
      <c r="BE122">
        <v>59</v>
      </c>
      <c r="BF122">
        <v>32</v>
      </c>
      <c r="BG122">
        <v>90</v>
      </c>
      <c r="BH122">
        <v>79</v>
      </c>
      <c r="BI122">
        <v>85</v>
      </c>
      <c r="BJ122">
        <v>57</v>
      </c>
      <c r="BK122">
        <v>7</v>
      </c>
      <c r="BL122">
        <v>12</v>
      </c>
      <c r="BM122">
        <v>8</v>
      </c>
      <c r="BN122">
        <v>14</v>
      </c>
      <c r="BO122">
        <v>6</v>
      </c>
      <c r="BP122">
        <v>62</v>
      </c>
      <c r="BQ122">
        <v>59</v>
      </c>
      <c r="BR122">
        <v>64</v>
      </c>
      <c r="BS122">
        <v>59</v>
      </c>
      <c r="BT122">
        <v>55</v>
      </c>
      <c r="BU122">
        <v>58</v>
      </c>
    </row>
    <row r="123" spans="1:73" x14ac:dyDescent="0.25">
      <c r="A123" t="s">
        <v>349</v>
      </c>
      <c r="B123">
        <v>10</v>
      </c>
      <c r="C123" t="s">
        <v>57</v>
      </c>
      <c r="D123">
        <v>31</v>
      </c>
      <c r="E123">
        <f>Merge6[[#This Row],[age]]^2</f>
        <v>961</v>
      </c>
      <c r="F123" s="1">
        <v>35000000</v>
      </c>
      <c r="G123" s="1">
        <v>18000000</v>
      </c>
      <c r="H123" s="1">
        <f>Merge6[[#This Row],[MV at time]]/1000000</f>
        <v>35</v>
      </c>
      <c r="I123" s="1">
        <f>Merge6[[#This Row],[fee]]/1000000</f>
        <v>18</v>
      </c>
      <c r="J123" s="2">
        <f>Merge6[[#This Row],[fee]]/Merge6[[#This Row],[MV at time]]</f>
        <v>0.51428571428571423</v>
      </c>
      <c r="K123" t="s">
        <v>2</v>
      </c>
      <c r="L123" t="s">
        <v>128</v>
      </c>
      <c r="M123" t="s">
        <v>240</v>
      </c>
      <c r="N123" t="s">
        <v>35</v>
      </c>
      <c r="O1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23" t="s">
        <v>91</v>
      </c>
      <c r="R123" t="s">
        <v>6</v>
      </c>
      <c r="S123">
        <v>86</v>
      </c>
      <c r="T123">
        <v>86</v>
      </c>
      <c r="U123">
        <f>Merge6[[#This Row],[POT]]-Merge6[[#This Row],[TOT]]</f>
        <v>0</v>
      </c>
      <c r="V123" t="s">
        <v>8</v>
      </c>
      <c r="W123">
        <f>IF(Merge6[[#This Row],[Preffoot]]="Right",1,0)</f>
        <v>1</v>
      </c>
      <c r="X123" t="s">
        <v>61</v>
      </c>
      <c r="Y123">
        <f>IF(Merge6[[#This Row],[Position2]]="GK",1,0)</f>
        <v>0</v>
      </c>
      <c r="Z123">
        <f>IF(Merge6[[#This Row],[Position2]]="LB",1,0)</f>
        <v>0</v>
      </c>
      <c r="AA123">
        <f>IF(Merge6[[#This Row],[Position2]]="CB",1,0)</f>
        <v>0</v>
      </c>
      <c r="AB123">
        <f>IF(Merge6[[#This Row],[Position2]]="RB",1,0)</f>
        <v>0</v>
      </c>
      <c r="AC123">
        <f>IF(Merge6[[#This Row],[Position2]]="LWB",1,0)</f>
        <v>0</v>
      </c>
      <c r="AD123">
        <f>IF(Merge6[[#This Row],[Position2]]="RWB",1,0)</f>
        <v>0</v>
      </c>
      <c r="AE123">
        <f>IF(Merge6[[#This Row],[Position2]]="LM",1,0)</f>
        <v>0</v>
      </c>
      <c r="AF123">
        <f>IF(Merge6[[#This Row],[Position2]]="CDM",1,0)</f>
        <v>1</v>
      </c>
      <c r="AG123">
        <f>IF(Merge6[[#This Row],[Position2]]="CM",1,0)</f>
        <v>0</v>
      </c>
      <c r="AH123">
        <f>IF(Merge6[[#This Row],[Position2]]="CAM",1,0)</f>
        <v>0</v>
      </c>
      <c r="AI123">
        <f>IF(Merge6[[#This Row],[Position2]]="RM",1,0)</f>
        <v>0</v>
      </c>
      <c r="AJ123">
        <f>IF(Merge6[[#This Row],[Position2]]="LW",1,0)</f>
        <v>0</v>
      </c>
      <c r="AK123">
        <f>IF(Merge6[[#This Row],[Position2]]="RW",1,0)</f>
        <v>0</v>
      </c>
      <c r="AL123">
        <f>IF(Merge6[[#This Row],[Position2]]="CF",1,0)</f>
        <v>0</v>
      </c>
      <c r="AM123">
        <f>IF(Merge6[[#This Row],[Position2]]="ST",1,0)</f>
        <v>0</v>
      </c>
      <c r="AN123">
        <v>83</v>
      </c>
      <c r="AO123">
        <v>76</v>
      </c>
      <c r="AP123">
        <v>76</v>
      </c>
      <c r="AQ123">
        <v>84</v>
      </c>
      <c r="AR123">
        <v>81</v>
      </c>
      <c r="AS123">
        <v>82</v>
      </c>
      <c r="AT123">
        <v>86</v>
      </c>
      <c r="AU123">
        <v>77</v>
      </c>
      <c r="AV123">
        <v>85</v>
      </c>
      <c r="AW123">
        <v>76</v>
      </c>
      <c r="AX123">
        <v>68</v>
      </c>
      <c r="AY123">
        <v>81</v>
      </c>
      <c r="AZ123">
        <v>78</v>
      </c>
      <c r="BA123">
        <v>76</v>
      </c>
      <c r="BB123">
        <v>86</v>
      </c>
      <c r="BC123">
        <v>89</v>
      </c>
      <c r="BD123">
        <v>65</v>
      </c>
      <c r="BE123">
        <v>88</v>
      </c>
      <c r="BF123">
        <v>77</v>
      </c>
      <c r="BG123">
        <v>77</v>
      </c>
      <c r="BH123">
        <v>60</v>
      </c>
      <c r="BI123">
        <v>75</v>
      </c>
      <c r="BJ123">
        <v>85</v>
      </c>
      <c r="BK123">
        <v>2</v>
      </c>
      <c r="BL123">
        <v>4</v>
      </c>
      <c r="BM123">
        <v>2</v>
      </c>
      <c r="BN123">
        <v>4</v>
      </c>
      <c r="BO123">
        <v>4</v>
      </c>
      <c r="BP123">
        <v>93</v>
      </c>
      <c r="BQ123">
        <v>87</v>
      </c>
      <c r="BR123">
        <v>81</v>
      </c>
      <c r="BS123">
        <v>85</v>
      </c>
      <c r="BT123">
        <v>80</v>
      </c>
      <c r="BU123">
        <v>86</v>
      </c>
    </row>
    <row r="124" spans="1:73" x14ac:dyDescent="0.25">
      <c r="A124" t="s">
        <v>1069</v>
      </c>
      <c r="B124">
        <v>11</v>
      </c>
      <c r="C124" t="s">
        <v>57</v>
      </c>
      <c r="D124">
        <v>18</v>
      </c>
      <c r="E124">
        <f>Merge6[[#This Row],[age]]^2</f>
        <v>324</v>
      </c>
      <c r="F124" s="1">
        <v>6800000</v>
      </c>
      <c r="G124" s="1">
        <v>8000000</v>
      </c>
      <c r="H124" s="1">
        <f>Merge6[[#This Row],[MV at time]]/1000000</f>
        <v>6.8</v>
      </c>
      <c r="I124" s="1">
        <f>Merge6[[#This Row],[fee]]/1000000</f>
        <v>8</v>
      </c>
      <c r="J124" s="2">
        <f>Merge6[[#This Row],[fee]]/Merge6[[#This Row],[MV at time]]</f>
        <v>1.1764705882352942</v>
      </c>
      <c r="K124" t="s">
        <v>1050</v>
      </c>
      <c r="L124" t="s">
        <v>133</v>
      </c>
      <c r="M124" t="s">
        <v>138</v>
      </c>
      <c r="N124" t="s">
        <v>469</v>
      </c>
      <c r="O1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24" t="s">
        <v>42</v>
      </c>
      <c r="R124" t="s">
        <v>91</v>
      </c>
      <c r="S124">
        <v>72</v>
      </c>
      <c r="T124">
        <v>84</v>
      </c>
      <c r="U124">
        <f>Merge6[[#This Row],[POT]]-Merge6[[#This Row],[TOT]]</f>
        <v>12</v>
      </c>
      <c r="V124" t="s">
        <v>8</v>
      </c>
      <c r="W124">
        <f>IF(Merge6[[#This Row],[Preffoot]]="Right",1,0)</f>
        <v>1</v>
      </c>
      <c r="X124" t="s">
        <v>20</v>
      </c>
      <c r="Y124">
        <f>IF(Merge6[[#This Row],[Position2]]="GK",1,0)</f>
        <v>0</v>
      </c>
      <c r="Z124">
        <f>IF(Merge6[[#This Row],[Position2]]="LB",1,0)</f>
        <v>0</v>
      </c>
      <c r="AA124">
        <f>IF(Merge6[[#This Row],[Position2]]="CB",1,0)</f>
        <v>0</v>
      </c>
      <c r="AB124">
        <f>IF(Merge6[[#This Row],[Position2]]="RB",1,0)</f>
        <v>0</v>
      </c>
      <c r="AC124">
        <f>IF(Merge6[[#This Row],[Position2]]="LWB",1,0)</f>
        <v>0</v>
      </c>
      <c r="AD124">
        <f>IF(Merge6[[#This Row],[Position2]]="RWB",1,0)</f>
        <v>0</v>
      </c>
      <c r="AE124">
        <f>IF(Merge6[[#This Row],[Position2]]="LM",1,0)</f>
        <v>0</v>
      </c>
      <c r="AF124">
        <f>IF(Merge6[[#This Row],[Position2]]="CDM",1,0)</f>
        <v>0</v>
      </c>
      <c r="AG124">
        <f>IF(Merge6[[#This Row],[Position2]]="CM",1,0)</f>
        <v>1</v>
      </c>
      <c r="AH124">
        <f>IF(Merge6[[#This Row],[Position2]]="CAM",1,0)</f>
        <v>0</v>
      </c>
      <c r="AI124">
        <f>IF(Merge6[[#This Row],[Position2]]="RM",1,0)</f>
        <v>0</v>
      </c>
      <c r="AJ124">
        <f>IF(Merge6[[#This Row],[Position2]]="LW",1,0)</f>
        <v>0</v>
      </c>
      <c r="AK124">
        <f>IF(Merge6[[#This Row],[Position2]]="RW",1,0)</f>
        <v>0</v>
      </c>
      <c r="AL124">
        <f>IF(Merge6[[#This Row],[Position2]]="CF",1,0)</f>
        <v>0</v>
      </c>
      <c r="AM124">
        <f>IF(Merge6[[#This Row],[Position2]]="ST",1,0)</f>
        <v>0</v>
      </c>
      <c r="AN124">
        <v>77</v>
      </c>
      <c r="AO124">
        <v>77</v>
      </c>
      <c r="AP124">
        <v>64</v>
      </c>
      <c r="AQ124">
        <v>75</v>
      </c>
      <c r="AR124">
        <v>70</v>
      </c>
      <c r="AS124">
        <v>58</v>
      </c>
      <c r="AT124">
        <v>74</v>
      </c>
      <c r="AU124">
        <v>61</v>
      </c>
      <c r="AV124">
        <v>61</v>
      </c>
      <c r="AW124">
        <v>68</v>
      </c>
      <c r="AX124">
        <v>58</v>
      </c>
      <c r="AY124">
        <v>41</v>
      </c>
      <c r="AZ124">
        <v>58</v>
      </c>
      <c r="BA124">
        <v>58</v>
      </c>
      <c r="BB124">
        <v>62</v>
      </c>
      <c r="BC124">
        <v>68</v>
      </c>
      <c r="BD124">
        <v>71</v>
      </c>
      <c r="BE124">
        <v>76</v>
      </c>
      <c r="BF124">
        <v>74</v>
      </c>
      <c r="BG124">
        <v>68</v>
      </c>
      <c r="BH124">
        <v>65</v>
      </c>
      <c r="BI124">
        <v>71</v>
      </c>
      <c r="BJ124">
        <v>70</v>
      </c>
      <c r="BK124">
        <v>12</v>
      </c>
      <c r="BL124">
        <v>9</v>
      </c>
      <c r="BM124">
        <v>14</v>
      </c>
      <c r="BN124">
        <v>13</v>
      </c>
      <c r="BO124">
        <v>7</v>
      </c>
      <c r="BP124">
        <v>75</v>
      </c>
      <c r="BQ124">
        <v>73</v>
      </c>
      <c r="BR124">
        <v>69</v>
      </c>
      <c r="BS124">
        <v>64</v>
      </c>
      <c r="BT124">
        <v>67</v>
      </c>
      <c r="BU124">
        <v>71</v>
      </c>
    </row>
    <row r="125" spans="1:73" x14ac:dyDescent="0.25">
      <c r="A125" t="s">
        <v>536</v>
      </c>
      <c r="B125">
        <v>23</v>
      </c>
      <c r="C125" t="s">
        <v>17</v>
      </c>
      <c r="D125">
        <v>22</v>
      </c>
      <c r="E125">
        <f>Merge6[[#This Row],[age]]^2</f>
        <v>484</v>
      </c>
      <c r="F125" s="1">
        <v>60000000</v>
      </c>
      <c r="G125" s="1">
        <v>80000000</v>
      </c>
      <c r="H125" s="1">
        <f>Merge6[[#This Row],[MV at time]]/1000000</f>
        <v>60</v>
      </c>
      <c r="I125" s="1">
        <f>Merge6[[#This Row],[fee]]/1000000</f>
        <v>80</v>
      </c>
      <c r="J125" s="2">
        <f>Merge6[[#This Row],[fee]]/Merge6[[#This Row],[MV at time]]</f>
        <v>1.3333333333333333</v>
      </c>
      <c r="K125" t="s">
        <v>1233</v>
      </c>
      <c r="L125" t="s">
        <v>149</v>
      </c>
      <c r="M125" t="s">
        <v>59</v>
      </c>
      <c r="N125" t="s">
        <v>231</v>
      </c>
      <c r="O1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25" t="s">
        <v>55</v>
      </c>
      <c r="R125" t="s">
        <v>6</v>
      </c>
      <c r="S125">
        <v>82</v>
      </c>
      <c r="T125">
        <v>89</v>
      </c>
      <c r="U125">
        <f>Merge6[[#This Row],[POT]]-Merge6[[#This Row],[TOT]]</f>
        <v>7</v>
      </c>
      <c r="V125" t="s">
        <v>8</v>
      </c>
      <c r="W125">
        <f>IF(Merge6[[#This Row],[Preffoot]]="Right",1,0)</f>
        <v>1</v>
      </c>
      <c r="X125" t="s">
        <v>20</v>
      </c>
      <c r="Y125">
        <f>IF(Merge6[[#This Row],[Position2]]="GK",1,0)</f>
        <v>0</v>
      </c>
      <c r="Z125">
        <f>IF(Merge6[[#This Row],[Position2]]="LB",1,0)</f>
        <v>0</v>
      </c>
      <c r="AA125">
        <f>IF(Merge6[[#This Row],[Position2]]="CB",1,0)</f>
        <v>0</v>
      </c>
      <c r="AB125">
        <f>IF(Merge6[[#This Row],[Position2]]="RB",1,0)</f>
        <v>0</v>
      </c>
      <c r="AC125">
        <f>IF(Merge6[[#This Row],[Position2]]="LWB",1,0)</f>
        <v>0</v>
      </c>
      <c r="AD125">
        <f>IF(Merge6[[#This Row],[Position2]]="RWB",1,0)</f>
        <v>0</v>
      </c>
      <c r="AE125">
        <f>IF(Merge6[[#This Row],[Position2]]="LM",1,0)</f>
        <v>0</v>
      </c>
      <c r="AF125">
        <f>IF(Merge6[[#This Row],[Position2]]="CDM",1,0)</f>
        <v>0</v>
      </c>
      <c r="AG125">
        <f>IF(Merge6[[#This Row],[Position2]]="CM",1,0)</f>
        <v>1</v>
      </c>
      <c r="AH125">
        <f>IF(Merge6[[#This Row],[Position2]]="CAM",1,0)</f>
        <v>0</v>
      </c>
      <c r="AI125">
        <f>IF(Merge6[[#This Row],[Position2]]="RM",1,0)</f>
        <v>0</v>
      </c>
      <c r="AJ125">
        <f>IF(Merge6[[#This Row],[Position2]]="LW",1,0)</f>
        <v>0</v>
      </c>
      <c r="AK125">
        <f>IF(Merge6[[#This Row],[Position2]]="RW",1,0)</f>
        <v>0</v>
      </c>
      <c r="AL125">
        <f>IF(Merge6[[#This Row],[Position2]]="CF",1,0)</f>
        <v>0</v>
      </c>
      <c r="AM125">
        <f>IF(Merge6[[#This Row],[Position2]]="ST",1,0)</f>
        <v>0</v>
      </c>
      <c r="AN125">
        <v>80</v>
      </c>
      <c r="AO125">
        <v>78</v>
      </c>
      <c r="AP125">
        <v>68</v>
      </c>
      <c r="AQ125">
        <v>85</v>
      </c>
      <c r="AR125">
        <v>84</v>
      </c>
      <c r="AS125">
        <v>74</v>
      </c>
      <c r="AT125">
        <v>78</v>
      </c>
      <c r="AU125">
        <v>67</v>
      </c>
      <c r="AV125">
        <v>75</v>
      </c>
      <c r="AW125">
        <v>76</v>
      </c>
      <c r="AX125">
        <v>53</v>
      </c>
      <c r="AY125">
        <v>55</v>
      </c>
      <c r="AZ125">
        <v>50</v>
      </c>
      <c r="BA125" t="s">
        <v>1234</v>
      </c>
      <c r="BB125">
        <v>78</v>
      </c>
      <c r="BC125">
        <v>83</v>
      </c>
      <c r="BD125">
        <v>68</v>
      </c>
      <c r="BE125">
        <v>84</v>
      </c>
      <c r="BF125">
        <v>82</v>
      </c>
      <c r="BG125">
        <v>70</v>
      </c>
      <c r="BH125">
        <v>71</v>
      </c>
      <c r="BI125">
        <v>73</v>
      </c>
      <c r="BJ125">
        <v>74</v>
      </c>
      <c r="BK125">
        <v>12</v>
      </c>
      <c r="BL125">
        <v>9</v>
      </c>
      <c r="BM125">
        <v>8</v>
      </c>
      <c r="BN125">
        <v>12</v>
      </c>
      <c r="BO125">
        <v>7</v>
      </c>
      <c r="BP125">
        <v>82</v>
      </c>
      <c r="BQ125">
        <v>83</v>
      </c>
      <c r="BR125">
        <v>75</v>
      </c>
      <c r="BS125">
        <v>85</v>
      </c>
      <c r="BT125">
        <v>82</v>
      </c>
      <c r="BU125">
        <v>83</v>
      </c>
    </row>
    <row r="126" spans="1:73" x14ac:dyDescent="0.25">
      <c r="A126" t="s">
        <v>536</v>
      </c>
      <c r="B126">
        <v>29</v>
      </c>
      <c r="C126" t="s">
        <v>17</v>
      </c>
      <c r="D126">
        <v>20</v>
      </c>
      <c r="E126">
        <f>Merge6[[#This Row],[age]]^2</f>
        <v>400</v>
      </c>
      <c r="F126" s="1">
        <v>14000000</v>
      </c>
      <c r="G126" s="1">
        <v>18000000</v>
      </c>
      <c r="H126" s="1">
        <f>Merge6[[#This Row],[MV at time]]/1000000</f>
        <v>14</v>
      </c>
      <c r="I126" s="1">
        <f>Merge6[[#This Row],[fee]]/1000000</f>
        <v>18</v>
      </c>
      <c r="J126" s="2">
        <f>Merge6[[#This Row],[fee]]/Merge6[[#This Row],[MV at time]]</f>
        <v>1.2857142857142858</v>
      </c>
      <c r="K126" t="s">
        <v>509</v>
      </c>
      <c r="L126" t="s">
        <v>149</v>
      </c>
      <c r="M126" t="s">
        <v>126</v>
      </c>
      <c r="N126" t="s">
        <v>59</v>
      </c>
      <c r="O1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26" t="s">
        <v>55</v>
      </c>
      <c r="R126" t="s">
        <v>55</v>
      </c>
      <c r="S126">
        <v>72</v>
      </c>
      <c r="T126">
        <v>79</v>
      </c>
      <c r="U126">
        <f>Merge6[[#This Row],[POT]]-Merge6[[#This Row],[TOT]]</f>
        <v>7</v>
      </c>
      <c r="V126" t="s">
        <v>8</v>
      </c>
      <c r="W126">
        <f>IF(Merge6[[#This Row],[Preffoot]]="Right",1,0)</f>
        <v>1</v>
      </c>
      <c r="X126" t="s">
        <v>20</v>
      </c>
      <c r="Y126">
        <f>IF(Merge6[[#This Row],[Position2]]="GK",1,0)</f>
        <v>0</v>
      </c>
      <c r="Z126">
        <f>IF(Merge6[[#This Row],[Position2]]="LB",1,0)</f>
        <v>0</v>
      </c>
      <c r="AA126">
        <f>IF(Merge6[[#This Row],[Position2]]="CB",1,0)</f>
        <v>0</v>
      </c>
      <c r="AB126">
        <f>IF(Merge6[[#This Row],[Position2]]="RB",1,0)</f>
        <v>0</v>
      </c>
      <c r="AC126">
        <f>IF(Merge6[[#This Row],[Position2]]="LWB",1,0)</f>
        <v>0</v>
      </c>
      <c r="AD126">
        <f>IF(Merge6[[#This Row],[Position2]]="RWB",1,0)</f>
        <v>0</v>
      </c>
      <c r="AE126">
        <f>IF(Merge6[[#This Row],[Position2]]="LM",1,0)</f>
        <v>0</v>
      </c>
      <c r="AF126">
        <f>IF(Merge6[[#This Row],[Position2]]="CDM",1,0)</f>
        <v>0</v>
      </c>
      <c r="AG126">
        <f>IF(Merge6[[#This Row],[Position2]]="CM",1,0)</f>
        <v>1</v>
      </c>
      <c r="AH126">
        <f>IF(Merge6[[#This Row],[Position2]]="CAM",1,0)</f>
        <v>0</v>
      </c>
      <c r="AI126">
        <f>IF(Merge6[[#This Row],[Position2]]="RM",1,0)</f>
        <v>0</v>
      </c>
      <c r="AJ126">
        <f>IF(Merge6[[#This Row],[Position2]]="LW",1,0)</f>
        <v>0</v>
      </c>
      <c r="AK126">
        <f>IF(Merge6[[#This Row],[Position2]]="RW",1,0)</f>
        <v>0</v>
      </c>
      <c r="AL126">
        <f>IF(Merge6[[#This Row],[Position2]]="CF",1,0)</f>
        <v>0</v>
      </c>
      <c r="AM126">
        <f>IF(Merge6[[#This Row],[Position2]]="ST",1,0)</f>
        <v>0</v>
      </c>
      <c r="AN126">
        <v>74</v>
      </c>
      <c r="AO126">
        <v>72</v>
      </c>
      <c r="AP126">
        <v>47</v>
      </c>
      <c r="AQ126">
        <v>74</v>
      </c>
      <c r="AR126">
        <v>71</v>
      </c>
      <c r="AS126">
        <v>67</v>
      </c>
      <c r="AT126">
        <v>67</v>
      </c>
      <c r="AU126">
        <v>49</v>
      </c>
      <c r="AV126">
        <v>48</v>
      </c>
      <c r="AW126">
        <v>47</v>
      </c>
      <c r="AX126">
        <v>45</v>
      </c>
      <c r="AY126">
        <v>47</v>
      </c>
      <c r="AZ126">
        <v>46</v>
      </c>
      <c r="BA126">
        <v>69</v>
      </c>
      <c r="BB126">
        <v>68</v>
      </c>
      <c r="BC126">
        <v>73</v>
      </c>
      <c r="BD126">
        <v>69</v>
      </c>
      <c r="BE126">
        <v>74</v>
      </c>
      <c r="BF126">
        <v>74</v>
      </c>
      <c r="BG126">
        <v>61</v>
      </c>
      <c r="BH126">
        <v>74</v>
      </c>
      <c r="BI126">
        <v>67</v>
      </c>
      <c r="BJ126">
        <v>72</v>
      </c>
      <c r="BK126">
        <v>12</v>
      </c>
      <c r="BL126">
        <v>9</v>
      </c>
      <c r="BM126">
        <v>8</v>
      </c>
      <c r="BN126">
        <v>12</v>
      </c>
      <c r="BO126">
        <v>7</v>
      </c>
      <c r="BP126">
        <v>73</v>
      </c>
      <c r="BQ126">
        <v>70</v>
      </c>
      <c r="BR126">
        <v>68</v>
      </c>
      <c r="BS126">
        <v>73</v>
      </c>
      <c r="BT126">
        <v>70</v>
      </c>
      <c r="BU126">
        <v>72</v>
      </c>
    </row>
    <row r="127" spans="1:73" x14ac:dyDescent="0.25">
      <c r="A127" t="s">
        <v>842</v>
      </c>
      <c r="B127">
        <v>10</v>
      </c>
      <c r="C127" t="s">
        <v>1</v>
      </c>
      <c r="D127">
        <v>22</v>
      </c>
      <c r="E127">
        <f>Merge6[[#This Row],[age]]^2</f>
        <v>484</v>
      </c>
      <c r="F127" s="1">
        <v>13500000</v>
      </c>
      <c r="G127" s="1">
        <v>13000000</v>
      </c>
      <c r="H127" s="1">
        <f>Merge6[[#This Row],[MV at time]]/1000000</f>
        <v>13.5</v>
      </c>
      <c r="I127" s="1">
        <f>Merge6[[#This Row],[fee]]/1000000</f>
        <v>13</v>
      </c>
      <c r="J127" s="2">
        <f>Merge6[[#This Row],[fee]]/Merge6[[#This Row],[MV at time]]</f>
        <v>0.96296296296296291</v>
      </c>
      <c r="K127" t="s">
        <v>773</v>
      </c>
      <c r="L127" t="s">
        <v>149</v>
      </c>
      <c r="M127" t="s">
        <v>53</v>
      </c>
      <c r="N127" t="s">
        <v>59</v>
      </c>
      <c r="O1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27" t="s">
        <v>55</v>
      </c>
      <c r="R127" t="s">
        <v>55</v>
      </c>
      <c r="S127">
        <v>77</v>
      </c>
      <c r="T127">
        <v>82</v>
      </c>
      <c r="U127">
        <f>Merge6[[#This Row],[POT]]-Merge6[[#This Row],[TOT]]</f>
        <v>5</v>
      </c>
      <c r="V127" t="s">
        <v>8</v>
      </c>
      <c r="W127">
        <f>IF(Merge6[[#This Row],[Preffoot]]="Right",1,0)</f>
        <v>1</v>
      </c>
      <c r="X127" t="s">
        <v>9</v>
      </c>
      <c r="Y127">
        <f>IF(Merge6[[#This Row],[Position2]]="GK",1,0)</f>
        <v>0</v>
      </c>
      <c r="Z127">
        <f>IF(Merge6[[#This Row],[Position2]]="LB",1,0)</f>
        <v>0</v>
      </c>
      <c r="AA127">
        <f>IF(Merge6[[#This Row],[Position2]]="CB",1,0)</f>
        <v>1</v>
      </c>
      <c r="AB127">
        <f>IF(Merge6[[#This Row],[Position2]]="RB",1,0)</f>
        <v>0</v>
      </c>
      <c r="AC127">
        <f>IF(Merge6[[#This Row],[Position2]]="LWB",1,0)</f>
        <v>0</v>
      </c>
      <c r="AD127">
        <f>IF(Merge6[[#This Row],[Position2]]="RWB",1,0)</f>
        <v>0</v>
      </c>
      <c r="AE127">
        <f>IF(Merge6[[#This Row],[Position2]]="LM",1,0)</f>
        <v>0</v>
      </c>
      <c r="AF127">
        <f>IF(Merge6[[#This Row],[Position2]]="CDM",1,0)</f>
        <v>0</v>
      </c>
      <c r="AG127">
        <f>IF(Merge6[[#This Row],[Position2]]="CM",1,0)</f>
        <v>0</v>
      </c>
      <c r="AH127">
        <f>IF(Merge6[[#This Row],[Position2]]="CAM",1,0)</f>
        <v>0</v>
      </c>
      <c r="AI127">
        <f>IF(Merge6[[#This Row],[Position2]]="RM",1,0)</f>
        <v>0</v>
      </c>
      <c r="AJ127">
        <f>IF(Merge6[[#This Row],[Position2]]="LW",1,0)</f>
        <v>0</v>
      </c>
      <c r="AK127">
        <f>IF(Merge6[[#This Row],[Position2]]="RW",1,0)</f>
        <v>0</v>
      </c>
      <c r="AL127">
        <f>IF(Merge6[[#This Row],[Position2]]="CF",1,0)</f>
        <v>0</v>
      </c>
      <c r="AM127">
        <f>IF(Merge6[[#This Row],[Position2]]="ST",1,0)</f>
        <v>0</v>
      </c>
      <c r="AN127">
        <v>64</v>
      </c>
      <c r="AO127">
        <v>56</v>
      </c>
      <c r="AP127">
        <v>25</v>
      </c>
      <c r="AQ127">
        <v>71</v>
      </c>
      <c r="AR127">
        <v>68</v>
      </c>
      <c r="AS127">
        <v>76</v>
      </c>
      <c r="AT127">
        <v>54</v>
      </c>
      <c r="AU127">
        <v>20</v>
      </c>
      <c r="AV127">
        <v>17</v>
      </c>
      <c r="AW127">
        <v>34</v>
      </c>
      <c r="AX127">
        <v>27</v>
      </c>
      <c r="AY127">
        <v>36</v>
      </c>
      <c r="AZ127">
        <v>36</v>
      </c>
      <c r="BA127">
        <v>78</v>
      </c>
      <c r="BB127">
        <v>73</v>
      </c>
      <c r="BC127">
        <v>79</v>
      </c>
      <c r="BD127">
        <v>55</v>
      </c>
      <c r="BE127">
        <v>69</v>
      </c>
      <c r="BF127">
        <v>91</v>
      </c>
      <c r="BG127">
        <v>35</v>
      </c>
      <c r="BH127">
        <v>55</v>
      </c>
      <c r="BI127">
        <v>37</v>
      </c>
      <c r="BJ127">
        <v>70</v>
      </c>
      <c r="BK127">
        <v>8</v>
      </c>
      <c r="BL127">
        <v>12</v>
      </c>
      <c r="BM127">
        <v>8</v>
      </c>
      <c r="BN127">
        <v>11</v>
      </c>
      <c r="BO127">
        <v>6</v>
      </c>
      <c r="BP127">
        <v>77</v>
      </c>
      <c r="BQ127">
        <v>73</v>
      </c>
      <c r="BR127">
        <v>23</v>
      </c>
      <c r="BS127">
        <v>76</v>
      </c>
      <c r="BT127">
        <v>51</v>
      </c>
      <c r="BU127">
        <v>70</v>
      </c>
    </row>
    <row r="128" spans="1:73" x14ac:dyDescent="0.25">
      <c r="A128" t="s">
        <v>325</v>
      </c>
      <c r="B128">
        <v>16</v>
      </c>
      <c r="C128" t="s">
        <v>17</v>
      </c>
      <c r="D128">
        <v>29</v>
      </c>
      <c r="E128">
        <f>Merge6[[#This Row],[age]]^2</f>
        <v>841</v>
      </c>
      <c r="F128" s="1">
        <v>20000000</v>
      </c>
      <c r="G128" s="1">
        <v>20000000</v>
      </c>
      <c r="H128" s="1">
        <f>Merge6[[#This Row],[MV at time]]/1000000</f>
        <v>20</v>
      </c>
      <c r="I128" s="1">
        <f>Merge6[[#This Row],[fee]]/1000000</f>
        <v>20</v>
      </c>
      <c r="J128" s="2">
        <f>Merge6[[#This Row],[fee]]/Merge6[[#This Row],[MV at time]]</f>
        <v>1</v>
      </c>
      <c r="K128" t="s">
        <v>2</v>
      </c>
      <c r="L128" t="s">
        <v>133</v>
      </c>
      <c r="M128" t="s">
        <v>326</v>
      </c>
      <c r="N128" t="s">
        <v>218</v>
      </c>
      <c r="O1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28" t="s">
        <v>31</v>
      </c>
      <c r="R128" t="s">
        <v>91</v>
      </c>
      <c r="S128">
        <v>82</v>
      </c>
      <c r="T128">
        <v>82</v>
      </c>
      <c r="U128">
        <f>Merge6[[#This Row],[POT]]-Merge6[[#This Row],[TOT]]</f>
        <v>0</v>
      </c>
      <c r="V128" t="s">
        <v>8</v>
      </c>
      <c r="W128">
        <f>IF(Merge6[[#This Row],[Preffoot]]="Right",1,0)</f>
        <v>1</v>
      </c>
      <c r="X128" t="s">
        <v>20</v>
      </c>
      <c r="Y128">
        <f>IF(Merge6[[#This Row],[Position2]]="GK",1,0)</f>
        <v>0</v>
      </c>
      <c r="Z128">
        <f>IF(Merge6[[#This Row],[Position2]]="LB",1,0)</f>
        <v>0</v>
      </c>
      <c r="AA128">
        <f>IF(Merge6[[#This Row],[Position2]]="CB",1,0)</f>
        <v>0</v>
      </c>
      <c r="AB128">
        <f>IF(Merge6[[#This Row],[Position2]]="RB",1,0)</f>
        <v>0</v>
      </c>
      <c r="AC128">
        <f>IF(Merge6[[#This Row],[Position2]]="LWB",1,0)</f>
        <v>0</v>
      </c>
      <c r="AD128">
        <f>IF(Merge6[[#This Row],[Position2]]="RWB",1,0)</f>
        <v>0</v>
      </c>
      <c r="AE128">
        <f>IF(Merge6[[#This Row],[Position2]]="LM",1,0)</f>
        <v>0</v>
      </c>
      <c r="AF128">
        <f>IF(Merge6[[#This Row],[Position2]]="CDM",1,0)</f>
        <v>0</v>
      </c>
      <c r="AG128">
        <f>IF(Merge6[[#This Row],[Position2]]="CM",1,0)</f>
        <v>1</v>
      </c>
      <c r="AH128">
        <f>IF(Merge6[[#This Row],[Position2]]="CAM",1,0)</f>
        <v>0</v>
      </c>
      <c r="AI128">
        <f>IF(Merge6[[#This Row],[Position2]]="RM",1,0)</f>
        <v>0</v>
      </c>
      <c r="AJ128">
        <f>IF(Merge6[[#This Row],[Position2]]="LW",1,0)</f>
        <v>0</v>
      </c>
      <c r="AK128">
        <f>IF(Merge6[[#This Row],[Position2]]="RW",1,0)</f>
        <v>0</v>
      </c>
      <c r="AL128">
        <f>IF(Merge6[[#This Row],[Position2]]="CF",1,0)</f>
        <v>0</v>
      </c>
      <c r="AM128">
        <f>IF(Merge6[[#This Row],[Position2]]="ST",1,0)</f>
        <v>0</v>
      </c>
      <c r="AN128">
        <v>82</v>
      </c>
      <c r="AO128">
        <v>78</v>
      </c>
      <c r="AP128">
        <v>69</v>
      </c>
      <c r="AQ128">
        <v>83</v>
      </c>
      <c r="AR128">
        <v>78</v>
      </c>
      <c r="AS128">
        <v>77</v>
      </c>
      <c r="AT128">
        <v>78</v>
      </c>
      <c r="AU128">
        <v>71</v>
      </c>
      <c r="AV128">
        <v>74</v>
      </c>
      <c r="AW128">
        <v>69</v>
      </c>
      <c r="AX128">
        <v>68</v>
      </c>
      <c r="AY128">
        <v>81</v>
      </c>
      <c r="AZ128">
        <v>67</v>
      </c>
      <c r="BA128">
        <v>69</v>
      </c>
      <c r="BB128">
        <v>71</v>
      </c>
      <c r="BC128">
        <v>73</v>
      </c>
      <c r="BD128">
        <v>67</v>
      </c>
      <c r="BE128">
        <v>88</v>
      </c>
      <c r="BF128">
        <v>78</v>
      </c>
      <c r="BG128">
        <v>60</v>
      </c>
      <c r="BH128">
        <v>74</v>
      </c>
      <c r="BI128">
        <v>82</v>
      </c>
      <c r="BJ128">
        <v>72</v>
      </c>
      <c r="BK128">
        <v>10</v>
      </c>
      <c r="BL128">
        <v>5</v>
      </c>
      <c r="BM128">
        <v>7</v>
      </c>
      <c r="BN128">
        <v>7</v>
      </c>
      <c r="BO128">
        <v>7</v>
      </c>
      <c r="BP128">
        <v>78</v>
      </c>
      <c r="BQ128">
        <v>81</v>
      </c>
      <c r="BR128">
        <v>75</v>
      </c>
      <c r="BS128">
        <v>80</v>
      </c>
      <c r="BT128">
        <v>78</v>
      </c>
      <c r="BU128">
        <v>86</v>
      </c>
    </row>
    <row r="129" spans="1:73" x14ac:dyDescent="0.25">
      <c r="A129" t="s">
        <v>537</v>
      </c>
      <c r="B129">
        <v>23</v>
      </c>
      <c r="C129" t="s">
        <v>357</v>
      </c>
      <c r="D129">
        <v>25</v>
      </c>
      <c r="E129">
        <f>Merge6[[#This Row],[age]]^2</f>
        <v>625</v>
      </c>
      <c r="F129" s="1">
        <v>20000000</v>
      </c>
      <c r="G129" s="1">
        <v>33400000</v>
      </c>
      <c r="H129" s="1">
        <f>Merge6[[#This Row],[MV at time]]/1000000</f>
        <v>20</v>
      </c>
      <c r="I129" s="1">
        <f>Merge6[[#This Row],[fee]]/1000000</f>
        <v>33.4</v>
      </c>
      <c r="J129" s="2">
        <f>Merge6[[#This Row],[fee]]/Merge6[[#This Row],[MV at time]]</f>
        <v>1.67</v>
      </c>
      <c r="K129" t="s">
        <v>509</v>
      </c>
      <c r="L129" t="s">
        <v>34</v>
      </c>
      <c r="M129" t="s">
        <v>296</v>
      </c>
      <c r="N129" t="s">
        <v>216</v>
      </c>
      <c r="O1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29" t="s">
        <v>60</v>
      </c>
      <c r="R129" t="s">
        <v>60</v>
      </c>
      <c r="S129">
        <v>78</v>
      </c>
      <c r="T129">
        <v>79</v>
      </c>
      <c r="U129">
        <f>Merge6[[#This Row],[POT]]-Merge6[[#This Row],[TOT]]</f>
        <v>1</v>
      </c>
      <c r="V129" t="s">
        <v>8</v>
      </c>
      <c r="W129">
        <f>IF(Merge6[[#This Row],[Preffoot]]="Right",1,0)</f>
        <v>1</v>
      </c>
      <c r="X129" t="s">
        <v>114</v>
      </c>
      <c r="Y129">
        <f>IF(Merge6[[#This Row],[Position2]]="GK",1,0)</f>
        <v>0</v>
      </c>
      <c r="Z129">
        <f>IF(Merge6[[#This Row],[Position2]]="LB",1,0)</f>
        <v>0</v>
      </c>
      <c r="AA129">
        <f>IF(Merge6[[#This Row],[Position2]]="CB",1,0)</f>
        <v>0</v>
      </c>
      <c r="AB129">
        <f>IF(Merge6[[#This Row],[Position2]]="RB",1,0)</f>
        <v>0</v>
      </c>
      <c r="AC129">
        <f>IF(Merge6[[#This Row],[Position2]]="LWB",1,0)</f>
        <v>0</v>
      </c>
      <c r="AD129">
        <f>IF(Merge6[[#This Row],[Position2]]="RWB",1,0)</f>
        <v>0</v>
      </c>
      <c r="AE129">
        <f>IF(Merge6[[#This Row],[Position2]]="LM",1,0)</f>
        <v>0</v>
      </c>
      <c r="AF129">
        <f>IF(Merge6[[#This Row],[Position2]]="CDM",1,0)</f>
        <v>0</v>
      </c>
      <c r="AG129">
        <f>IF(Merge6[[#This Row],[Position2]]="CM",1,0)</f>
        <v>0</v>
      </c>
      <c r="AH129">
        <f>IF(Merge6[[#This Row],[Position2]]="CAM",1,0)</f>
        <v>0</v>
      </c>
      <c r="AI129">
        <f>IF(Merge6[[#This Row],[Position2]]="RM",1,0)</f>
        <v>0</v>
      </c>
      <c r="AJ129">
        <f>IF(Merge6[[#This Row],[Position2]]="LW",1,0)</f>
        <v>0</v>
      </c>
      <c r="AK129">
        <f>IF(Merge6[[#This Row],[Position2]]="RW",1,0)</f>
        <v>1</v>
      </c>
      <c r="AL129">
        <f>IF(Merge6[[#This Row],[Position2]]="CF",1,0)</f>
        <v>0</v>
      </c>
      <c r="AM129">
        <f>IF(Merge6[[#This Row],[Position2]]="ST",1,0)</f>
        <v>0</v>
      </c>
      <c r="AN129">
        <v>80</v>
      </c>
      <c r="AO129">
        <v>82</v>
      </c>
      <c r="AP129">
        <v>63</v>
      </c>
      <c r="AQ129">
        <v>76</v>
      </c>
      <c r="AR129">
        <v>51</v>
      </c>
      <c r="AS129">
        <v>75</v>
      </c>
      <c r="AT129">
        <v>72</v>
      </c>
      <c r="AU129">
        <v>79</v>
      </c>
      <c r="AV129">
        <v>69</v>
      </c>
      <c r="AW129">
        <v>78</v>
      </c>
      <c r="AX129">
        <v>60</v>
      </c>
      <c r="AY129">
        <v>73</v>
      </c>
      <c r="AZ129">
        <v>77</v>
      </c>
      <c r="BA129">
        <v>54</v>
      </c>
      <c r="BB129">
        <v>42</v>
      </c>
      <c r="BC129">
        <v>54</v>
      </c>
      <c r="BD129">
        <v>77</v>
      </c>
      <c r="BE129">
        <v>84</v>
      </c>
      <c r="BF129">
        <v>54</v>
      </c>
      <c r="BG129">
        <v>78</v>
      </c>
      <c r="BH129">
        <v>76</v>
      </c>
      <c r="BI129">
        <v>83</v>
      </c>
      <c r="BJ129">
        <v>73</v>
      </c>
      <c r="BK129">
        <v>14</v>
      </c>
      <c r="BL129">
        <v>12</v>
      </c>
      <c r="BM129">
        <v>12</v>
      </c>
      <c r="BN129">
        <v>11</v>
      </c>
      <c r="BO129">
        <v>8</v>
      </c>
      <c r="BP129">
        <v>70</v>
      </c>
      <c r="BQ129">
        <v>82</v>
      </c>
      <c r="BR129">
        <v>82</v>
      </c>
      <c r="BS129">
        <v>49</v>
      </c>
      <c r="BT129">
        <v>75</v>
      </c>
      <c r="BU129">
        <v>73</v>
      </c>
    </row>
    <row r="130" spans="1:73" x14ac:dyDescent="0.25">
      <c r="A130" t="s">
        <v>1268</v>
      </c>
      <c r="B130">
        <v>41</v>
      </c>
      <c r="C130" t="s">
        <v>57</v>
      </c>
      <c r="D130">
        <v>22</v>
      </c>
      <c r="E130">
        <f>Merge6[[#This Row],[age]]^2</f>
        <v>484</v>
      </c>
      <c r="F130" s="1">
        <v>15000000</v>
      </c>
      <c r="G130" s="1">
        <v>8000000</v>
      </c>
      <c r="H130" s="1">
        <f>Merge6[[#This Row],[MV at time]]/1000000</f>
        <v>15</v>
      </c>
      <c r="I130" s="1">
        <f>Merge6[[#This Row],[fee]]/1000000</f>
        <v>8</v>
      </c>
      <c r="J130" s="2">
        <f>Merge6[[#This Row],[fee]]/Merge6[[#This Row],[MV at time]]</f>
        <v>0.53333333333333333</v>
      </c>
      <c r="K130" t="s">
        <v>1233</v>
      </c>
      <c r="L130" t="s">
        <v>117</v>
      </c>
      <c r="M130" t="s">
        <v>352</v>
      </c>
      <c r="N130" t="s">
        <v>291</v>
      </c>
      <c r="O1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30" t="s">
        <v>55</v>
      </c>
      <c r="R130" t="s">
        <v>55</v>
      </c>
      <c r="S130">
        <v>70</v>
      </c>
      <c r="T130">
        <v>81</v>
      </c>
      <c r="U130">
        <f>Merge6[[#This Row],[POT]]-Merge6[[#This Row],[TOT]]</f>
        <v>11</v>
      </c>
      <c r="V130" t="s">
        <v>8</v>
      </c>
      <c r="W130">
        <f>IF(Merge6[[#This Row],[Preffoot]]="Right",1,0)</f>
        <v>1</v>
      </c>
      <c r="X130" t="s">
        <v>20</v>
      </c>
      <c r="Y130">
        <f>IF(Merge6[[#This Row],[Position2]]="GK",1,0)</f>
        <v>0</v>
      </c>
      <c r="Z130">
        <f>IF(Merge6[[#This Row],[Position2]]="LB",1,0)</f>
        <v>0</v>
      </c>
      <c r="AA130">
        <f>IF(Merge6[[#This Row],[Position2]]="CB",1,0)</f>
        <v>0</v>
      </c>
      <c r="AB130">
        <f>IF(Merge6[[#This Row],[Position2]]="RB",1,0)</f>
        <v>0</v>
      </c>
      <c r="AC130">
        <f>IF(Merge6[[#This Row],[Position2]]="LWB",1,0)</f>
        <v>0</v>
      </c>
      <c r="AD130">
        <f>IF(Merge6[[#This Row],[Position2]]="RWB",1,0)</f>
        <v>0</v>
      </c>
      <c r="AE130">
        <f>IF(Merge6[[#This Row],[Position2]]="LM",1,0)</f>
        <v>0</v>
      </c>
      <c r="AF130">
        <f>IF(Merge6[[#This Row],[Position2]]="CDM",1,0)</f>
        <v>0</v>
      </c>
      <c r="AG130">
        <f>IF(Merge6[[#This Row],[Position2]]="CM",1,0)</f>
        <v>1</v>
      </c>
      <c r="AH130">
        <f>IF(Merge6[[#This Row],[Position2]]="CAM",1,0)</f>
        <v>0</v>
      </c>
      <c r="AI130">
        <f>IF(Merge6[[#This Row],[Position2]]="RM",1,0)</f>
        <v>0</v>
      </c>
      <c r="AJ130">
        <f>IF(Merge6[[#This Row],[Position2]]="LW",1,0)</f>
        <v>0</v>
      </c>
      <c r="AK130">
        <f>IF(Merge6[[#This Row],[Position2]]="RW",1,0)</f>
        <v>0</v>
      </c>
      <c r="AL130">
        <f>IF(Merge6[[#This Row],[Position2]]="CF",1,0)</f>
        <v>0</v>
      </c>
      <c r="AM130">
        <f>IF(Merge6[[#This Row],[Position2]]="ST",1,0)</f>
        <v>0</v>
      </c>
      <c r="AN130">
        <v>74</v>
      </c>
      <c r="AO130">
        <v>69</v>
      </c>
      <c r="AP130">
        <v>56</v>
      </c>
      <c r="AQ130">
        <v>76</v>
      </c>
      <c r="AR130">
        <v>74</v>
      </c>
      <c r="AS130">
        <v>58</v>
      </c>
      <c r="AT130">
        <v>72</v>
      </c>
      <c r="AU130">
        <v>60</v>
      </c>
      <c r="AV130">
        <v>58</v>
      </c>
      <c r="AW130">
        <v>59</v>
      </c>
      <c r="AX130">
        <v>52</v>
      </c>
      <c r="AY130">
        <v>55</v>
      </c>
      <c r="AZ130">
        <v>49</v>
      </c>
      <c r="BA130" t="s">
        <v>1234</v>
      </c>
      <c r="BB130">
        <v>61</v>
      </c>
      <c r="BC130">
        <v>66</v>
      </c>
      <c r="BD130">
        <v>55</v>
      </c>
      <c r="BE130">
        <v>81</v>
      </c>
      <c r="BF130">
        <v>63</v>
      </c>
      <c r="BG130">
        <v>67</v>
      </c>
      <c r="BH130">
        <v>59</v>
      </c>
      <c r="BI130">
        <v>70</v>
      </c>
      <c r="BJ130">
        <v>61</v>
      </c>
      <c r="BK130">
        <v>8</v>
      </c>
      <c r="BL130">
        <v>14</v>
      </c>
      <c r="BM130">
        <v>13</v>
      </c>
      <c r="BN130">
        <v>6</v>
      </c>
      <c r="BO130">
        <v>7</v>
      </c>
      <c r="BP130">
        <v>58</v>
      </c>
      <c r="BQ130">
        <v>67</v>
      </c>
      <c r="BR130">
        <v>58</v>
      </c>
      <c r="BS130">
        <v>60</v>
      </c>
      <c r="BT130">
        <v>68</v>
      </c>
      <c r="BU130">
        <v>65</v>
      </c>
    </row>
    <row r="131" spans="1:73" x14ac:dyDescent="0.25">
      <c r="A131" t="s">
        <v>892</v>
      </c>
      <c r="B131">
        <v>0</v>
      </c>
      <c r="C131" t="s">
        <v>57</v>
      </c>
      <c r="D131">
        <v>26</v>
      </c>
      <c r="E131">
        <f>Merge6[[#This Row],[age]]^2</f>
        <v>676</v>
      </c>
      <c r="F131" s="1">
        <v>15000000</v>
      </c>
      <c r="G131" s="1">
        <v>14000000</v>
      </c>
      <c r="H131" s="1">
        <f>Merge6[[#This Row],[MV at time]]/1000000</f>
        <v>15</v>
      </c>
      <c r="I131" s="1">
        <f>Merge6[[#This Row],[fee]]/1000000</f>
        <v>14</v>
      </c>
      <c r="J131" s="2">
        <f>Merge6[[#This Row],[fee]]/Merge6[[#This Row],[MV at time]]</f>
        <v>0.93333333333333335</v>
      </c>
      <c r="K131" t="s">
        <v>1050</v>
      </c>
      <c r="L131" t="s">
        <v>149</v>
      </c>
      <c r="M131" t="s">
        <v>317</v>
      </c>
      <c r="N131" t="s">
        <v>54</v>
      </c>
      <c r="O1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31" t="s">
        <v>91</v>
      </c>
      <c r="R131" t="s">
        <v>55</v>
      </c>
      <c r="S131">
        <v>76</v>
      </c>
      <c r="T131">
        <v>77</v>
      </c>
      <c r="U131">
        <f>Merge6[[#This Row],[POT]]-Merge6[[#This Row],[TOT]]</f>
        <v>1</v>
      </c>
      <c r="V131" t="s">
        <v>8</v>
      </c>
      <c r="W131">
        <f>IF(Merge6[[#This Row],[Preffoot]]="Right",1,0)</f>
        <v>1</v>
      </c>
      <c r="X131" t="s">
        <v>20</v>
      </c>
      <c r="Y131">
        <f>IF(Merge6[[#This Row],[Position2]]="GK",1,0)</f>
        <v>0</v>
      </c>
      <c r="Z131">
        <f>IF(Merge6[[#This Row],[Position2]]="LB",1,0)</f>
        <v>0</v>
      </c>
      <c r="AA131">
        <f>IF(Merge6[[#This Row],[Position2]]="CB",1,0)</f>
        <v>0</v>
      </c>
      <c r="AB131">
        <f>IF(Merge6[[#This Row],[Position2]]="RB",1,0)</f>
        <v>0</v>
      </c>
      <c r="AC131">
        <f>IF(Merge6[[#This Row],[Position2]]="LWB",1,0)</f>
        <v>0</v>
      </c>
      <c r="AD131">
        <f>IF(Merge6[[#This Row],[Position2]]="RWB",1,0)</f>
        <v>0</v>
      </c>
      <c r="AE131">
        <f>IF(Merge6[[#This Row],[Position2]]="LM",1,0)</f>
        <v>0</v>
      </c>
      <c r="AF131">
        <f>IF(Merge6[[#This Row],[Position2]]="CDM",1,0)</f>
        <v>0</v>
      </c>
      <c r="AG131">
        <f>IF(Merge6[[#This Row],[Position2]]="CM",1,0)</f>
        <v>1</v>
      </c>
      <c r="AH131">
        <f>IF(Merge6[[#This Row],[Position2]]="CAM",1,0)</f>
        <v>0</v>
      </c>
      <c r="AI131">
        <f>IF(Merge6[[#This Row],[Position2]]="RM",1,0)</f>
        <v>0</v>
      </c>
      <c r="AJ131">
        <f>IF(Merge6[[#This Row],[Position2]]="LW",1,0)</f>
        <v>0</v>
      </c>
      <c r="AK131">
        <f>IF(Merge6[[#This Row],[Position2]]="RW",1,0)</f>
        <v>0</v>
      </c>
      <c r="AL131">
        <f>IF(Merge6[[#This Row],[Position2]]="CF",1,0)</f>
        <v>0</v>
      </c>
      <c r="AM131">
        <f>IF(Merge6[[#This Row],[Position2]]="ST",1,0)</f>
        <v>0</v>
      </c>
      <c r="AN131">
        <v>78</v>
      </c>
      <c r="AO131">
        <v>74</v>
      </c>
      <c r="AP131">
        <v>61</v>
      </c>
      <c r="AQ131">
        <v>79</v>
      </c>
      <c r="AR131">
        <v>77</v>
      </c>
      <c r="AS131">
        <v>61</v>
      </c>
      <c r="AT131">
        <v>76</v>
      </c>
      <c r="AU131">
        <v>62</v>
      </c>
      <c r="AV131">
        <v>67</v>
      </c>
      <c r="AW131">
        <v>61</v>
      </c>
      <c r="AX131">
        <v>59</v>
      </c>
      <c r="AY131">
        <v>53</v>
      </c>
      <c r="AZ131">
        <v>57</v>
      </c>
      <c r="BA131">
        <v>74</v>
      </c>
      <c r="BB131">
        <v>74</v>
      </c>
      <c r="BC131">
        <v>76</v>
      </c>
      <c r="BD131">
        <v>55</v>
      </c>
      <c r="BE131">
        <v>85</v>
      </c>
      <c r="BF131">
        <v>71</v>
      </c>
      <c r="BG131">
        <v>67</v>
      </c>
      <c r="BH131">
        <v>55</v>
      </c>
      <c r="BI131">
        <v>69</v>
      </c>
      <c r="BJ131">
        <v>71</v>
      </c>
      <c r="BK131">
        <v>7</v>
      </c>
      <c r="BL131">
        <v>7</v>
      </c>
      <c r="BM131">
        <v>7</v>
      </c>
      <c r="BN131">
        <v>13</v>
      </c>
      <c r="BO131">
        <v>8</v>
      </c>
      <c r="BP131">
        <v>71</v>
      </c>
      <c r="BQ131">
        <v>76</v>
      </c>
      <c r="BR131">
        <v>69</v>
      </c>
      <c r="BS131">
        <v>72</v>
      </c>
      <c r="BT131">
        <v>75</v>
      </c>
      <c r="BU131">
        <v>71</v>
      </c>
    </row>
    <row r="132" spans="1:73" x14ac:dyDescent="0.25">
      <c r="A132" t="s">
        <v>892</v>
      </c>
      <c r="B132">
        <v>21</v>
      </c>
      <c r="C132" t="s">
        <v>57</v>
      </c>
      <c r="D132">
        <v>25</v>
      </c>
      <c r="E132">
        <f>Merge6[[#This Row],[age]]^2</f>
        <v>625</v>
      </c>
      <c r="F132" s="1">
        <v>7000000</v>
      </c>
      <c r="G132" s="1">
        <v>10000000</v>
      </c>
      <c r="H132" s="1">
        <f>Merge6[[#This Row],[MV at time]]/1000000</f>
        <v>7</v>
      </c>
      <c r="I132" s="1">
        <f>Merge6[[#This Row],[fee]]/1000000</f>
        <v>10</v>
      </c>
      <c r="J132" s="2">
        <f>Merge6[[#This Row],[fee]]/Merge6[[#This Row],[MV at time]]</f>
        <v>1.4285714285714286</v>
      </c>
      <c r="K132" t="s">
        <v>773</v>
      </c>
      <c r="L132" t="s">
        <v>149</v>
      </c>
      <c r="M132" t="s">
        <v>352</v>
      </c>
      <c r="N132" t="s">
        <v>317</v>
      </c>
      <c r="O1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32" t="s">
        <v>55</v>
      </c>
      <c r="R132" t="s">
        <v>91</v>
      </c>
      <c r="S132">
        <v>79</v>
      </c>
      <c r="T132">
        <v>81</v>
      </c>
      <c r="U132">
        <f>Merge6[[#This Row],[POT]]-Merge6[[#This Row],[TOT]]</f>
        <v>2</v>
      </c>
      <c r="V132" t="s">
        <v>8</v>
      </c>
      <c r="W132">
        <f>IF(Merge6[[#This Row],[Preffoot]]="Right",1,0)</f>
        <v>1</v>
      </c>
      <c r="X132" t="s">
        <v>61</v>
      </c>
      <c r="Y132">
        <f>IF(Merge6[[#This Row],[Position2]]="GK",1,0)</f>
        <v>0</v>
      </c>
      <c r="Z132">
        <f>IF(Merge6[[#This Row],[Position2]]="LB",1,0)</f>
        <v>0</v>
      </c>
      <c r="AA132">
        <f>IF(Merge6[[#This Row],[Position2]]="CB",1,0)</f>
        <v>0</v>
      </c>
      <c r="AB132">
        <f>IF(Merge6[[#This Row],[Position2]]="RB",1,0)</f>
        <v>0</v>
      </c>
      <c r="AC132">
        <f>IF(Merge6[[#This Row],[Position2]]="LWB",1,0)</f>
        <v>0</v>
      </c>
      <c r="AD132">
        <f>IF(Merge6[[#This Row],[Position2]]="RWB",1,0)</f>
        <v>0</v>
      </c>
      <c r="AE132">
        <f>IF(Merge6[[#This Row],[Position2]]="LM",1,0)</f>
        <v>0</v>
      </c>
      <c r="AF132">
        <f>IF(Merge6[[#This Row],[Position2]]="CDM",1,0)</f>
        <v>1</v>
      </c>
      <c r="AG132">
        <f>IF(Merge6[[#This Row],[Position2]]="CM",1,0)</f>
        <v>0</v>
      </c>
      <c r="AH132">
        <f>IF(Merge6[[#This Row],[Position2]]="CAM",1,0)</f>
        <v>0</v>
      </c>
      <c r="AI132">
        <f>IF(Merge6[[#This Row],[Position2]]="RM",1,0)</f>
        <v>0</v>
      </c>
      <c r="AJ132">
        <f>IF(Merge6[[#This Row],[Position2]]="LW",1,0)</f>
        <v>0</v>
      </c>
      <c r="AK132">
        <f>IF(Merge6[[#This Row],[Position2]]="RW",1,0)</f>
        <v>0</v>
      </c>
      <c r="AL132">
        <f>IF(Merge6[[#This Row],[Position2]]="CF",1,0)</f>
        <v>0</v>
      </c>
      <c r="AM132">
        <f>IF(Merge6[[#This Row],[Position2]]="ST",1,0)</f>
        <v>0</v>
      </c>
      <c r="AN132">
        <v>80</v>
      </c>
      <c r="AO132">
        <v>75</v>
      </c>
      <c r="AP132">
        <v>62</v>
      </c>
      <c r="AQ132">
        <v>80</v>
      </c>
      <c r="AR132">
        <v>79</v>
      </c>
      <c r="AS132">
        <v>62</v>
      </c>
      <c r="AT132">
        <v>75</v>
      </c>
      <c r="AU132">
        <v>63</v>
      </c>
      <c r="AV132">
        <v>62</v>
      </c>
      <c r="AW132">
        <v>48</v>
      </c>
      <c r="AX132">
        <v>59</v>
      </c>
      <c r="AY132">
        <v>46</v>
      </c>
      <c r="AZ132">
        <v>57</v>
      </c>
      <c r="BA132">
        <v>77</v>
      </c>
      <c r="BB132">
        <v>78</v>
      </c>
      <c r="BC132">
        <v>79</v>
      </c>
      <c r="BD132">
        <v>60</v>
      </c>
      <c r="BE132">
        <v>91</v>
      </c>
      <c r="BF132">
        <v>67</v>
      </c>
      <c r="BG132">
        <v>68</v>
      </c>
      <c r="BH132">
        <v>60</v>
      </c>
      <c r="BI132">
        <v>70</v>
      </c>
      <c r="BJ132">
        <v>70</v>
      </c>
      <c r="BK132">
        <v>7</v>
      </c>
      <c r="BL132">
        <v>7</v>
      </c>
      <c r="BM132">
        <v>7</v>
      </c>
      <c r="BN132">
        <v>13</v>
      </c>
      <c r="BO132">
        <v>8</v>
      </c>
      <c r="BP132">
        <v>73</v>
      </c>
      <c r="BQ132">
        <v>73</v>
      </c>
      <c r="BR132">
        <v>61</v>
      </c>
      <c r="BS132">
        <v>75</v>
      </c>
      <c r="BT132">
        <v>74</v>
      </c>
      <c r="BU132">
        <v>67</v>
      </c>
    </row>
    <row r="133" spans="1:73" x14ac:dyDescent="0.25">
      <c r="A133" t="s">
        <v>127</v>
      </c>
      <c r="B133">
        <v>29</v>
      </c>
      <c r="C133" t="s">
        <v>28</v>
      </c>
      <c r="D133">
        <v>19</v>
      </c>
      <c r="E133">
        <f>Merge6[[#This Row],[age]]^2</f>
        <v>361</v>
      </c>
      <c r="F133" s="1">
        <v>5000000</v>
      </c>
      <c r="G133" s="1">
        <v>8300000</v>
      </c>
      <c r="H133" s="1">
        <f>Merge6[[#This Row],[MV at time]]/1000000</f>
        <v>5</v>
      </c>
      <c r="I133" s="1">
        <f>Merge6[[#This Row],[fee]]/1000000</f>
        <v>8.3000000000000007</v>
      </c>
      <c r="J133" s="2">
        <f>Merge6[[#This Row],[fee]]/Merge6[[#This Row],[MV at time]]</f>
        <v>1.66</v>
      </c>
      <c r="K133" t="s">
        <v>2</v>
      </c>
      <c r="L133" t="s">
        <v>128</v>
      </c>
      <c r="M133" t="s">
        <v>129</v>
      </c>
      <c r="N133" t="s">
        <v>130</v>
      </c>
      <c r="O1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33" t="s">
        <v>131</v>
      </c>
      <c r="R133" t="s">
        <v>131</v>
      </c>
      <c r="S133">
        <v>68</v>
      </c>
      <c r="T133">
        <v>84</v>
      </c>
      <c r="U133">
        <f>Merge6[[#This Row],[POT]]-Merge6[[#This Row],[TOT]]</f>
        <v>16</v>
      </c>
      <c r="V133" t="s">
        <v>8</v>
      </c>
      <c r="W133">
        <f>IF(Merge6[[#This Row],[Preffoot]]="Right",1,0)</f>
        <v>1</v>
      </c>
      <c r="X133" t="s">
        <v>15</v>
      </c>
      <c r="Y133">
        <f>IF(Merge6[[#This Row],[Position2]]="GK",1,0)</f>
        <v>0</v>
      </c>
      <c r="Z133">
        <f>IF(Merge6[[#This Row],[Position2]]="LB",1,0)</f>
        <v>0</v>
      </c>
      <c r="AA133">
        <f>IF(Merge6[[#This Row],[Position2]]="CB",1,0)</f>
        <v>0</v>
      </c>
      <c r="AB133">
        <f>IF(Merge6[[#This Row],[Position2]]="RB",1,0)</f>
        <v>0</v>
      </c>
      <c r="AC133">
        <f>IF(Merge6[[#This Row],[Position2]]="LWB",1,0)</f>
        <v>0</v>
      </c>
      <c r="AD133">
        <f>IF(Merge6[[#This Row],[Position2]]="RWB",1,0)</f>
        <v>0</v>
      </c>
      <c r="AE133">
        <f>IF(Merge6[[#This Row],[Position2]]="LM",1,0)</f>
        <v>0</v>
      </c>
      <c r="AF133">
        <f>IF(Merge6[[#This Row],[Position2]]="CDM",1,0)</f>
        <v>0</v>
      </c>
      <c r="AG133">
        <f>IF(Merge6[[#This Row],[Position2]]="CM",1,0)</f>
        <v>0</v>
      </c>
      <c r="AH133">
        <f>IF(Merge6[[#This Row],[Position2]]="CAM",1,0)</f>
        <v>0</v>
      </c>
      <c r="AI133">
        <f>IF(Merge6[[#This Row],[Position2]]="RM",1,0)</f>
        <v>0</v>
      </c>
      <c r="AJ133">
        <f>IF(Merge6[[#This Row],[Position2]]="LW",1,0)</f>
        <v>0</v>
      </c>
      <c r="AK133">
        <f>IF(Merge6[[#This Row],[Position2]]="RW",1,0)</f>
        <v>0</v>
      </c>
      <c r="AL133">
        <f>IF(Merge6[[#This Row],[Position2]]="CF",1,0)</f>
        <v>0</v>
      </c>
      <c r="AM133">
        <f>IF(Merge6[[#This Row],[Position2]]="ST",1,0)</f>
        <v>1</v>
      </c>
      <c r="AN133">
        <v>68</v>
      </c>
      <c r="AO133">
        <v>72</v>
      </c>
      <c r="AP133">
        <v>62</v>
      </c>
      <c r="AQ133">
        <v>56</v>
      </c>
      <c r="AR133">
        <v>46</v>
      </c>
      <c r="AS133">
        <v>57</v>
      </c>
      <c r="AT133">
        <v>67</v>
      </c>
      <c r="AU133">
        <v>68</v>
      </c>
      <c r="AV133">
        <v>53</v>
      </c>
      <c r="AW133">
        <v>68</v>
      </c>
      <c r="AX133">
        <v>31</v>
      </c>
      <c r="AY133">
        <v>68</v>
      </c>
      <c r="AZ133">
        <v>66</v>
      </c>
      <c r="BA133">
        <v>27</v>
      </c>
      <c r="BB133">
        <v>38</v>
      </c>
      <c r="BC133">
        <v>50</v>
      </c>
      <c r="BD133">
        <v>88</v>
      </c>
      <c r="BE133">
        <v>72</v>
      </c>
      <c r="BF133">
        <v>71</v>
      </c>
      <c r="BG133">
        <v>58</v>
      </c>
      <c r="BH133">
        <v>85</v>
      </c>
      <c r="BI133">
        <v>75</v>
      </c>
      <c r="BJ133">
        <v>63</v>
      </c>
      <c r="BK133">
        <v>12</v>
      </c>
      <c r="BL133">
        <v>7</v>
      </c>
      <c r="BM133">
        <v>12</v>
      </c>
      <c r="BN133">
        <v>13</v>
      </c>
      <c r="BO133">
        <v>13</v>
      </c>
      <c r="BP133">
        <v>67</v>
      </c>
      <c r="BQ133">
        <v>59</v>
      </c>
      <c r="BR133">
        <v>66</v>
      </c>
      <c r="BS133">
        <v>36</v>
      </c>
      <c r="BT133">
        <v>62</v>
      </c>
      <c r="BU133">
        <v>66</v>
      </c>
    </row>
    <row r="134" spans="1:73" x14ac:dyDescent="0.25">
      <c r="A134" t="s">
        <v>1040</v>
      </c>
      <c r="B134">
        <v>46</v>
      </c>
      <c r="C134" t="s">
        <v>23</v>
      </c>
      <c r="D134">
        <v>23</v>
      </c>
      <c r="E134">
        <f>Merge6[[#This Row],[age]]^2</f>
        <v>529</v>
      </c>
      <c r="F134" s="1">
        <v>40000000</v>
      </c>
      <c r="G134" s="1">
        <v>50200000</v>
      </c>
      <c r="H134" s="1">
        <f>Merge6[[#This Row],[MV at time]]/1000000</f>
        <v>40</v>
      </c>
      <c r="I134" s="1">
        <f>Merge6[[#This Row],[fee]]/1000000</f>
        <v>50.2</v>
      </c>
      <c r="J134" s="2">
        <f>Merge6[[#This Row],[fee]]/Merge6[[#This Row],[MV at time]]</f>
        <v>1.2549999999999999</v>
      </c>
      <c r="K134" t="s">
        <v>773</v>
      </c>
      <c r="L134" t="s">
        <v>145</v>
      </c>
      <c r="M134" t="s">
        <v>216</v>
      </c>
      <c r="N134" t="s">
        <v>58</v>
      </c>
      <c r="O1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34" t="s">
        <v>60</v>
      </c>
      <c r="R134" t="s">
        <v>60</v>
      </c>
      <c r="S134">
        <v>82</v>
      </c>
      <c r="T134">
        <v>86</v>
      </c>
      <c r="U134">
        <f>Merge6[[#This Row],[POT]]-Merge6[[#This Row],[TOT]]</f>
        <v>4</v>
      </c>
      <c r="V134" t="s">
        <v>43</v>
      </c>
      <c r="W134">
        <f>IF(Merge6[[#This Row],[Preffoot]]="Right",1,0)</f>
        <v>0</v>
      </c>
      <c r="X134" t="s">
        <v>374</v>
      </c>
      <c r="Y134">
        <f>IF(Merge6[[#This Row],[Position2]]="GK",1,0)</f>
        <v>0</v>
      </c>
      <c r="Z134">
        <f>IF(Merge6[[#This Row],[Position2]]="LB",1,0)</f>
        <v>0</v>
      </c>
      <c r="AA134">
        <f>IF(Merge6[[#This Row],[Position2]]="CB",1,0)</f>
        <v>0</v>
      </c>
      <c r="AB134">
        <f>IF(Merge6[[#This Row],[Position2]]="RB",1,0)</f>
        <v>0</v>
      </c>
      <c r="AC134">
        <f>IF(Merge6[[#This Row],[Position2]]="LWB",1,0)</f>
        <v>1</v>
      </c>
      <c r="AD134">
        <f>IF(Merge6[[#This Row],[Position2]]="RWB",1,0)</f>
        <v>0</v>
      </c>
      <c r="AE134">
        <f>IF(Merge6[[#This Row],[Position2]]="LM",1,0)</f>
        <v>0</v>
      </c>
      <c r="AF134">
        <f>IF(Merge6[[#This Row],[Position2]]="CDM",1,0)</f>
        <v>0</v>
      </c>
      <c r="AG134">
        <f>IF(Merge6[[#This Row],[Position2]]="CM",1,0)</f>
        <v>0</v>
      </c>
      <c r="AH134">
        <f>IF(Merge6[[#This Row],[Position2]]="CAM",1,0)</f>
        <v>0</v>
      </c>
      <c r="AI134">
        <f>IF(Merge6[[#This Row],[Position2]]="RM",1,0)</f>
        <v>0</v>
      </c>
      <c r="AJ134">
        <f>IF(Merge6[[#This Row],[Position2]]="LW",1,0)</f>
        <v>0</v>
      </c>
      <c r="AK134">
        <f>IF(Merge6[[#This Row],[Position2]]="RW",1,0)</f>
        <v>0</v>
      </c>
      <c r="AL134">
        <f>IF(Merge6[[#This Row],[Position2]]="CF",1,0)</f>
        <v>0</v>
      </c>
      <c r="AM134">
        <f>IF(Merge6[[#This Row],[Position2]]="ST",1,0)</f>
        <v>0</v>
      </c>
      <c r="AN134">
        <v>81</v>
      </c>
      <c r="AO134">
        <v>78</v>
      </c>
      <c r="AP134">
        <v>81</v>
      </c>
      <c r="AQ134">
        <v>78</v>
      </c>
      <c r="AR134">
        <v>72</v>
      </c>
      <c r="AS134">
        <v>68</v>
      </c>
      <c r="AT134">
        <v>72</v>
      </c>
      <c r="AU134">
        <v>49</v>
      </c>
      <c r="AV134">
        <v>42</v>
      </c>
      <c r="AW134">
        <v>71</v>
      </c>
      <c r="AX134">
        <v>67</v>
      </c>
      <c r="AY134">
        <v>52</v>
      </c>
      <c r="AZ134">
        <v>42</v>
      </c>
      <c r="BA134">
        <v>77</v>
      </c>
      <c r="BB134">
        <v>82</v>
      </c>
      <c r="BC134">
        <v>79</v>
      </c>
      <c r="BD134">
        <v>77</v>
      </c>
      <c r="BE134">
        <v>88</v>
      </c>
      <c r="BF134">
        <v>69</v>
      </c>
      <c r="BG134">
        <v>72</v>
      </c>
      <c r="BH134">
        <v>76</v>
      </c>
      <c r="BI134">
        <v>70</v>
      </c>
      <c r="BJ134">
        <v>82</v>
      </c>
      <c r="BK134">
        <v>7</v>
      </c>
      <c r="BL134">
        <v>10</v>
      </c>
      <c r="BM134">
        <v>7</v>
      </c>
      <c r="BN134">
        <v>14</v>
      </c>
      <c r="BO134">
        <v>10</v>
      </c>
      <c r="BP134">
        <v>73</v>
      </c>
      <c r="BQ134">
        <v>80</v>
      </c>
      <c r="BR134">
        <v>74</v>
      </c>
      <c r="BS134">
        <v>78</v>
      </c>
      <c r="BT134">
        <v>73</v>
      </c>
      <c r="BU134">
        <v>74</v>
      </c>
    </row>
    <row r="135" spans="1:73" x14ac:dyDescent="0.25">
      <c r="A135" t="s">
        <v>360</v>
      </c>
      <c r="B135">
        <v>34</v>
      </c>
      <c r="C135" t="s">
        <v>1</v>
      </c>
      <c r="D135">
        <v>25</v>
      </c>
      <c r="E135">
        <f>Merge6[[#This Row],[age]]^2</f>
        <v>625</v>
      </c>
      <c r="F135" s="1">
        <v>10000000</v>
      </c>
      <c r="G135" s="1">
        <v>16900000</v>
      </c>
      <c r="H135" s="1">
        <f>Merge6[[#This Row],[MV at time]]/1000000</f>
        <v>10</v>
      </c>
      <c r="I135" s="1">
        <f>Merge6[[#This Row],[fee]]/1000000</f>
        <v>16.899999999999999</v>
      </c>
      <c r="J135" s="2">
        <f>Merge6[[#This Row],[fee]]/Merge6[[#This Row],[MV at time]]</f>
        <v>1.69</v>
      </c>
      <c r="K135" t="s">
        <v>2</v>
      </c>
      <c r="L135" t="s">
        <v>145</v>
      </c>
      <c r="M135" t="s">
        <v>147</v>
      </c>
      <c r="N135" t="s">
        <v>192</v>
      </c>
      <c r="O1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35" t="s">
        <v>131</v>
      </c>
      <c r="R135" t="s">
        <v>60</v>
      </c>
      <c r="S135">
        <v>73</v>
      </c>
      <c r="T135">
        <v>80</v>
      </c>
      <c r="U135">
        <f>Merge6[[#This Row],[POT]]-Merge6[[#This Row],[TOT]]</f>
        <v>7</v>
      </c>
      <c r="V135" t="s">
        <v>43</v>
      </c>
      <c r="W135">
        <f>IF(Merge6[[#This Row],[Preffoot]]="Right",1,0)</f>
        <v>0</v>
      </c>
      <c r="X135" t="s">
        <v>9</v>
      </c>
      <c r="Y135">
        <f>IF(Merge6[[#This Row],[Position2]]="GK",1,0)</f>
        <v>0</v>
      </c>
      <c r="Z135">
        <f>IF(Merge6[[#This Row],[Position2]]="LB",1,0)</f>
        <v>0</v>
      </c>
      <c r="AA135">
        <f>IF(Merge6[[#This Row],[Position2]]="CB",1,0)</f>
        <v>1</v>
      </c>
      <c r="AB135">
        <f>IF(Merge6[[#This Row],[Position2]]="RB",1,0)</f>
        <v>0</v>
      </c>
      <c r="AC135">
        <f>IF(Merge6[[#This Row],[Position2]]="LWB",1,0)</f>
        <v>0</v>
      </c>
      <c r="AD135">
        <f>IF(Merge6[[#This Row],[Position2]]="RWB",1,0)</f>
        <v>0</v>
      </c>
      <c r="AE135">
        <f>IF(Merge6[[#This Row],[Position2]]="LM",1,0)</f>
        <v>0</v>
      </c>
      <c r="AF135">
        <f>IF(Merge6[[#This Row],[Position2]]="CDM",1,0)</f>
        <v>0</v>
      </c>
      <c r="AG135">
        <f>IF(Merge6[[#This Row],[Position2]]="CM",1,0)</f>
        <v>0</v>
      </c>
      <c r="AH135">
        <f>IF(Merge6[[#This Row],[Position2]]="CAM",1,0)</f>
        <v>0</v>
      </c>
      <c r="AI135">
        <f>IF(Merge6[[#This Row],[Position2]]="RM",1,0)</f>
        <v>0</v>
      </c>
      <c r="AJ135">
        <f>IF(Merge6[[#This Row],[Position2]]="LW",1,0)</f>
        <v>0</v>
      </c>
      <c r="AK135">
        <f>IF(Merge6[[#This Row],[Position2]]="RW",1,0)</f>
        <v>0</v>
      </c>
      <c r="AL135">
        <f>IF(Merge6[[#This Row],[Position2]]="CF",1,0)</f>
        <v>0</v>
      </c>
      <c r="AM135">
        <f>IF(Merge6[[#This Row],[Position2]]="ST",1,0)</f>
        <v>0</v>
      </c>
      <c r="AN135">
        <v>61</v>
      </c>
      <c r="AO135">
        <v>36</v>
      </c>
      <c r="AP135">
        <v>28</v>
      </c>
      <c r="AQ135">
        <v>64</v>
      </c>
      <c r="AR135">
        <v>57</v>
      </c>
      <c r="AS135">
        <v>72</v>
      </c>
      <c r="AT135">
        <v>33</v>
      </c>
      <c r="AU135">
        <v>24</v>
      </c>
      <c r="AV135">
        <v>28</v>
      </c>
      <c r="AW135">
        <v>31</v>
      </c>
      <c r="AX135">
        <v>22</v>
      </c>
      <c r="AY135">
        <v>21</v>
      </c>
      <c r="AZ135">
        <v>20</v>
      </c>
      <c r="BA135">
        <v>76</v>
      </c>
      <c r="BB135">
        <v>72</v>
      </c>
      <c r="BC135">
        <v>73</v>
      </c>
      <c r="BD135">
        <v>67</v>
      </c>
      <c r="BE135">
        <v>73</v>
      </c>
      <c r="BF135">
        <v>79</v>
      </c>
      <c r="BG135">
        <v>71</v>
      </c>
      <c r="BH135">
        <v>66</v>
      </c>
      <c r="BI135">
        <v>59</v>
      </c>
      <c r="BJ135">
        <v>77</v>
      </c>
      <c r="BK135">
        <v>16</v>
      </c>
      <c r="BL135">
        <v>12</v>
      </c>
      <c r="BM135">
        <v>8</v>
      </c>
      <c r="BN135">
        <v>16</v>
      </c>
      <c r="BO135">
        <v>11</v>
      </c>
      <c r="BP135">
        <v>64</v>
      </c>
      <c r="BQ135">
        <v>65</v>
      </c>
      <c r="BR135">
        <v>24</v>
      </c>
      <c r="BS135">
        <v>71</v>
      </c>
      <c r="BT135">
        <v>29</v>
      </c>
      <c r="BU135">
        <v>55</v>
      </c>
    </row>
    <row r="136" spans="1:73" x14ac:dyDescent="0.25">
      <c r="A136" t="s">
        <v>360</v>
      </c>
      <c r="B136">
        <v>11</v>
      </c>
      <c r="C136" t="s">
        <v>1</v>
      </c>
      <c r="D136">
        <v>28</v>
      </c>
      <c r="E136">
        <f>Merge6[[#This Row],[age]]^2</f>
        <v>784</v>
      </c>
      <c r="F136" s="1">
        <v>7000000</v>
      </c>
      <c r="G136" s="1">
        <v>9300000</v>
      </c>
      <c r="H136" s="1">
        <f>Merge6[[#This Row],[MV at time]]/1000000</f>
        <v>7</v>
      </c>
      <c r="I136" s="1">
        <f>Merge6[[#This Row],[fee]]/1000000</f>
        <v>9.3000000000000007</v>
      </c>
      <c r="J136" s="2">
        <f>Merge6[[#This Row],[fee]]/Merge6[[#This Row],[MV at time]]</f>
        <v>1.3285714285714285</v>
      </c>
      <c r="K136" t="s">
        <v>1050</v>
      </c>
      <c r="L136" t="s">
        <v>145</v>
      </c>
      <c r="M136" t="s">
        <v>192</v>
      </c>
      <c r="N136" t="s">
        <v>285</v>
      </c>
      <c r="O1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36" t="s">
        <v>60</v>
      </c>
      <c r="R136" t="s">
        <v>60</v>
      </c>
      <c r="S136">
        <v>72</v>
      </c>
      <c r="T136">
        <v>72</v>
      </c>
      <c r="U136">
        <f>Merge6[[#This Row],[POT]]-Merge6[[#This Row],[TOT]]</f>
        <v>0</v>
      </c>
      <c r="V136" t="s">
        <v>43</v>
      </c>
      <c r="W136">
        <f>IF(Merge6[[#This Row],[Preffoot]]="Right",1,0)</f>
        <v>0</v>
      </c>
      <c r="X136" t="s">
        <v>9</v>
      </c>
      <c r="Y136">
        <f>IF(Merge6[[#This Row],[Position2]]="GK",1,0)</f>
        <v>0</v>
      </c>
      <c r="Z136">
        <f>IF(Merge6[[#This Row],[Position2]]="LB",1,0)</f>
        <v>0</v>
      </c>
      <c r="AA136">
        <f>IF(Merge6[[#This Row],[Position2]]="CB",1,0)</f>
        <v>1</v>
      </c>
      <c r="AB136">
        <f>IF(Merge6[[#This Row],[Position2]]="RB",1,0)</f>
        <v>0</v>
      </c>
      <c r="AC136">
        <f>IF(Merge6[[#This Row],[Position2]]="LWB",1,0)</f>
        <v>0</v>
      </c>
      <c r="AD136">
        <f>IF(Merge6[[#This Row],[Position2]]="RWB",1,0)</f>
        <v>0</v>
      </c>
      <c r="AE136">
        <f>IF(Merge6[[#This Row],[Position2]]="LM",1,0)</f>
        <v>0</v>
      </c>
      <c r="AF136">
        <f>IF(Merge6[[#This Row],[Position2]]="CDM",1,0)</f>
        <v>0</v>
      </c>
      <c r="AG136">
        <f>IF(Merge6[[#This Row],[Position2]]="CM",1,0)</f>
        <v>0</v>
      </c>
      <c r="AH136">
        <f>IF(Merge6[[#This Row],[Position2]]="CAM",1,0)</f>
        <v>0</v>
      </c>
      <c r="AI136">
        <f>IF(Merge6[[#This Row],[Position2]]="RM",1,0)</f>
        <v>0</v>
      </c>
      <c r="AJ136">
        <f>IF(Merge6[[#This Row],[Position2]]="LW",1,0)</f>
        <v>0</v>
      </c>
      <c r="AK136">
        <f>IF(Merge6[[#This Row],[Position2]]="RW",1,0)</f>
        <v>0</v>
      </c>
      <c r="AL136">
        <f>IF(Merge6[[#This Row],[Position2]]="CF",1,0)</f>
        <v>0</v>
      </c>
      <c r="AM136">
        <f>IF(Merge6[[#This Row],[Position2]]="ST",1,0)</f>
        <v>0</v>
      </c>
      <c r="AN136">
        <v>59</v>
      </c>
      <c r="AO136">
        <v>40</v>
      </c>
      <c r="AP136">
        <v>29</v>
      </c>
      <c r="AQ136">
        <v>66</v>
      </c>
      <c r="AR136">
        <v>57</v>
      </c>
      <c r="AS136">
        <v>72</v>
      </c>
      <c r="AT136">
        <v>35</v>
      </c>
      <c r="AU136">
        <v>24</v>
      </c>
      <c r="AV136">
        <v>22</v>
      </c>
      <c r="AW136">
        <v>38</v>
      </c>
      <c r="AX136">
        <v>22</v>
      </c>
      <c r="AY136">
        <v>31</v>
      </c>
      <c r="AZ136">
        <v>20</v>
      </c>
      <c r="BA136">
        <v>73</v>
      </c>
      <c r="BB136">
        <v>71</v>
      </c>
      <c r="BC136">
        <v>73</v>
      </c>
      <c r="BD136">
        <v>52</v>
      </c>
      <c r="BE136">
        <v>67</v>
      </c>
      <c r="BF136">
        <v>78</v>
      </c>
      <c r="BG136">
        <v>63</v>
      </c>
      <c r="BH136">
        <v>51</v>
      </c>
      <c r="BI136">
        <v>47</v>
      </c>
      <c r="BJ136">
        <v>78</v>
      </c>
      <c r="BK136">
        <v>16</v>
      </c>
      <c r="BL136">
        <v>12</v>
      </c>
      <c r="BM136">
        <v>8</v>
      </c>
      <c r="BN136">
        <v>16</v>
      </c>
      <c r="BO136">
        <v>11</v>
      </c>
      <c r="BP136">
        <v>73</v>
      </c>
      <c r="BQ136">
        <v>72</v>
      </c>
      <c r="BR136">
        <v>27</v>
      </c>
      <c r="BS136">
        <v>71</v>
      </c>
      <c r="BT136">
        <v>44</v>
      </c>
      <c r="BU136">
        <v>55</v>
      </c>
    </row>
    <row r="137" spans="1:73" x14ac:dyDescent="0.25">
      <c r="A137" t="s">
        <v>806</v>
      </c>
      <c r="B137">
        <v>8</v>
      </c>
      <c r="C137" t="s">
        <v>1</v>
      </c>
      <c r="D137">
        <v>22</v>
      </c>
      <c r="E137">
        <f>Merge6[[#This Row],[age]]^2</f>
        <v>484</v>
      </c>
      <c r="F137" s="1">
        <v>16000000</v>
      </c>
      <c r="G137" s="1">
        <v>27500000</v>
      </c>
      <c r="H137" s="1">
        <f>Merge6[[#This Row],[MV at time]]/1000000</f>
        <v>16</v>
      </c>
      <c r="I137" s="1">
        <f>Merge6[[#This Row],[fee]]/1000000</f>
        <v>27.5</v>
      </c>
      <c r="J137" s="2">
        <f>Merge6[[#This Row],[fee]]/Merge6[[#This Row],[MV at time]]</f>
        <v>1.71875</v>
      </c>
      <c r="K137" t="s">
        <v>773</v>
      </c>
      <c r="L137" t="s">
        <v>145</v>
      </c>
      <c r="M137" t="s">
        <v>285</v>
      </c>
      <c r="N137" t="s">
        <v>94</v>
      </c>
      <c r="O1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37" t="s">
        <v>131</v>
      </c>
      <c r="R137" t="s">
        <v>60</v>
      </c>
      <c r="S137">
        <v>76</v>
      </c>
      <c r="T137">
        <v>85</v>
      </c>
      <c r="U137">
        <f>Merge6[[#This Row],[POT]]-Merge6[[#This Row],[TOT]]</f>
        <v>9</v>
      </c>
      <c r="V137" t="s">
        <v>8</v>
      </c>
      <c r="W137">
        <f>IF(Merge6[[#This Row],[Preffoot]]="Right",1,0)</f>
        <v>1</v>
      </c>
      <c r="X137" t="s">
        <v>9</v>
      </c>
      <c r="Y137">
        <f>IF(Merge6[[#This Row],[Position2]]="GK",1,0)</f>
        <v>0</v>
      </c>
      <c r="Z137">
        <f>IF(Merge6[[#This Row],[Position2]]="LB",1,0)</f>
        <v>0</v>
      </c>
      <c r="AA137">
        <f>IF(Merge6[[#This Row],[Position2]]="CB",1,0)</f>
        <v>1</v>
      </c>
      <c r="AB137">
        <f>IF(Merge6[[#This Row],[Position2]]="RB",1,0)</f>
        <v>0</v>
      </c>
      <c r="AC137">
        <f>IF(Merge6[[#This Row],[Position2]]="LWB",1,0)</f>
        <v>0</v>
      </c>
      <c r="AD137">
        <f>IF(Merge6[[#This Row],[Position2]]="RWB",1,0)</f>
        <v>0</v>
      </c>
      <c r="AE137">
        <f>IF(Merge6[[#This Row],[Position2]]="LM",1,0)</f>
        <v>0</v>
      </c>
      <c r="AF137">
        <f>IF(Merge6[[#This Row],[Position2]]="CDM",1,0)</f>
        <v>0</v>
      </c>
      <c r="AG137">
        <f>IF(Merge6[[#This Row],[Position2]]="CM",1,0)</f>
        <v>0</v>
      </c>
      <c r="AH137">
        <f>IF(Merge6[[#This Row],[Position2]]="CAM",1,0)</f>
        <v>0</v>
      </c>
      <c r="AI137">
        <f>IF(Merge6[[#This Row],[Position2]]="RM",1,0)</f>
        <v>0</v>
      </c>
      <c r="AJ137">
        <f>IF(Merge6[[#This Row],[Position2]]="LW",1,0)</f>
        <v>0</v>
      </c>
      <c r="AK137">
        <f>IF(Merge6[[#This Row],[Position2]]="RW",1,0)</f>
        <v>0</v>
      </c>
      <c r="AL137">
        <f>IF(Merge6[[#This Row],[Position2]]="CF",1,0)</f>
        <v>0</v>
      </c>
      <c r="AM137">
        <f>IF(Merge6[[#This Row],[Position2]]="ST",1,0)</f>
        <v>0</v>
      </c>
      <c r="AN137">
        <v>68</v>
      </c>
      <c r="AO137">
        <v>62</v>
      </c>
      <c r="AP137">
        <v>56</v>
      </c>
      <c r="AQ137">
        <v>70</v>
      </c>
      <c r="AR137">
        <v>65</v>
      </c>
      <c r="AS137">
        <v>72</v>
      </c>
      <c r="AT137">
        <v>53</v>
      </c>
      <c r="AU137">
        <v>35</v>
      </c>
      <c r="AV137">
        <v>55</v>
      </c>
      <c r="AW137">
        <v>39</v>
      </c>
      <c r="AX137">
        <v>33</v>
      </c>
      <c r="AY137">
        <v>44</v>
      </c>
      <c r="AZ137">
        <v>40</v>
      </c>
      <c r="BA137">
        <v>75</v>
      </c>
      <c r="BB137">
        <v>78</v>
      </c>
      <c r="BC137">
        <v>78</v>
      </c>
      <c r="BD137">
        <v>75</v>
      </c>
      <c r="BE137">
        <v>76</v>
      </c>
      <c r="BF137">
        <v>83</v>
      </c>
      <c r="BG137">
        <v>68</v>
      </c>
      <c r="BH137">
        <v>87</v>
      </c>
      <c r="BI137">
        <v>70</v>
      </c>
      <c r="BJ137">
        <v>80</v>
      </c>
      <c r="BK137">
        <v>14</v>
      </c>
      <c r="BL137">
        <v>7</v>
      </c>
      <c r="BM137">
        <v>6</v>
      </c>
      <c r="BN137">
        <v>12</v>
      </c>
      <c r="BO137">
        <v>11</v>
      </c>
      <c r="BP137">
        <v>78</v>
      </c>
      <c r="BQ137">
        <v>74</v>
      </c>
      <c r="BR137">
        <v>46</v>
      </c>
      <c r="BS137">
        <v>74</v>
      </c>
      <c r="BT137">
        <v>56</v>
      </c>
      <c r="BU137">
        <v>68</v>
      </c>
    </row>
    <row r="138" spans="1:73" x14ac:dyDescent="0.25">
      <c r="A138" t="s">
        <v>1070</v>
      </c>
      <c r="B138">
        <v>35</v>
      </c>
      <c r="C138" t="s">
        <v>33</v>
      </c>
      <c r="D138">
        <v>23</v>
      </c>
      <c r="E138">
        <f>Merge6[[#This Row],[age]]^2</f>
        <v>529</v>
      </c>
      <c r="F138" s="1">
        <v>28000000</v>
      </c>
      <c r="G138" s="1">
        <v>58500000</v>
      </c>
      <c r="H138" s="1">
        <f>Merge6[[#This Row],[MV at time]]/1000000</f>
        <v>28</v>
      </c>
      <c r="I138" s="1">
        <f>Merge6[[#This Row],[fee]]/1000000</f>
        <v>58.5</v>
      </c>
      <c r="J138" s="2">
        <f>Merge6[[#This Row],[fee]]/Merge6[[#This Row],[MV at time]]</f>
        <v>2.0892857142857144</v>
      </c>
      <c r="K138" t="s">
        <v>1050</v>
      </c>
      <c r="L138" t="s">
        <v>145</v>
      </c>
      <c r="M138" t="s">
        <v>160</v>
      </c>
      <c r="N138" t="s">
        <v>184</v>
      </c>
      <c r="O1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38" t="s">
        <v>60</v>
      </c>
      <c r="R138" t="s">
        <v>60</v>
      </c>
      <c r="S138">
        <v>79</v>
      </c>
      <c r="T138">
        <v>86</v>
      </c>
      <c r="U138">
        <f>Merge6[[#This Row],[POT]]-Merge6[[#This Row],[TOT]]</f>
        <v>7</v>
      </c>
      <c r="V138" t="s">
        <v>8</v>
      </c>
      <c r="W138">
        <f>IF(Merge6[[#This Row],[Preffoot]]="Right",1,0)</f>
        <v>1</v>
      </c>
      <c r="X138" t="s">
        <v>9</v>
      </c>
      <c r="Y138">
        <f>IF(Merge6[[#This Row],[Position2]]="GK",1,0)</f>
        <v>0</v>
      </c>
      <c r="Z138">
        <f>IF(Merge6[[#This Row],[Position2]]="LB",1,0)</f>
        <v>0</v>
      </c>
      <c r="AA138">
        <f>IF(Merge6[[#This Row],[Position2]]="CB",1,0)</f>
        <v>1</v>
      </c>
      <c r="AB138">
        <f>IF(Merge6[[#This Row],[Position2]]="RB",1,0)</f>
        <v>0</v>
      </c>
      <c r="AC138">
        <f>IF(Merge6[[#This Row],[Position2]]="LWB",1,0)</f>
        <v>0</v>
      </c>
      <c r="AD138">
        <f>IF(Merge6[[#This Row],[Position2]]="RWB",1,0)</f>
        <v>0</v>
      </c>
      <c r="AE138">
        <f>IF(Merge6[[#This Row],[Position2]]="LM",1,0)</f>
        <v>0</v>
      </c>
      <c r="AF138">
        <f>IF(Merge6[[#This Row],[Position2]]="CDM",1,0)</f>
        <v>0</v>
      </c>
      <c r="AG138">
        <f>IF(Merge6[[#This Row],[Position2]]="CM",1,0)</f>
        <v>0</v>
      </c>
      <c r="AH138">
        <f>IF(Merge6[[#This Row],[Position2]]="CAM",1,0)</f>
        <v>0</v>
      </c>
      <c r="AI138">
        <f>IF(Merge6[[#This Row],[Position2]]="RM",1,0)</f>
        <v>0</v>
      </c>
      <c r="AJ138">
        <f>IF(Merge6[[#This Row],[Position2]]="LW",1,0)</f>
        <v>0</v>
      </c>
      <c r="AK138">
        <f>IF(Merge6[[#This Row],[Position2]]="RW",1,0)</f>
        <v>0</v>
      </c>
      <c r="AL138">
        <f>IF(Merge6[[#This Row],[Position2]]="CF",1,0)</f>
        <v>0</v>
      </c>
      <c r="AM138">
        <f>IF(Merge6[[#This Row],[Position2]]="ST",1,0)</f>
        <v>0</v>
      </c>
      <c r="AN138">
        <v>76</v>
      </c>
      <c r="AO138">
        <v>72</v>
      </c>
      <c r="AP138">
        <v>53</v>
      </c>
      <c r="AQ138">
        <v>79</v>
      </c>
      <c r="AR138">
        <v>78</v>
      </c>
      <c r="AS138">
        <v>74</v>
      </c>
      <c r="AT138">
        <v>50</v>
      </c>
      <c r="AU138">
        <v>22</v>
      </c>
      <c r="AV138">
        <v>25</v>
      </c>
      <c r="AW138">
        <v>45</v>
      </c>
      <c r="AX138">
        <v>20</v>
      </c>
      <c r="AY138">
        <v>24</v>
      </c>
      <c r="AZ138">
        <v>21</v>
      </c>
      <c r="BA138">
        <v>82</v>
      </c>
      <c r="BB138">
        <v>79</v>
      </c>
      <c r="BC138">
        <v>82</v>
      </c>
      <c r="BD138">
        <v>69</v>
      </c>
      <c r="BE138">
        <v>78</v>
      </c>
      <c r="BF138">
        <v>76</v>
      </c>
      <c r="BG138">
        <v>55</v>
      </c>
      <c r="BH138">
        <v>71</v>
      </c>
      <c r="BI138">
        <v>63</v>
      </c>
      <c r="BJ138">
        <v>79</v>
      </c>
      <c r="BK138">
        <v>5</v>
      </c>
      <c r="BL138">
        <v>8</v>
      </c>
      <c r="BM138">
        <v>11</v>
      </c>
      <c r="BN138">
        <v>12</v>
      </c>
      <c r="BO138">
        <v>6</v>
      </c>
      <c r="BP138">
        <v>77</v>
      </c>
      <c r="BQ138">
        <v>80</v>
      </c>
      <c r="BR138">
        <v>39</v>
      </c>
      <c r="BS138">
        <v>83</v>
      </c>
      <c r="BT138">
        <v>67</v>
      </c>
      <c r="BU138">
        <v>80</v>
      </c>
    </row>
    <row r="139" spans="1:73" x14ac:dyDescent="0.25">
      <c r="A139" t="s">
        <v>406</v>
      </c>
      <c r="B139">
        <v>17</v>
      </c>
      <c r="C139" t="s">
        <v>28</v>
      </c>
      <c r="D139">
        <v>25</v>
      </c>
      <c r="E139">
        <f>Merge6[[#This Row],[age]]^2</f>
        <v>625</v>
      </c>
      <c r="F139" s="1">
        <v>10000000</v>
      </c>
      <c r="G139" s="1">
        <v>13500000</v>
      </c>
      <c r="H139" s="1">
        <f>Merge6[[#This Row],[MV at time]]/1000000</f>
        <v>10</v>
      </c>
      <c r="I139" s="1">
        <f>Merge6[[#This Row],[fee]]/1000000</f>
        <v>13.5</v>
      </c>
      <c r="J139" s="2">
        <f>Merge6[[#This Row],[fee]]/Merge6[[#This Row],[MV at time]]</f>
        <v>1.35</v>
      </c>
      <c r="K139" t="s">
        <v>2</v>
      </c>
      <c r="L139" t="s">
        <v>407</v>
      </c>
      <c r="M139" t="s">
        <v>319</v>
      </c>
      <c r="N139" t="s">
        <v>193</v>
      </c>
      <c r="O1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39" t="s">
        <v>60</v>
      </c>
      <c r="R139" t="s">
        <v>131</v>
      </c>
      <c r="S139">
        <v>73</v>
      </c>
      <c r="T139">
        <v>77</v>
      </c>
      <c r="U139">
        <f>Merge6[[#This Row],[POT]]-Merge6[[#This Row],[TOT]]</f>
        <v>4</v>
      </c>
      <c r="V139" t="s">
        <v>8</v>
      </c>
      <c r="W139">
        <f>IF(Merge6[[#This Row],[Preffoot]]="Right",1,0)</f>
        <v>1</v>
      </c>
      <c r="X139" t="s">
        <v>15</v>
      </c>
      <c r="Y139">
        <f>IF(Merge6[[#This Row],[Position2]]="GK",1,0)</f>
        <v>0</v>
      </c>
      <c r="Z139">
        <f>IF(Merge6[[#This Row],[Position2]]="LB",1,0)</f>
        <v>0</v>
      </c>
      <c r="AA139">
        <f>IF(Merge6[[#This Row],[Position2]]="CB",1,0)</f>
        <v>0</v>
      </c>
      <c r="AB139">
        <f>IF(Merge6[[#This Row],[Position2]]="RB",1,0)</f>
        <v>0</v>
      </c>
      <c r="AC139">
        <f>IF(Merge6[[#This Row],[Position2]]="LWB",1,0)</f>
        <v>0</v>
      </c>
      <c r="AD139">
        <f>IF(Merge6[[#This Row],[Position2]]="RWB",1,0)</f>
        <v>0</v>
      </c>
      <c r="AE139">
        <f>IF(Merge6[[#This Row],[Position2]]="LM",1,0)</f>
        <v>0</v>
      </c>
      <c r="AF139">
        <f>IF(Merge6[[#This Row],[Position2]]="CDM",1,0)</f>
        <v>0</v>
      </c>
      <c r="AG139">
        <f>IF(Merge6[[#This Row],[Position2]]="CM",1,0)</f>
        <v>0</v>
      </c>
      <c r="AH139">
        <f>IF(Merge6[[#This Row],[Position2]]="CAM",1,0)</f>
        <v>0</v>
      </c>
      <c r="AI139">
        <f>IF(Merge6[[#This Row],[Position2]]="RM",1,0)</f>
        <v>0</v>
      </c>
      <c r="AJ139">
        <f>IF(Merge6[[#This Row],[Position2]]="LW",1,0)</f>
        <v>0</v>
      </c>
      <c r="AK139">
        <f>IF(Merge6[[#This Row],[Position2]]="RW",1,0)</f>
        <v>0</v>
      </c>
      <c r="AL139">
        <f>IF(Merge6[[#This Row],[Position2]]="CF",1,0)</f>
        <v>0</v>
      </c>
      <c r="AM139">
        <f>IF(Merge6[[#This Row],[Position2]]="ST",1,0)</f>
        <v>1</v>
      </c>
      <c r="AN139">
        <v>72</v>
      </c>
      <c r="AO139">
        <v>71</v>
      </c>
      <c r="AP139">
        <v>49</v>
      </c>
      <c r="AQ139">
        <v>67</v>
      </c>
      <c r="AR139">
        <v>52</v>
      </c>
      <c r="AS139">
        <v>67</v>
      </c>
      <c r="AT139">
        <v>68</v>
      </c>
      <c r="AU139">
        <v>75</v>
      </c>
      <c r="AV139">
        <v>67</v>
      </c>
      <c r="AW139">
        <v>68</v>
      </c>
      <c r="AX139">
        <v>57</v>
      </c>
      <c r="AY139">
        <v>72</v>
      </c>
      <c r="AZ139">
        <v>70</v>
      </c>
      <c r="BA139">
        <v>21</v>
      </c>
      <c r="BB139">
        <v>17</v>
      </c>
      <c r="BC139">
        <v>22</v>
      </c>
      <c r="BD139">
        <v>82</v>
      </c>
      <c r="BE139">
        <v>71</v>
      </c>
      <c r="BF139">
        <v>78</v>
      </c>
      <c r="BG139">
        <v>69</v>
      </c>
      <c r="BH139">
        <v>81</v>
      </c>
      <c r="BI139">
        <v>72</v>
      </c>
      <c r="BJ139">
        <v>77</v>
      </c>
      <c r="BK139">
        <v>10</v>
      </c>
      <c r="BL139">
        <v>7</v>
      </c>
      <c r="BM139">
        <v>6</v>
      </c>
      <c r="BN139">
        <v>9</v>
      </c>
      <c r="BO139">
        <v>7</v>
      </c>
      <c r="BP139">
        <v>60</v>
      </c>
      <c r="BQ139">
        <v>68</v>
      </c>
      <c r="BR139">
        <v>74</v>
      </c>
      <c r="BS139">
        <v>25</v>
      </c>
      <c r="BT139">
        <v>65</v>
      </c>
      <c r="BU139">
        <v>70</v>
      </c>
    </row>
    <row r="140" spans="1:73" x14ac:dyDescent="0.25">
      <c r="A140" t="s">
        <v>406</v>
      </c>
      <c r="B140">
        <v>23</v>
      </c>
      <c r="C140" t="s">
        <v>28</v>
      </c>
      <c r="D140">
        <v>25</v>
      </c>
      <c r="E140">
        <f>Merge6[[#This Row],[age]]^2</f>
        <v>625</v>
      </c>
      <c r="F140" s="1">
        <v>10000000</v>
      </c>
      <c r="G140" s="1">
        <v>11400000</v>
      </c>
      <c r="H140" s="1">
        <f>Merge6[[#This Row],[MV at time]]/1000000</f>
        <v>10</v>
      </c>
      <c r="I140" s="1">
        <f>Merge6[[#This Row],[fee]]/1000000</f>
        <v>11.4</v>
      </c>
      <c r="J140" s="2">
        <f>Merge6[[#This Row],[fee]]/Merge6[[#This Row],[MV at time]]</f>
        <v>1.1399999999999999</v>
      </c>
      <c r="K140" t="s">
        <v>2</v>
      </c>
      <c r="L140" t="s">
        <v>407</v>
      </c>
      <c r="M140" t="s">
        <v>267</v>
      </c>
      <c r="N140" t="s">
        <v>319</v>
      </c>
      <c r="O1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40" t="s">
        <v>60</v>
      </c>
      <c r="R140" t="s">
        <v>60</v>
      </c>
      <c r="S140">
        <v>73</v>
      </c>
      <c r="T140">
        <v>77</v>
      </c>
      <c r="U140">
        <f>Merge6[[#This Row],[POT]]-Merge6[[#This Row],[TOT]]</f>
        <v>4</v>
      </c>
      <c r="V140" t="s">
        <v>8</v>
      </c>
      <c r="W140">
        <f>IF(Merge6[[#This Row],[Preffoot]]="Right",1,0)</f>
        <v>1</v>
      </c>
      <c r="X140" t="s">
        <v>15</v>
      </c>
      <c r="Y140">
        <f>IF(Merge6[[#This Row],[Position2]]="GK",1,0)</f>
        <v>0</v>
      </c>
      <c r="Z140">
        <f>IF(Merge6[[#This Row],[Position2]]="LB",1,0)</f>
        <v>0</v>
      </c>
      <c r="AA140">
        <f>IF(Merge6[[#This Row],[Position2]]="CB",1,0)</f>
        <v>0</v>
      </c>
      <c r="AB140">
        <f>IF(Merge6[[#This Row],[Position2]]="RB",1,0)</f>
        <v>0</v>
      </c>
      <c r="AC140">
        <f>IF(Merge6[[#This Row],[Position2]]="LWB",1,0)</f>
        <v>0</v>
      </c>
      <c r="AD140">
        <f>IF(Merge6[[#This Row],[Position2]]="RWB",1,0)</f>
        <v>0</v>
      </c>
      <c r="AE140">
        <f>IF(Merge6[[#This Row],[Position2]]="LM",1,0)</f>
        <v>0</v>
      </c>
      <c r="AF140">
        <f>IF(Merge6[[#This Row],[Position2]]="CDM",1,0)</f>
        <v>0</v>
      </c>
      <c r="AG140">
        <f>IF(Merge6[[#This Row],[Position2]]="CM",1,0)</f>
        <v>0</v>
      </c>
      <c r="AH140">
        <f>IF(Merge6[[#This Row],[Position2]]="CAM",1,0)</f>
        <v>0</v>
      </c>
      <c r="AI140">
        <f>IF(Merge6[[#This Row],[Position2]]="RM",1,0)</f>
        <v>0</v>
      </c>
      <c r="AJ140">
        <f>IF(Merge6[[#This Row],[Position2]]="LW",1,0)</f>
        <v>0</v>
      </c>
      <c r="AK140">
        <f>IF(Merge6[[#This Row],[Position2]]="RW",1,0)</f>
        <v>0</v>
      </c>
      <c r="AL140">
        <f>IF(Merge6[[#This Row],[Position2]]="CF",1,0)</f>
        <v>0</v>
      </c>
      <c r="AM140">
        <f>IF(Merge6[[#This Row],[Position2]]="ST",1,0)</f>
        <v>1</v>
      </c>
      <c r="AN140">
        <v>72</v>
      </c>
      <c r="AO140">
        <v>71</v>
      </c>
      <c r="AP140">
        <v>49</v>
      </c>
      <c r="AQ140">
        <v>67</v>
      </c>
      <c r="AR140">
        <v>52</v>
      </c>
      <c r="AS140">
        <v>67</v>
      </c>
      <c r="AT140">
        <v>68</v>
      </c>
      <c r="AU140">
        <v>75</v>
      </c>
      <c r="AV140">
        <v>67</v>
      </c>
      <c r="AW140">
        <v>68</v>
      </c>
      <c r="AX140">
        <v>57</v>
      </c>
      <c r="AY140">
        <v>72</v>
      </c>
      <c r="AZ140">
        <v>70</v>
      </c>
      <c r="BA140">
        <v>21</v>
      </c>
      <c r="BB140">
        <v>17</v>
      </c>
      <c r="BC140">
        <v>22</v>
      </c>
      <c r="BD140">
        <v>82</v>
      </c>
      <c r="BE140">
        <v>71</v>
      </c>
      <c r="BF140">
        <v>78</v>
      </c>
      <c r="BG140">
        <v>69</v>
      </c>
      <c r="BH140">
        <v>81</v>
      </c>
      <c r="BI140">
        <v>72</v>
      </c>
      <c r="BJ140">
        <v>77</v>
      </c>
      <c r="BK140">
        <v>10</v>
      </c>
      <c r="BL140">
        <v>7</v>
      </c>
      <c r="BM140">
        <v>6</v>
      </c>
      <c r="BN140">
        <v>9</v>
      </c>
      <c r="BO140">
        <v>7</v>
      </c>
      <c r="BP140">
        <v>60</v>
      </c>
      <c r="BQ140">
        <v>68</v>
      </c>
      <c r="BR140">
        <v>74</v>
      </c>
      <c r="BS140">
        <v>25</v>
      </c>
      <c r="BT140">
        <v>65</v>
      </c>
      <c r="BU140">
        <v>70</v>
      </c>
    </row>
    <row r="141" spans="1:73" x14ac:dyDescent="0.25">
      <c r="A141" t="s">
        <v>538</v>
      </c>
      <c r="B141">
        <v>35</v>
      </c>
      <c r="C141" t="s">
        <v>28</v>
      </c>
      <c r="D141">
        <v>24</v>
      </c>
      <c r="E141">
        <f>Merge6[[#This Row],[age]]^2</f>
        <v>576</v>
      </c>
      <c r="F141" s="1">
        <v>12000000</v>
      </c>
      <c r="G141" s="1">
        <v>10000000</v>
      </c>
      <c r="H141" s="1">
        <f>Merge6[[#This Row],[MV at time]]/1000000</f>
        <v>12</v>
      </c>
      <c r="I141" s="1">
        <f>Merge6[[#This Row],[fee]]/1000000</f>
        <v>10</v>
      </c>
      <c r="J141" s="2">
        <f>Merge6[[#This Row],[fee]]/Merge6[[#This Row],[MV at time]]</f>
        <v>0.83333333333333337</v>
      </c>
      <c r="K141" t="s">
        <v>509</v>
      </c>
      <c r="L141" t="s">
        <v>133</v>
      </c>
      <c r="M141" t="s">
        <v>539</v>
      </c>
      <c r="N141" t="s">
        <v>253</v>
      </c>
      <c r="O1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41" t="s">
        <v>91</v>
      </c>
      <c r="R141" t="s">
        <v>91</v>
      </c>
      <c r="S141">
        <v>76</v>
      </c>
      <c r="T141">
        <v>79</v>
      </c>
      <c r="U141">
        <f>Merge6[[#This Row],[POT]]-Merge6[[#This Row],[TOT]]</f>
        <v>3</v>
      </c>
      <c r="V141" t="s">
        <v>8</v>
      </c>
      <c r="W141">
        <f>IF(Merge6[[#This Row],[Preffoot]]="Right",1,0)</f>
        <v>1</v>
      </c>
      <c r="X141" t="s">
        <v>15</v>
      </c>
      <c r="Y141">
        <f>IF(Merge6[[#This Row],[Position2]]="GK",1,0)</f>
        <v>0</v>
      </c>
      <c r="Z141">
        <f>IF(Merge6[[#This Row],[Position2]]="LB",1,0)</f>
        <v>0</v>
      </c>
      <c r="AA141">
        <f>IF(Merge6[[#This Row],[Position2]]="CB",1,0)</f>
        <v>0</v>
      </c>
      <c r="AB141">
        <f>IF(Merge6[[#This Row],[Position2]]="RB",1,0)</f>
        <v>0</v>
      </c>
      <c r="AC141">
        <f>IF(Merge6[[#This Row],[Position2]]="LWB",1,0)</f>
        <v>0</v>
      </c>
      <c r="AD141">
        <f>IF(Merge6[[#This Row],[Position2]]="RWB",1,0)</f>
        <v>0</v>
      </c>
      <c r="AE141">
        <f>IF(Merge6[[#This Row],[Position2]]="LM",1,0)</f>
        <v>0</v>
      </c>
      <c r="AF141">
        <f>IF(Merge6[[#This Row],[Position2]]="CDM",1,0)</f>
        <v>0</v>
      </c>
      <c r="AG141">
        <f>IF(Merge6[[#This Row],[Position2]]="CM",1,0)</f>
        <v>0</v>
      </c>
      <c r="AH141">
        <f>IF(Merge6[[#This Row],[Position2]]="CAM",1,0)</f>
        <v>0</v>
      </c>
      <c r="AI141">
        <f>IF(Merge6[[#This Row],[Position2]]="RM",1,0)</f>
        <v>0</v>
      </c>
      <c r="AJ141">
        <f>IF(Merge6[[#This Row],[Position2]]="LW",1,0)</f>
        <v>0</v>
      </c>
      <c r="AK141">
        <f>IF(Merge6[[#This Row],[Position2]]="RW",1,0)</f>
        <v>0</v>
      </c>
      <c r="AL141">
        <f>IF(Merge6[[#This Row],[Position2]]="CF",1,0)</f>
        <v>0</v>
      </c>
      <c r="AM141">
        <f>IF(Merge6[[#This Row],[Position2]]="ST",1,0)</f>
        <v>1</v>
      </c>
      <c r="AN141">
        <v>77</v>
      </c>
      <c r="AO141">
        <v>81</v>
      </c>
      <c r="AP141">
        <v>67</v>
      </c>
      <c r="AQ141">
        <v>74</v>
      </c>
      <c r="AR141">
        <v>57</v>
      </c>
      <c r="AS141">
        <v>64</v>
      </c>
      <c r="AT141">
        <v>76</v>
      </c>
      <c r="AU141">
        <v>78</v>
      </c>
      <c r="AV141">
        <v>74</v>
      </c>
      <c r="AW141">
        <v>72</v>
      </c>
      <c r="AX141">
        <v>67</v>
      </c>
      <c r="AY141">
        <v>65</v>
      </c>
      <c r="AZ141">
        <v>73</v>
      </c>
      <c r="BA141">
        <v>25</v>
      </c>
      <c r="BB141">
        <v>31</v>
      </c>
      <c r="BC141">
        <v>33</v>
      </c>
      <c r="BD141">
        <v>89</v>
      </c>
      <c r="BE141">
        <v>79</v>
      </c>
      <c r="BF141">
        <v>41</v>
      </c>
      <c r="BG141">
        <v>85</v>
      </c>
      <c r="BH141">
        <v>79</v>
      </c>
      <c r="BI141">
        <v>89</v>
      </c>
      <c r="BJ141">
        <v>71</v>
      </c>
      <c r="BK141">
        <v>10</v>
      </c>
      <c r="BL141">
        <v>13</v>
      </c>
      <c r="BM141">
        <v>8</v>
      </c>
      <c r="BN141">
        <v>16</v>
      </c>
      <c r="BO141">
        <v>8</v>
      </c>
      <c r="BP141">
        <v>73</v>
      </c>
      <c r="BQ141">
        <v>78</v>
      </c>
      <c r="BR141">
        <v>77</v>
      </c>
      <c r="BS141">
        <v>31</v>
      </c>
      <c r="BT141">
        <v>64</v>
      </c>
      <c r="BU141">
        <v>73</v>
      </c>
    </row>
    <row r="142" spans="1:73" x14ac:dyDescent="0.25">
      <c r="A142" t="s">
        <v>327</v>
      </c>
      <c r="B142">
        <v>46</v>
      </c>
      <c r="C142" t="s">
        <v>33</v>
      </c>
      <c r="D142">
        <v>21</v>
      </c>
      <c r="E142">
        <f>Merge6[[#This Row],[age]]^2</f>
        <v>441</v>
      </c>
      <c r="F142" s="1">
        <v>12000000</v>
      </c>
      <c r="G142" s="1">
        <v>20000000</v>
      </c>
      <c r="H142" s="1">
        <f>Merge6[[#This Row],[MV at time]]/1000000</f>
        <v>12</v>
      </c>
      <c r="I142" s="1">
        <f>Merge6[[#This Row],[fee]]/1000000</f>
        <v>20</v>
      </c>
      <c r="J142" s="2">
        <f>Merge6[[#This Row],[fee]]/Merge6[[#This Row],[MV at time]]</f>
        <v>1.6666666666666667</v>
      </c>
      <c r="K142" t="s">
        <v>2</v>
      </c>
      <c r="L142" t="s">
        <v>252</v>
      </c>
      <c r="M142" t="s">
        <v>282</v>
      </c>
      <c r="N142" t="s">
        <v>59</v>
      </c>
      <c r="O1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42" t="s">
        <v>91</v>
      </c>
      <c r="R142" t="s">
        <v>55</v>
      </c>
      <c r="S142">
        <v>76</v>
      </c>
      <c r="T142">
        <v>85</v>
      </c>
      <c r="U142">
        <f>Merge6[[#This Row],[POT]]-Merge6[[#This Row],[TOT]]</f>
        <v>9</v>
      </c>
      <c r="V142" t="s">
        <v>8</v>
      </c>
      <c r="W142">
        <f>IF(Merge6[[#This Row],[Preffoot]]="Right",1,0)</f>
        <v>1</v>
      </c>
      <c r="X142" t="s">
        <v>27</v>
      </c>
      <c r="Y142">
        <f>IF(Merge6[[#This Row],[Position2]]="GK",1,0)</f>
        <v>0</v>
      </c>
      <c r="Z142">
        <f>IF(Merge6[[#This Row],[Position2]]="LB",1,0)</f>
        <v>0</v>
      </c>
      <c r="AA142">
        <f>IF(Merge6[[#This Row],[Position2]]="CB",1,0)</f>
        <v>0</v>
      </c>
      <c r="AB142">
        <f>IF(Merge6[[#This Row],[Position2]]="RB",1,0)</f>
        <v>1</v>
      </c>
      <c r="AC142">
        <f>IF(Merge6[[#This Row],[Position2]]="LWB",1,0)</f>
        <v>0</v>
      </c>
      <c r="AD142">
        <f>IF(Merge6[[#This Row],[Position2]]="RWB",1,0)</f>
        <v>0</v>
      </c>
      <c r="AE142">
        <f>IF(Merge6[[#This Row],[Position2]]="LM",1,0)</f>
        <v>0</v>
      </c>
      <c r="AF142">
        <f>IF(Merge6[[#This Row],[Position2]]="CDM",1,0)</f>
        <v>0</v>
      </c>
      <c r="AG142">
        <f>IF(Merge6[[#This Row],[Position2]]="CM",1,0)</f>
        <v>0</v>
      </c>
      <c r="AH142">
        <f>IF(Merge6[[#This Row],[Position2]]="CAM",1,0)</f>
        <v>0</v>
      </c>
      <c r="AI142">
        <f>IF(Merge6[[#This Row],[Position2]]="RM",1,0)</f>
        <v>0</v>
      </c>
      <c r="AJ142">
        <f>IF(Merge6[[#This Row],[Position2]]="LW",1,0)</f>
        <v>0</v>
      </c>
      <c r="AK142">
        <f>IF(Merge6[[#This Row],[Position2]]="RW",1,0)</f>
        <v>0</v>
      </c>
      <c r="AL142">
        <f>IF(Merge6[[#This Row],[Position2]]="CF",1,0)</f>
        <v>0</v>
      </c>
      <c r="AM142">
        <f>IF(Merge6[[#This Row],[Position2]]="ST",1,0)</f>
        <v>0</v>
      </c>
      <c r="AN142">
        <v>78</v>
      </c>
      <c r="AO142">
        <v>78</v>
      </c>
      <c r="AP142">
        <v>79</v>
      </c>
      <c r="AQ142">
        <v>75</v>
      </c>
      <c r="AR142">
        <v>66</v>
      </c>
      <c r="AS142">
        <v>58</v>
      </c>
      <c r="AT142">
        <v>62</v>
      </c>
      <c r="AU142">
        <v>50</v>
      </c>
      <c r="AV142">
        <v>46</v>
      </c>
      <c r="AW142">
        <v>72</v>
      </c>
      <c r="AX142">
        <v>49</v>
      </c>
      <c r="AY142">
        <v>59</v>
      </c>
      <c r="AZ142">
        <v>53</v>
      </c>
      <c r="BA142">
        <v>74</v>
      </c>
      <c r="BB142">
        <v>70</v>
      </c>
      <c r="BC142">
        <v>74</v>
      </c>
      <c r="BD142">
        <v>78</v>
      </c>
      <c r="BE142">
        <v>74</v>
      </c>
      <c r="BF142">
        <v>68</v>
      </c>
      <c r="BG142">
        <v>71</v>
      </c>
      <c r="BH142">
        <v>80</v>
      </c>
      <c r="BI142">
        <v>75</v>
      </c>
      <c r="BJ142">
        <v>65</v>
      </c>
      <c r="BK142">
        <v>12</v>
      </c>
      <c r="BL142">
        <v>8</v>
      </c>
      <c r="BM142">
        <v>9</v>
      </c>
      <c r="BN142">
        <v>13</v>
      </c>
      <c r="BO142">
        <v>14</v>
      </c>
      <c r="BP142">
        <v>61</v>
      </c>
      <c r="BQ142">
        <v>77</v>
      </c>
      <c r="BR142">
        <v>58</v>
      </c>
      <c r="BS142">
        <v>75</v>
      </c>
      <c r="BT142">
        <v>65</v>
      </c>
      <c r="BU142">
        <v>74</v>
      </c>
    </row>
    <row r="143" spans="1:73" x14ac:dyDescent="0.25">
      <c r="A143" t="s">
        <v>327</v>
      </c>
      <c r="B143">
        <v>23</v>
      </c>
      <c r="C143" t="s">
        <v>33</v>
      </c>
      <c r="D143">
        <v>24</v>
      </c>
      <c r="E143">
        <f>Merge6[[#This Row],[age]]^2</f>
        <v>576</v>
      </c>
      <c r="F143" s="1">
        <v>12000000</v>
      </c>
      <c r="G143" s="1">
        <v>15000000</v>
      </c>
      <c r="H143" s="1">
        <f>Merge6[[#This Row],[MV at time]]/1000000</f>
        <v>12</v>
      </c>
      <c r="I143" s="1">
        <f>Merge6[[#This Row],[fee]]/1000000</f>
        <v>15</v>
      </c>
      <c r="J143" s="2">
        <f>Merge6[[#This Row],[fee]]/Merge6[[#This Row],[MV at time]]</f>
        <v>1.25</v>
      </c>
      <c r="K143" t="s">
        <v>1050</v>
      </c>
      <c r="L143" t="s">
        <v>252</v>
      </c>
      <c r="M143" t="s">
        <v>59</v>
      </c>
      <c r="N143" t="s">
        <v>223</v>
      </c>
      <c r="O1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43" t="s">
        <v>55</v>
      </c>
      <c r="R143" t="s">
        <v>91</v>
      </c>
      <c r="S143">
        <v>77</v>
      </c>
      <c r="T143">
        <v>80</v>
      </c>
      <c r="U143">
        <f>Merge6[[#This Row],[POT]]-Merge6[[#This Row],[TOT]]</f>
        <v>3</v>
      </c>
      <c r="V143" t="s">
        <v>8</v>
      </c>
      <c r="W143">
        <f>IF(Merge6[[#This Row],[Preffoot]]="Right",1,0)</f>
        <v>1</v>
      </c>
      <c r="X143" t="s">
        <v>27</v>
      </c>
      <c r="Y143">
        <f>IF(Merge6[[#This Row],[Position2]]="GK",1,0)</f>
        <v>0</v>
      </c>
      <c r="Z143">
        <f>IF(Merge6[[#This Row],[Position2]]="LB",1,0)</f>
        <v>0</v>
      </c>
      <c r="AA143">
        <f>IF(Merge6[[#This Row],[Position2]]="CB",1,0)</f>
        <v>0</v>
      </c>
      <c r="AB143">
        <f>IF(Merge6[[#This Row],[Position2]]="RB",1,0)</f>
        <v>1</v>
      </c>
      <c r="AC143">
        <f>IF(Merge6[[#This Row],[Position2]]="LWB",1,0)</f>
        <v>0</v>
      </c>
      <c r="AD143">
        <f>IF(Merge6[[#This Row],[Position2]]="RWB",1,0)</f>
        <v>0</v>
      </c>
      <c r="AE143">
        <f>IF(Merge6[[#This Row],[Position2]]="LM",1,0)</f>
        <v>0</v>
      </c>
      <c r="AF143">
        <f>IF(Merge6[[#This Row],[Position2]]="CDM",1,0)</f>
        <v>0</v>
      </c>
      <c r="AG143">
        <f>IF(Merge6[[#This Row],[Position2]]="CM",1,0)</f>
        <v>0</v>
      </c>
      <c r="AH143">
        <f>IF(Merge6[[#This Row],[Position2]]="CAM",1,0)</f>
        <v>0</v>
      </c>
      <c r="AI143">
        <f>IF(Merge6[[#This Row],[Position2]]="RM",1,0)</f>
        <v>0</v>
      </c>
      <c r="AJ143">
        <f>IF(Merge6[[#This Row],[Position2]]="LW",1,0)</f>
        <v>0</v>
      </c>
      <c r="AK143">
        <f>IF(Merge6[[#This Row],[Position2]]="RW",1,0)</f>
        <v>0</v>
      </c>
      <c r="AL143">
        <f>IF(Merge6[[#This Row],[Position2]]="CF",1,0)</f>
        <v>0</v>
      </c>
      <c r="AM143">
        <f>IF(Merge6[[#This Row],[Position2]]="ST",1,0)</f>
        <v>0</v>
      </c>
      <c r="AN143">
        <v>77</v>
      </c>
      <c r="AO143">
        <v>77</v>
      </c>
      <c r="AP143">
        <v>76</v>
      </c>
      <c r="AQ143">
        <v>76</v>
      </c>
      <c r="AR143">
        <v>66</v>
      </c>
      <c r="AS143">
        <v>63</v>
      </c>
      <c r="AT143">
        <v>62</v>
      </c>
      <c r="AU143">
        <v>50</v>
      </c>
      <c r="AV143">
        <v>46</v>
      </c>
      <c r="AW143">
        <v>73</v>
      </c>
      <c r="AX143">
        <v>49</v>
      </c>
      <c r="AY143">
        <v>59</v>
      </c>
      <c r="AZ143">
        <v>53</v>
      </c>
      <c r="BA143">
        <v>73</v>
      </c>
      <c r="BB143">
        <v>75</v>
      </c>
      <c r="BC143">
        <v>75</v>
      </c>
      <c r="BD143">
        <v>74</v>
      </c>
      <c r="BE143">
        <v>74</v>
      </c>
      <c r="BF143">
        <v>68</v>
      </c>
      <c r="BG143">
        <v>69</v>
      </c>
      <c r="BH143">
        <v>74</v>
      </c>
      <c r="BI143">
        <v>75</v>
      </c>
      <c r="BJ143">
        <v>66</v>
      </c>
      <c r="BK143">
        <v>12</v>
      </c>
      <c r="BL143">
        <v>8</v>
      </c>
      <c r="BM143">
        <v>9</v>
      </c>
      <c r="BN143">
        <v>13</v>
      </c>
      <c r="BO143">
        <v>14</v>
      </c>
      <c r="BP143">
        <v>68</v>
      </c>
      <c r="BQ143">
        <v>76</v>
      </c>
      <c r="BR143">
        <v>62</v>
      </c>
      <c r="BS143">
        <v>75</v>
      </c>
      <c r="BT143">
        <v>69</v>
      </c>
      <c r="BU143">
        <v>75</v>
      </c>
    </row>
    <row r="144" spans="1:73" x14ac:dyDescent="0.25">
      <c r="A144" t="s">
        <v>540</v>
      </c>
      <c r="B144">
        <v>47</v>
      </c>
      <c r="C144" t="s">
        <v>84</v>
      </c>
      <c r="D144">
        <v>28</v>
      </c>
      <c r="E144">
        <f>Merge6[[#This Row],[age]]^2</f>
        <v>784</v>
      </c>
      <c r="F144" s="1">
        <v>17000000</v>
      </c>
      <c r="G144" s="1">
        <v>13500000</v>
      </c>
      <c r="H144" s="1">
        <f>Merge6[[#This Row],[MV at time]]/1000000</f>
        <v>17</v>
      </c>
      <c r="I144" s="1">
        <f>Merge6[[#This Row],[fee]]/1000000</f>
        <v>13.5</v>
      </c>
      <c r="J144" s="2">
        <f>Merge6[[#This Row],[fee]]/Merge6[[#This Row],[MV at time]]</f>
        <v>0.79411764705882348</v>
      </c>
      <c r="K144" t="s">
        <v>509</v>
      </c>
      <c r="L144" t="s">
        <v>149</v>
      </c>
      <c r="M144" t="s">
        <v>368</v>
      </c>
      <c r="N144" t="s">
        <v>59</v>
      </c>
      <c r="O1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44" t="s">
        <v>55</v>
      </c>
      <c r="R144" t="s">
        <v>55</v>
      </c>
      <c r="S144">
        <v>81</v>
      </c>
      <c r="T144">
        <v>83</v>
      </c>
      <c r="U144">
        <f>Merge6[[#This Row],[POT]]-Merge6[[#This Row],[TOT]]</f>
        <v>2</v>
      </c>
      <c r="V144" t="s">
        <v>43</v>
      </c>
      <c r="W144">
        <f>IF(Merge6[[#This Row],[Preffoot]]="Right",1,0)</f>
        <v>0</v>
      </c>
      <c r="X144" t="s">
        <v>87</v>
      </c>
      <c r="Y144">
        <f>IF(Merge6[[#This Row],[Position2]]="GK",1,0)</f>
        <v>1</v>
      </c>
      <c r="Z144">
        <f>IF(Merge6[[#This Row],[Position2]]="LB",1,0)</f>
        <v>0</v>
      </c>
      <c r="AA144">
        <f>IF(Merge6[[#This Row],[Position2]]="CB",1,0)</f>
        <v>0</v>
      </c>
      <c r="AB144">
        <f>IF(Merge6[[#This Row],[Position2]]="RB",1,0)</f>
        <v>0</v>
      </c>
      <c r="AC144">
        <f>IF(Merge6[[#This Row],[Position2]]="LWB",1,0)</f>
        <v>0</v>
      </c>
      <c r="AD144">
        <f>IF(Merge6[[#This Row],[Position2]]="RWB",1,0)</f>
        <v>0</v>
      </c>
      <c r="AE144">
        <f>IF(Merge6[[#This Row],[Position2]]="LM",1,0)</f>
        <v>0</v>
      </c>
      <c r="AF144">
        <f>IF(Merge6[[#This Row],[Position2]]="CDM",1,0)</f>
        <v>0</v>
      </c>
      <c r="AG144">
        <f>IF(Merge6[[#This Row],[Position2]]="CM",1,0)</f>
        <v>0</v>
      </c>
      <c r="AH144">
        <f>IF(Merge6[[#This Row],[Position2]]="CAM",1,0)</f>
        <v>0</v>
      </c>
      <c r="AI144">
        <f>IF(Merge6[[#This Row],[Position2]]="RM",1,0)</f>
        <v>0</v>
      </c>
      <c r="AJ144">
        <f>IF(Merge6[[#This Row],[Position2]]="LW",1,0)</f>
        <v>0</v>
      </c>
      <c r="AK144">
        <f>IF(Merge6[[#This Row],[Position2]]="RW",1,0)</f>
        <v>0</v>
      </c>
      <c r="AL144">
        <f>IF(Merge6[[#This Row],[Position2]]="CF",1,0)</f>
        <v>0</v>
      </c>
      <c r="AM144">
        <f>IF(Merge6[[#This Row],[Position2]]="ST",1,0)</f>
        <v>0</v>
      </c>
      <c r="AN144">
        <v>23</v>
      </c>
      <c r="AO144">
        <v>11</v>
      </c>
      <c r="AP144">
        <v>13</v>
      </c>
      <c r="AQ144">
        <v>17</v>
      </c>
      <c r="AR144">
        <v>21</v>
      </c>
      <c r="AS144">
        <v>10</v>
      </c>
      <c r="AT144">
        <v>58</v>
      </c>
      <c r="AU144">
        <v>11</v>
      </c>
      <c r="AV144">
        <v>10</v>
      </c>
      <c r="AW144">
        <v>20</v>
      </c>
      <c r="AX144">
        <v>19</v>
      </c>
      <c r="AY144">
        <v>20</v>
      </c>
      <c r="AZ144">
        <v>10</v>
      </c>
      <c r="BA144">
        <v>17</v>
      </c>
      <c r="BB144">
        <v>12</v>
      </c>
      <c r="BC144">
        <v>11</v>
      </c>
      <c r="BD144">
        <v>44</v>
      </c>
      <c r="BE144">
        <v>34</v>
      </c>
      <c r="BF144">
        <v>55</v>
      </c>
      <c r="BG144">
        <v>25</v>
      </c>
      <c r="BH144">
        <v>40</v>
      </c>
      <c r="BI144">
        <v>36</v>
      </c>
      <c r="BJ144">
        <v>62</v>
      </c>
      <c r="BK144">
        <v>81</v>
      </c>
      <c r="BL144">
        <v>81</v>
      </c>
      <c r="BM144">
        <v>78</v>
      </c>
      <c r="BN144">
        <v>77</v>
      </c>
      <c r="BO144">
        <v>83</v>
      </c>
      <c r="BP144">
        <v>23</v>
      </c>
      <c r="BQ144">
        <v>78</v>
      </c>
      <c r="BR144">
        <v>10</v>
      </c>
      <c r="BS144">
        <v>24</v>
      </c>
      <c r="BT144">
        <v>41</v>
      </c>
      <c r="BU144">
        <v>63</v>
      </c>
    </row>
    <row r="145" spans="1:73" x14ac:dyDescent="0.25">
      <c r="A145" t="s">
        <v>541</v>
      </c>
      <c r="B145">
        <v>23</v>
      </c>
      <c r="C145" t="s">
        <v>33</v>
      </c>
      <c r="D145">
        <v>23</v>
      </c>
      <c r="E145">
        <f>Merge6[[#This Row],[age]]^2</f>
        <v>529</v>
      </c>
      <c r="F145" s="1">
        <v>30000000</v>
      </c>
      <c r="G145" s="1">
        <v>35000000</v>
      </c>
      <c r="H145" s="1">
        <f>Merge6[[#This Row],[MV at time]]/1000000</f>
        <v>30</v>
      </c>
      <c r="I145" s="1">
        <f>Merge6[[#This Row],[fee]]/1000000</f>
        <v>35</v>
      </c>
      <c r="J145" s="2">
        <f>Merge6[[#This Row],[fee]]/Merge6[[#This Row],[MV at time]]</f>
        <v>1.1666666666666667</v>
      </c>
      <c r="K145" t="s">
        <v>509</v>
      </c>
      <c r="L145" t="s">
        <v>149</v>
      </c>
      <c r="M145" t="s">
        <v>90</v>
      </c>
      <c r="N145" t="s">
        <v>240</v>
      </c>
      <c r="O1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45" t="s">
        <v>542</v>
      </c>
      <c r="R145" t="s">
        <v>91</v>
      </c>
      <c r="S145">
        <v>80</v>
      </c>
      <c r="T145">
        <v>85</v>
      </c>
      <c r="U145">
        <f>Merge6[[#This Row],[POT]]-Merge6[[#This Row],[TOT]]</f>
        <v>5</v>
      </c>
      <c r="V145" t="s">
        <v>8</v>
      </c>
      <c r="W145">
        <f>IF(Merge6[[#This Row],[Preffoot]]="Right",1,0)</f>
        <v>1</v>
      </c>
      <c r="X145" t="s">
        <v>27</v>
      </c>
      <c r="Y145">
        <f>IF(Merge6[[#This Row],[Position2]]="GK",1,0)</f>
        <v>0</v>
      </c>
      <c r="Z145">
        <f>IF(Merge6[[#This Row],[Position2]]="LB",1,0)</f>
        <v>0</v>
      </c>
      <c r="AA145">
        <f>IF(Merge6[[#This Row],[Position2]]="CB",1,0)</f>
        <v>0</v>
      </c>
      <c r="AB145">
        <f>IF(Merge6[[#This Row],[Position2]]="RB",1,0)</f>
        <v>1</v>
      </c>
      <c r="AC145">
        <f>IF(Merge6[[#This Row],[Position2]]="LWB",1,0)</f>
        <v>0</v>
      </c>
      <c r="AD145">
        <f>IF(Merge6[[#This Row],[Position2]]="RWB",1,0)</f>
        <v>0</v>
      </c>
      <c r="AE145">
        <f>IF(Merge6[[#This Row],[Position2]]="LM",1,0)</f>
        <v>0</v>
      </c>
      <c r="AF145">
        <f>IF(Merge6[[#This Row],[Position2]]="CDM",1,0)</f>
        <v>0</v>
      </c>
      <c r="AG145">
        <f>IF(Merge6[[#This Row],[Position2]]="CM",1,0)</f>
        <v>0</v>
      </c>
      <c r="AH145">
        <f>IF(Merge6[[#This Row],[Position2]]="CAM",1,0)</f>
        <v>0</v>
      </c>
      <c r="AI145">
        <f>IF(Merge6[[#This Row],[Position2]]="RM",1,0)</f>
        <v>0</v>
      </c>
      <c r="AJ145">
        <f>IF(Merge6[[#This Row],[Position2]]="LW",1,0)</f>
        <v>0</v>
      </c>
      <c r="AK145">
        <f>IF(Merge6[[#This Row],[Position2]]="RW",1,0)</f>
        <v>0</v>
      </c>
      <c r="AL145">
        <f>IF(Merge6[[#This Row],[Position2]]="CF",1,0)</f>
        <v>0</v>
      </c>
      <c r="AM145">
        <f>IF(Merge6[[#This Row],[Position2]]="ST",1,0)</f>
        <v>0</v>
      </c>
      <c r="AN145">
        <v>77</v>
      </c>
      <c r="AO145">
        <v>67</v>
      </c>
      <c r="AP145">
        <v>76</v>
      </c>
      <c r="AQ145">
        <v>78</v>
      </c>
      <c r="AR145">
        <v>79</v>
      </c>
      <c r="AS145">
        <v>75</v>
      </c>
      <c r="AT145">
        <v>71</v>
      </c>
      <c r="AU145">
        <v>37</v>
      </c>
      <c r="AV145">
        <v>53</v>
      </c>
      <c r="AW145">
        <v>63</v>
      </c>
      <c r="AX145">
        <v>51</v>
      </c>
      <c r="AY145">
        <v>51</v>
      </c>
      <c r="AZ145">
        <v>67</v>
      </c>
      <c r="BA145">
        <v>82</v>
      </c>
      <c r="BB145">
        <v>83</v>
      </c>
      <c r="BC145">
        <v>79</v>
      </c>
      <c r="BD145">
        <v>68</v>
      </c>
      <c r="BE145">
        <v>79</v>
      </c>
      <c r="BF145">
        <v>75</v>
      </c>
      <c r="BG145">
        <v>66</v>
      </c>
      <c r="BH145">
        <v>69</v>
      </c>
      <c r="BI145">
        <v>67</v>
      </c>
      <c r="BJ145">
        <v>85</v>
      </c>
      <c r="BK145">
        <v>7</v>
      </c>
      <c r="BL145">
        <v>9</v>
      </c>
      <c r="BM145">
        <v>7</v>
      </c>
      <c r="BN145">
        <v>15</v>
      </c>
      <c r="BO145">
        <v>15</v>
      </c>
      <c r="BP145">
        <v>73</v>
      </c>
      <c r="BQ145">
        <v>79</v>
      </c>
      <c r="BR145">
        <v>57</v>
      </c>
      <c r="BS145">
        <v>84</v>
      </c>
      <c r="BT145">
        <v>66</v>
      </c>
      <c r="BU145">
        <v>77</v>
      </c>
    </row>
    <row r="146" spans="1:73" x14ac:dyDescent="0.25">
      <c r="A146" t="s">
        <v>1292</v>
      </c>
      <c r="B146">
        <v>17</v>
      </c>
      <c r="C146" t="s">
        <v>1</v>
      </c>
      <c r="D146">
        <v>21</v>
      </c>
      <c r="E146">
        <f>Merge6[[#This Row],[age]]^2</f>
        <v>441</v>
      </c>
      <c r="F146" s="1">
        <v>40000000</v>
      </c>
      <c r="G146" s="1">
        <v>38000000</v>
      </c>
      <c r="H146" s="1">
        <f>Merge6[[#This Row],[MV at time]]/1000000</f>
        <v>40</v>
      </c>
      <c r="I146" s="1">
        <f>Merge6[[#This Row],[fee]]/1000000</f>
        <v>38</v>
      </c>
      <c r="J146" s="2">
        <f>Merge6[[#This Row],[fee]]/Merge6[[#This Row],[MV at time]]</f>
        <v>0.95</v>
      </c>
      <c r="K146" t="s">
        <v>1233</v>
      </c>
      <c r="L146" t="s">
        <v>149</v>
      </c>
      <c r="M146" t="s">
        <v>59</v>
      </c>
      <c r="N146" t="s">
        <v>58</v>
      </c>
      <c r="O1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46" t="s">
        <v>55</v>
      </c>
      <c r="R146" t="s">
        <v>60</v>
      </c>
      <c r="S146">
        <v>77</v>
      </c>
      <c r="T146">
        <v>85</v>
      </c>
      <c r="U146">
        <f>Merge6[[#This Row],[POT]]-Merge6[[#This Row],[TOT]]</f>
        <v>8</v>
      </c>
      <c r="V146" t="s">
        <v>43</v>
      </c>
      <c r="W146">
        <f>IF(Merge6[[#This Row],[Preffoot]]="Right",1,0)</f>
        <v>0</v>
      </c>
      <c r="X146" t="s">
        <v>9</v>
      </c>
      <c r="Y146">
        <f>IF(Merge6[[#This Row],[Position2]]="GK",1,0)</f>
        <v>0</v>
      </c>
      <c r="Z146">
        <f>IF(Merge6[[#This Row],[Position2]]="LB",1,0)</f>
        <v>0</v>
      </c>
      <c r="AA146">
        <f>IF(Merge6[[#This Row],[Position2]]="CB",1,0)</f>
        <v>1</v>
      </c>
      <c r="AB146">
        <f>IF(Merge6[[#This Row],[Position2]]="RB",1,0)</f>
        <v>0</v>
      </c>
      <c r="AC146">
        <f>IF(Merge6[[#This Row],[Position2]]="LWB",1,0)</f>
        <v>0</v>
      </c>
      <c r="AD146">
        <f>IF(Merge6[[#This Row],[Position2]]="RWB",1,0)</f>
        <v>0</v>
      </c>
      <c r="AE146">
        <f>IF(Merge6[[#This Row],[Position2]]="LM",1,0)</f>
        <v>0</v>
      </c>
      <c r="AF146">
        <f>IF(Merge6[[#This Row],[Position2]]="CDM",1,0)</f>
        <v>0</v>
      </c>
      <c r="AG146">
        <f>IF(Merge6[[#This Row],[Position2]]="CM",1,0)</f>
        <v>0</v>
      </c>
      <c r="AH146">
        <f>IF(Merge6[[#This Row],[Position2]]="CAM",1,0)</f>
        <v>0</v>
      </c>
      <c r="AI146">
        <f>IF(Merge6[[#This Row],[Position2]]="RM",1,0)</f>
        <v>0</v>
      </c>
      <c r="AJ146">
        <f>IF(Merge6[[#This Row],[Position2]]="LW",1,0)</f>
        <v>0</v>
      </c>
      <c r="AK146">
        <f>IF(Merge6[[#This Row],[Position2]]="RW",1,0)</f>
        <v>0</v>
      </c>
      <c r="AL146">
        <f>IF(Merge6[[#This Row],[Position2]]="CF",1,0)</f>
        <v>0</v>
      </c>
      <c r="AM146">
        <f>IF(Merge6[[#This Row],[Position2]]="ST",1,0)</f>
        <v>0</v>
      </c>
      <c r="AN146">
        <v>67</v>
      </c>
      <c r="AO146">
        <v>58</v>
      </c>
      <c r="AP146">
        <v>48</v>
      </c>
      <c r="AQ146">
        <v>78</v>
      </c>
      <c r="AR146">
        <v>77</v>
      </c>
      <c r="AS146">
        <v>78</v>
      </c>
      <c r="AT146">
        <v>70</v>
      </c>
      <c r="AU146">
        <v>38</v>
      </c>
      <c r="AV146">
        <v>47</v>
      </c>
      <c r="AW146">
        <v>56</v>
      </c>
      <c r="AX146">
        <v>34</v>
      </c>
      <c r="AY146">
        <v>46</v>
      </c>
      <c r="AZ146">
        <v>31</v>
      </c>
      <c r="BA146" t="s">
        <v>1234</v>
      </c>
      <c r="BB146">
        <v>74</v>
      </c>
      <c r="BC146">
        <v>78</v>
      </c>
      <c r="BD146">
        <v>54</v>
      </c>
      <c r="BE146">
        <v>64</v>
      </c>
      <c r="BF146">
        <v>84</v>
      </c>
      <c r="BG146">
        <v>35</v>
      </c>
      <c r="BH146">
        <v>66</v>
      </c>
      <c r="BI146">
        <v>42</v>
      </c>
      <c r="BJ146">
        <v>78</v>
      </c>
      <c r="BK146">
        <v>15</v>
      </c>
      <c r="BL146">
        <v>8</v>
      </c>
      <c r="BM146">
        <v>7</v>
      </c>
      <c r="BN146">
        <v>5</v>
      </c>
      <c r="BO146">
        <v>8</v>
      </c>
      <c r="BP146">
        <v>69</v>
      </c>
      <c r="BQ146">
        <v>76</v>
      </c>
      <c r="BR146">
        <v>47</v>
      </c>
      <c r="BS146">
        <v>78</v>
      </c>
      <c r="BT146">
        <v>68</v>
      </c>
      <c r="BU146">
        <v>75</v>
      </c>
    </row>
    <row r="147" spans="1:73" x14ac:dyDescent="0.25">
      <c r="A147" t="s">
        <v>476</v>
      </c>
      <c r="B147">
        <v>35</v>
      </c>
      <c r="C147" t="s">
        <v>1</v>
      </c>
      <c r="D147">
        <v>23</v>
      </c>
      <c r="E147">
        <f>Merge6[[#This Row],[age]]^2</f>
        <v>529</v>
      </c>
      <c r="F147" s="1">
        <v>6000000</v>
      </c>
      <c r="G147" s="1">
        <v>10000000</v>
      </c>
      <c r="H147" s="1">
        <f>Merge6[[#This Row],[MV at time]]/1000000</f>
        <v>6</v>
      </c>
      <c r="I147" s="1">
        <f>Merge6[[#This Row],[fee]]/1000000</f>
        <v>10</v>
      </c>
      <c r="J147" s="2">
        <f>Merge6[[#This Row],[fee]]/Merge6[[#This Row],[MV at time]]</f>
        <v>1.6666666666666667</v>
      </c>
      <c r="K147" t="s">
        <v>2</v>
      </c>
      <c r="L147" t="s">
        <v>11</v>
      </c>
      <c r="M147" t="s">
        <v>223</v>
      </c>
      <c r="N147" t="s">
        <v>160</v>
      </c>
      <c r="O1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47" t="s">
        <v>91</v>
      </c>
      <c r="R147" t="s">
        <v>60</v>
      </c>
      <c r="S147">
        <v>74</v>
      </c>
      <c r="T147">
        <v>81</v>
      </c>
      <c r="U147">
        <f>Merge6[[#This Row],[POT]]-Merge6[[#This Row],[TOT]]</f>
        <v>7</v>
      </c>
      <c r="V147" t="s">
        <v>43</v>
      </c>
      <c r="W147">
        <f>IF(Merge6[[#This Row],[Preffoot]]="Right",1,0)</f>
        <v>0</v>
      </c>
      <c r="X147" t="s">
        <v>26</v>
      </c>
      <c r="Y147">
        <f>IF(Merge6[[#This Row],[Position2]]="GK",1,0)</f>
        <v>0</v>
      </c>
      <c r="Z147">
        <f>IF(Merge6[[#This Row],[Position2]]="LB",1,0)</f>
        <v>1</v>
      </c>
      <c r="AA147">
        <f>IF(Merge6[[#This Row],[Position2]]="CB",1,0)</f>
        <v>0</v>
      </c>
      <c r="AB147">
        <f>IF(Merge6[[#This Row],[Position2]]="RB",1,0)</f>
        <v>0</v>
      </c>
      <c r="AC147">
        <f>IF(Merge6[[#This Row],[Position2]]="LWB",1,0)</f>
        <v>0</v>
      </c>
      <c r="AD147">
        <f>IF(Merge6[[#This Row],[Position2]]="RWB",1,0)</f>
        <v>0</v>
      </c>
      <c r="AE147">
        <f>IF(Merge6[[#This Row],[Position2]]="LM",1,0)</f>
        <v>0</v>
      </c>
      <c r="AF147">
        <f>IF(Merge6[[#This Row],[Position2]]="CDM",1,0)</f>
        <v>0</v>
      </c>
      <c r="AG147">
        <f>IF(Merge6[[#This Row],[Position2]]="CM",1,0)</f>
        <v>0</v>
      </c>
      <c r="AH147">
        <f>IF(Merge6[[#This Row],[Position2]]="CAM",1,0)</f>
        <v>0</v>
      </c>
      <c r="AI147">
        <f>IF(Merge6[[#This Row],[Position2]]="RM",1,0)</f>
        <v>0</v>
      </c>
      <c r="AJ147">
        <f>IF(Merge6[[#This Row],[Position2]]="LW",1,0)</f>
        <v>0</v>
      </c>
      <c r="AK147">
        <f>IF(Merge6[[#This Row],[Position2]]="RW",1,0)</f>
        <v>0</v>
      </c>
      <c r="AL147">
        <f>IF(Merge6[[#This Row],[Position2]]="CF",1,0)</f>
        <v>0</v>
      </c>
      <c r="AM147">
        <f>IF(Merge6[[#This Row],[Position2]]="ST",1,0)</f>
        <v>0</v>
      </c>
      <c r="AN147">
        <v>70</v>
      </c>
      <c r="AO147">
        <v>63</v>
      </c>
      <c r="AP147">
        <v>61</v>
      </c>
      <c r="AQ147">
        <v>70</v>
      </c>
      <c r="AR147">
        <v>59</v>
      </c>
      <c r="AS147">
        <v>64</v>
      </c>
      <c r="AT147">
        <v>67</v>
      </c>
      <c r="AU147">
        <v>28</v>
      </c>
      <c r="AV147">
        <v>66</v>
      </c>
      <c r="AW147">
        <v>47</v>
      </c>
      <c r="AX147">
        <v>32</v>
      </c>
      <c r="AY147">
        <v>43</v>
      </c>
      <c r="AZ147">
        <v>45</v>
      </c>
      <c r="BA147">
        <v>69</v>
      </c>
      <c r="BB147">
        <v>78</v>
      </c>
      <c r="BC147">
        <v>76</v>
      </c>
      <c r="BD147">
        <v>69</v>
      </c>
      <c r="BE147">
        <v>78</v>
      </c>
      <c r="BF147">
        <v>72</v>
      </c>
      <c r="BG147">
        <v>65</v>
      </c>
      <c r="BH147">
        <v>79</v>
      </c>
      <c r="BI147">
        <v>68</v>
      </c>
      <c r="BJ147">
        <v>76</v>
      </c>
      <c r="BK147">
        <v>14</v>
      </c>
      <c r="BL147">
        <v>15</v>
      </c>
      <c r="BM147">
        <v>12</v>
      </c>
      <c r="BN147">
        <v>13</v>
      </c>
      <c r="BO147">
        <v>12</v>
      </c>
      <c r="BP147">
        <v>74</v>
      </c>
      <c r="BQ147">
        <v>72</v>
      </c>
      <c r="BR147">
        <v>58</v>
      </c>
      <c r="BS147">
        <v>74</v>
      </c>
      <c r="BT147">
        <v>49</v>
      </c>
      <c r="BU147">
        <v>64</v>
      </c>
    </row>
    <row r="148" spans="1:73" x14ac:dyDescent="0.25">
      <c r="A148" t="s">
        <v>281</v>
      </c>
      <c r="B148">
        <v>23</v>
      </c>
      <c r="C148" t="s">
        <v>84</v>
      </c>
      <c r="D148">
        <v>26</v>
      </c>
      <c r="E148">
        <f>Merge6[[#This Row],[age]]^2</f>
        <v>676</v>
      </c>
      <c r="F148" s="1">
        <v>20000000</v>
      </c>
      <c r="G148" s="1">
        <v>25000000</v>
      </c>
      <c r="H148" s="1">
        <f>Merge6[[#This Row],[MV at time]]/1000000</f>
        <v>20</v>
      </c>
      <c r="I148" s="1">
        <f>Merge6[[#This Row],[fee]]/1000000</f>
        <v>25</v>
      </c>
      <c r="J148" s="2">
        <f>Merge6[[#This Row],[fee]]/Merge6[[#This Row],[MV at time]]</f>
        <v>1.25</v>
      </c>
      <c r="K148" t="s">
        <v>2</v>
      </c>
      <c r="L148" t="s">
        <v>252</v>
      </c>
      <c r="M148" t="s">
        <v>282</v>
      </c>
      <c r="N148" t="s">
        <v>184</v>
      </c>
      <c r="O1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48" t="s">
        <v>91</v>
      </c>
      <c r="R148" t="s">
        <v>60</v>
      </c>
      <c r="S148">
        <v>85</v>
      </c>
      <c r="T148">
        <v>88</v>
      </c>
      <c r="U148">
        <f>Merge6[[#This Row],[POT]]-Merge6[[#This Row],[TOT]]</f>
        <v>3</v>
      </c>
      <c r="V148" t="s">
        <v>8</v>
      </c>
      <c r="W148">
        <f>IF(Merge6[[#This Row],[Preffoot]]="Right",1,0)</f>
        <v>1</v>
      </c>
      <c r="X148" t="s">
        <v>87</v>
      </c>
      <c r="Y148">
        <f>IF(Merge6[[#This Row],[Position2]]="GK",1,0)</f>
        <v>1</v>
      </c>
      <c r="Z148">
        <f>IF(Merge6[[#This Row],[Position2]]="LB",1,0)</f>
        <v>0</v>
      </c>
      <c r="AA148">
        <f>IF(Merge6[[#This Row],[Position2]]="CB",1,0)</f>
        <v>0</v>
      </c>
      <c r="AB148">
        <f>IF(Merge6[[#This Row],[Position2]]="RB",1,0)</f>
        <v>0</v>
      </c>
      <c r="AC148">
        <f>IF(Merge6[[#This Row],[Position2]]="LWB",1,0)</f>
        <v>0</v>
      </c>
      <c r="AD148">
        <f>IF(Merge6[[#This Row],[Position2]]="RWB",1,0)</f>
        <v>0</v>
      </c>
      <c r="AE148">
        <f>IF(Merge6[[#This Row],[Position2]]="LM",1,0)</f>
        <v>0</v>
      </c>
      <c r="AF148">
        <f>IF(Merge6[[#This Row],[Position2]]="CDM",1,0)</f>
        <v>0</v>
      </c>
      <c r="AG148">
        <f>IF(Merge6[[#This Row],[Position2]]="CM",1,0)</f>
        <v>0</v>
      </c>
      <c r="AH148">
        <f>IF(Merge6[[#This Row],[Position2]]="CAM",1,0)</f>
        <v>0</v>
      </c>
      <c r="AI148">
        <f>IF(Merge6[[#This Row],[Position2]]="RM",1,0)</f>
        <v>0</v>
      </c>
      <c r="AJ148">
        <f>IF(Merge6[[#This Row],[Position2]]="LW",1,0)</f>
        <v>0</v>
      </c>
      <c r="AK148">
        <f>IF(Merge6[[#This Row],[Position2]]="RW",1,0)</f>
        <v>0</v>
      </c>
      <c r="AL148">
        <f>IF(Merge6[[#This Row],[Position2]]="CF",1,0)</f>
        <v>0</v>
      </c>
      <c r="AM148">
        <f>IF(Merge6[[#This Row],[Position2]]="ST",1,0)</f>
        <v>0</v>
      </c>
      <c r="AN148">
        <v>22</v>
      </c>
      <c r="AO148">
        <v>16</v>
      </c>
      <c r="AP148">
        <v>9</v>
      </c>
      <c r="AQ148">
        <v>37</v>
      </c>
      <c r="AR148">
        <v>33</v>
      </c>
      <c r="AS148">
        <v>13</v>
      </c>
      <c r="AT148">
        <v>23</v>
      </c>
      <c r="AU148">
        <v>9</v>
      </c>
      <c r="AV148">
        <v>14</v>
      </c>
      <c r="AW148">
        <v>9</v>
      </c>
      <c r="AX148">
        <v>8</v>
      </c>
      <c r="AY148">
        <v>23</v>
      </c>
      <c r="AZ148">
        <v>10</v>
      </c>
      <c r="BA148">
        <v>8</v>
      </c>
      <c r="BB148">
        <v>18</v>
      </c>
      <c r="BC148">
        <v>15</v>
      </c>
      <c r="BD148">
        <v>46</v>
      </c>
      <c r="BE148">
        <v>43</v>
      </c>
      <c r="BF148">
        <v>68</v>
      </c>
      <c r="BG148">
        <v>44</v>
      </c>
      <c r="BH148">
        <v>52</v>
      </c>
      <c r="BI148">
        <v>52</v>
      </c>
      <c r="BJ148">
        <v>73</v>
      </c>
      <c r="BK148">
        <v>85</v>
      </c>
      <c r="BL148">
        <v>85</v>
      </c>
      <c r="BM148">
        <v>84</v>
      </c>
      <c r="BN148">
        <v>74</v>
      </c>
      <c r="BO148">
        <v>83</v>
      </c>
      <c r="BP148">
        <v>28</v>
      </c>
      <c r="BQ148">
        <v>81</v>
      </c>
      <c r="BR148">
        <v>7</v>
      </c>
      <c r="BS148">
        <v>22</v>
      </c>
      <c r="BT148">
        <v>53</v>
      </c>
      <c r="BU148">
        <v>62</v>
      </c>
    </row>
    <row r="149" spans="1:73" x14ac:dyDescent="0.25">
      <c r="A149" t="s">
        <v>899</v>
      </c>
      <c r="B149">
        <v>21</v>
      </c>
      <c r="C149" t="s">
        <v>116</v>
      </c>
      <c r="D149">
        <v>25</v>
      </c>
      <c r="E149">
        <f>Merge6[[#This Row],[age]]^2</f>
        <v>625</v>
      </c>
      <c r="F149" s="1">
        <v>9500000</v>
      </c>
      <c r="G149" s="1">
        <v>18400000</v>
      </c>
      <c r="H149" s="1">
        <f>Merge6[[#This Row],[MV at time]]/1000000</f>
        <v>9.5</v>
      </c>
      <c r="I149" s="1">
        <f>Merge6[[#This Row],[fee]]/1000000</f>
        <v>18.399999999999999</v>
      </c>
      <c r="J149" s="2">
        <f>Merge6[[#This Row],[fee]]/Merge6[[#This Row],[MV at time]]</f>
        <v>1.9368421052631579</v>
      </c>
      <c r="K149" t="s">
        <v>773</v>
      </c>
      <c r="L149" t="s">
        <v>137</v>
      </c>
      <c r="M149" t="s">
        <v>177</v>
      </c>
      <c r="N149" t="s">
        <v>486</v>
      </c>
      <c r="O1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49" t="s">
        <v>55</v>
      </c>
      <c r="R149" t="s">
        <v>60</v>
      </c>
      <c r="S149">
        <v>77</v>
      </c>
      <c r="T149">
        <v>80</v>
      </c>
      <c r="U149">
        <f>Merge6[[#This Row],[POT]]-Merge6[[#This Row],[TOT]]</f>
        <v>3</v>
      </c>
      <c r="V149" t="s">
        <v>43</v>
      </c>
      <c r="W149">
        <f>IF(Merge6[[#This Row],[Preffoot]]="Right",1,0)</f>
        <v>0</v>
      </c>
      <c r="X149" t="s">
        <v>37</v>
      </c>
      <c r="Y149">
        <f>IF(Merge6[[#This Row],[Position2]]="GK",1,0)</f>
        <v>0</v>
      </c>
      <c r="Z149">
        <f>IF(Merge6[[#This Row],[Position2]]="LB",1,0)</f>
        <v>0</v>
      </c>
      <c r="AA149">
        <f>IF(Merge6[[#This Row],[Position2]]="CB",1,0)</f>
        <v>0</v>
      </c>
      <c r="AB149">
        <f>IF(Merge6[[#This Row],[Position2]]="RB",1,0)</f>
        <v>0</v>
      </c>
      <c r="AC149">
        <f>IF(Merge6[[#This Row],[Position2]]="LWB",1,0)</f>
        <v>0</v>
      </c>
      <c r="AD149">
        <f>IF(Merge6[[#This Row],[Position2]]="RWB",1,0)</f>
        <v>0</v>
      </c>
      <c r="AE149">
        <f>IF(Merge6[[#This Row],[Position2]]="LM",1,0)</f>
        <v>0</v>
      </c>
      <c r="AF149">
        <f>IF(Merge6[[#This Row],[Position2]]="CDM",1,0)</f>
        <v>0</v>
      </c>
      <c r="AG149">
        <f>IF(Merge6[[#This Row],[Position2]]="CM",1,0)</f>
        <v>0</v>
      </c>
      <c r="AH149">
        <f>IF(Merge6[[#This Row],[Position2]]="CAM",1,0)</f>
        <v>0</v>
      </c>
      <c r="AI149">
        <f>IF(Merge6[[#This Row],[Position2]]="RM",1,0)</f>
        <v>1</v>
      </c>
      <c r="AJ149">
        <f>IF(Merge6[[#This Row],[Position2]]="LW",1,0)</f>
        <v>0</v>
      </c>
      <c r="AK149">
        <f>IF(Merge6[[#This Row],[Position2]]="RW",1,0)</f>
        <v>0</v>
      </c>
      <c r="AL149">
        <f>IF(Merge6[[#This Row],[Position2]]="CF",1,0)</f>
        <v>0</v>
      </c>
      <c r="AM149">
        <f>IF(Merge6[[#This Row],[Position2]]="ST",1,0)</f>
        <v>0</v>
      </c>
      <c r="AN149">
        <v>86</v>
      </c>
      <c r="AO149">
        <v>82</v>
      </c>
      <c r="AP149">
        <v>73</v>
      </c>
      <c r="AQ149">
        <v>74</v>
      </c>
      <c r="AR149">
        <v>68</v>
      </c>
      <c r="AS149">
        <v>66</v>
      </c>
      <c r="AT149">
        <v>73</v>
      </c>
      <c r="AU149">
        <v>75</v>
      </c>
      <c r="AV149">
        <v>68</v>
      </c>
      <c r="AW149">
        <v>79</v>
      </c>
      <c r="AX149">
        <v>73</v>
      </c>
      <c r="AY149">
        <v>69</v>
      </c>
      <c r="AZ149">
        <v>72</v>
      </c>
      <c r="BA149">
        <v>40</v>
      </c>
      <c r="BB149">
        <v>37</v>
      </c>
      <c r="BC149">
        <v>40</v>
      </c>
      <c r="BD149">
        <v>78</v>
      </c>
      <c r="BE149">
        <v>68</v>
      </c>
      <c r="BF149">
        <v>65</v>
      </c>
      <c r="BG149">
        <v>59</v>
      </c>
      <c r="BH149">
        <v>79</v>
      </c>
      <c r="BI149">
        <v>88</v>
      </c>
      <c r="BJ149">
        <v>77</v>
      </c>
      <c r="BK149">
        <v>13</v>
      </c>
      <c r="BL149">
        <v>11</v>
      </c>
      <c r="BM149">
        <v>7</v>
      </c>
      <c r="BN149">
        <v>7</v>
      </c>
      <c r="BO149">
        <v>12</v>
      </c>
      <c r="BP149">
        <v>60</v>
      </c>
      <c r="BQ149">
        <v>69</v>
      </c>
      <c r="BR149">
        <v>73</v>
      </c>
      <c r="BS149">
        <v>54</v>
      </c>
      <c r="BT149">
        <v>74</v>
      </c>
      <c r="BU149">
        <v>74</v>
      </c>
    </row>
    <row r="150" spans="1:73" x14ac:dyDescent="0.25">
      <c r="A150" t="s">
        <v>1071</v>
      </c>
      <c r="B150">
        <v>29</v>
      </c>
      <c r="C150" t="s">
        <v>71</v>
      </c>
      <c r="D150">
        <v>21</v>
      </c>
      <c r="E150">
        <f>Merge6[[#This Row],[age]]^2</f>
        <v>441</v>
      </c>
      <c r="F150" s="1">
        <v>1200000</v>
      </c>
      <c r="G150" s="1">
        <v>7000000</v>
      </c>
      <c r="H150" s="1">
        <f>Merge6[[#This Row],[MV at time]]/1000000</f>
        <v>1.2</v>
      </c>
      <c r="I150" s="1">
        <f>Merge6[[#This Row],[fee]]/1000000</f>
        <v>7</v>
      </c>
      <c r="J150" s="2">
        <f>Merge6[[#This Row],[fee]]/Merge6[[#This Row],[MV at time]]</f>
        <v>5.833333333333333</v>
      </c>
      <c r="K150" t="s">
        <v>1050</v>
      </c>
      <c r="L150" t="s">
        <v>215</v>
      </c>
      <c r="M150" t="s">
        <v>352</v>
      </c>
      <c r="N150" t="s">
        <v>274</v>
      </c>
      <c r="O1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50" t="s">
        <v>55</v>
      </c>
      <c r="R150" t="s">
        <v>55</v>
      </c>
      <c r="S150">
        <v>68</v>
      </c>
      <c r="T150">
        <v>79</v>
      </c>
      <c r="U150">
        <f>Merge6[[#This Row],[POT]]-Merge6[[#This Row],[TOT]]</f>
        <v>11</v>
      </c>
      <c r="V150" t="s">
        <v>43</v>
      </c>
      <c r="W150">
        <f>IF(Merge6[[#This Row],[Preffoot]]="Right",1,0)</f>
        <v>0</v>
      </c>
      <c r="X150" t="s">
        <v>77</v>
      </c>
      <c r="Y150">
        <f>IF(Merge6[[#This Row],[Position2]]="GK",1,0)</f>
        <v>0</v>
      </c>
      <c r="Z150">
        <f>IF(Merge6[[#This Row],[Position2]]="LB",1,0)</f>
        <v>0</v>
      </c>
      <c r="AA150">
        <f>IF(Merge6[[#This Row],[Position2]]="CB",1,0)</f>
        <v>0</v>
      </c>
      <c r="AB150">
        <f>IF(Merge6[[#This Row],[Position2]]="RB",1,0)</f>
        <v>0</v>
      </c>
      <c r="AC150">
        <f>IF(Merge6[[#This Row],[Position2]]="LWB",1,0)</f>
        <v>0</v>
      </c>
      <c r="AD150">
        <f>IF(Merge6[[#This Row],[Position2]]="RWB",1,0)</f>
        <v>0</v>
      </c>
      <c r="AE150">
        <f>IF(Merge6[[#This Row],[Position2]]="LM",1,0)</f>
        <v>1</v>
      </c>
      <c r="AF150">
        <f>IF(Merge6[[#This Row],[Position2]]="CDM",1,0)</f>
        <v>0</v>
      </c>
      <c r="AG150">
        <f>IF(Merge6[[#This Row],[Position2]]="CM",1,0)</f>
        <v>0</v>
      </c>
      <c r="AH150">
        <f>IF(Merge6[[#This Row],[Position2]]="CAM",1,0)</f>
        <v>0</v>
      </c>
      <c r="AI150">
        <f>IF(Merge6[[#This Row],[Position2]]="RM",1,0)</f>
        <v>0</v>
      </c>
      <c r="AJ150">
        <f>IF(Merge6[[#This Row],[Position2]]="LW",1,0)</f>
        <v>0</v>
      </c>
      <c r="AK150">
        <f>IF(Merge6[[#This Row],[Position2]]="RW",1,0)</f>
        <v>0</v>
      </c>
      <c r="AL150">
        <f>IF(Merge6[[#This Row],[Position2]]="CF",1,0)</f>
        <v>0</v>
      </c>
      <c r="AM150">
        <f>IF(Merge6[[#This Row],[Position2]]="ST",1,0)</f>
        <v>0</v>
      </c>
      <c r="AN150">
        <v>70</v>
      </c>
      <c r="AO150">
        <v>75</v>
      </c>
      <c r="AP150">
        <v>69</v>
      </c>
      <c r="AQ150">
        <v>64</v>
      </c>
      <c r="AR150">
        <v>58</v>
      </c>
      <c r="AS150">
        <v>51</v>
      </c>
      <c r="AT150">
        <v>69</v>
      </c>
      <c r="AU150">
        <v>58</v>
      </c>
      <c r="AV150">
        <v>60</v>
      </c>
      <c r="AW150">
        <v>64</v>
      </c>
      <c r="AX150">
        <v>64</v>
      </c>
      <c r="AY150">
        <v>54</v>
      </c>
      <c r="AZ150">
        <v>56</v>
      </c>
      <c r="BA150">
        <v>19</v>
      </c>
      <c r="BB150">
        <v>31</v>
      </c>
      <c r="BC150">
        <v>34</v>
      </c>
      <c r="BD150">
        <v>78</v>
      </c>
      <c r="BE150">
        <v>62</v>
      </c>
      <c r="BF150">
        <v>76</v>
      </c>
      <c r="BG150">
        <v>69</v>
      </c>
      <c r="BH150">
        <v>79</v>
      </c>
      <c r="BI150">
        <v>70</v>
      </c>
      <c r="BJ150">
        <v>63</v>
      </c>
      <c r="BK150">
        <v>6</v>
      </c>
      <c r="BL150">
        <v>15</v>
      </c>
      <c r="BM150">
        <v>6</v>
      </c>
      <c r="BN150">
        <v>10</v>
      </c>
      <c r="BO150">
        <v>7</v>
      </c>
      <c r="BP150">
        <v>36</v>
      </c>
      <c r="BQ150">
        <v>60</v>
      </c>
      <c r="BR150">
        <v>60</v>
      </c>
      <c r="BS150">
        <v>22</v>
      </c>
      <c r="BT150">
        <v>63</v>
      </c>
      <c r="BU150">
        <v>51</v>
      </c>
    </row>
    <row r="151" spans="1:73" x14ac:dyDescent="0.25">
      <c r="A151" t="s">
        <v>1264</v>
      </c>
      <c r="B151">
        <v>21</v>
      </c>
      <c r="C151" t="s">
        <v>57</v>
      </c>
      <c r="D151">
        <v>21</v>
      </c>
      <c r="E151">
        <f>Merge6[[#This Row],[age]]^2</f>
        <v>441</v>
      </c>
      <c r="F151" s="1">
        <v>12000000</v>
      </c>
      <c r="G151" s="1">
        <v>8330000</v>
      </c>
      <c r="H151" s="1">
        <f>Merge6[[#This Row],[MV at time]]/1000000</f>
        <v>12</v>
      </c>
      <c r="I151" s="1">
        <f>Merge6[[#This Row],[fee]]/1000000</f>
        <v>8.33</v>
      </c>
      <c r="J151" s="2">
        <f>Merge6[[#This Row],[fee]]/Merge6[[#This Row],[MV at time]]</f>
        <v>0.69416666666666671</v>
      </c>
      <c r="K151" t="s">
        <v>1233</v>
      </c>
      <c r="L151" t="s">
        <v>208</v>
      </c>
      <c r="M151" t="s">
        <v>58</v>
      </c>
      <c r="N151" t="s">
        <v>160</v>
      </c>
      <c r="O1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51" t="s">
        <v>60</v>
      </c>
      <c r="R151" t="s">
        <v>60</v>
      </c>
      <c r="S151">
        <v>72</v>
      </c>
      <c r="T151">
        <v>82</v>
      </c>
      <c r="U151">
        <f>Merge6[[#This Row],[POT]]-Merge6[[#This Row],[TOT]]</f>
        <v>10</v>
      </c>
      <c r="V151" t="s">
        <v>8</v>
      </c>
      <c r="W151">
        <f>IF(Merge6[[#This Row],[Preffoot]]="Right",1,0)</f>
        <v>1</v>
      </c>
      <c r="X151" t="s">
        <v>20</v>
      </c>
      <c r="Y151">
        <f>IF(Merge6[[#This Row],[Position2]]="GK",1,0)</f>
        <v>0</v>
      </c>
      <c r="Z151">
        <f>IF(Merge6[[#This Row],[Position2]]="LB",1,0)</f>
        <v>0</v>
      </c>
      <c r="AA151">
        <f>IF(Merge6[[#This Row],[Position2]]="CB",1,0)</f>
        <v>0</v>
      </c>
      <c r="AB151">
        <f>IF(Merge6[[#This Row],[Position2]]="RB",1,0)</f>
        <v>0</v>
      </c>
      <c r="AC151">
        <f>IF(Merge6[[#This Row],[Position2]]="LWB",1,0)</f>
        <v>0</v>
      </c>
      <c r="AD151">
        <f>IF(Merge6[[#This Row],[Position2]]="RWB",1,0)</f>
        <v>0</v>
      </c>
      <c r="AE151">
        <f>IF(Merge6[[#This Row],[Position2]]="LM",1,0)</f>
        <v>0</v>
      </c>
      <c r="AF151">
        <f>IF(Merge6[[#This Row],[Position2]]="CDM",1,0)</f>
        <v>0</v>
      </c>
      <c r="AG151">
        <f>IF(Merge6[[#This Row],[Position2]]="CM",1,0)</f>
        <v>1</v>
      </c>
      <c r="AH151">
        <f>IF(Merge6[[#This Row],[Position2]]="CAM",1,0)</f>
        <v>0</v>
      </c>
      <c r="AI151">
        <f>IF(Merge6[[#This Row],[Position2]]="RM",1,0)</f>
        <v>0</v>
      </c>
      <c r="AJ151">
        <f>IF(Merge6[[#This Row],[Position2]]="LW",1,0)</f>
        <v>0</v>
      </c>
      <c r="AK151">
        <f>IF(Merge6[[#This Row],[Position2]]="RW",1,0)</f>
        <v>0</v>
      </c>
      <c r="AL151">
        <f>IF(Merge6[[#This Row],[Position2]]="CF",1,0)</f>
        <v>0</v>
      </c>
      <c r="AM151">
        <f>IF(Merge6[[#This Row],[Position2]]="ST",1,0)</f>
        <v>0</v>
      </c>
      <c r="AN151">
        <v>74</v>
      </c>
      <c r="AO151">
        <v>72</v>
      </c>
      <c r="AP151">
        <v>60</v>
      </c>
      <c r="AQ151">
        <v>77</v>
      </c>
      <c r="AR151">
        <v>74</v>
      </c>
      <c r="AS151">
        <v>50</v>
      </c>
      <c r="AT151">
        <v>49</v>
      </c>
      <c r="AU151">
        <v>53</v>
      </c>
      <c r="AV151">
        <v>58</v>
      </c>
      <c r="AW151">
        <v>58</v>
      </c>
      <c r="AX151">
        <v>54</v>
      </c>
      <c r="AY151">
        <v>69</v>
      </c>
      <c r="AZ151">
        <v>59</v>
      </c>
      <c r="BA151" t="s">
        <v>1234</v>
      </c>
      <c r="BB151">
        <v>64</v>
      </c>
      <c r="BC151">
        <v>73</v>
      </c>
      <c r="BD151">
        <v>69</v>
      </c>
      <c r="BE151">
        <v>67</v>
      </c>
      <c r="BF151">
        <v>44</v>
      </c>
      <c r="BG151">
        <v>77</v>
      </c>
      <c r="BH151">
        <v>55</v>
      </c>
      <c r="BI151">
        <v>76</v>
      </c>
      <c r="BJ151">
        <v>58</v>
      </c>
      <c r="BK151">
        <v>13</v>
      </c>
      <c r="BL151">
        <v>9</v>
      </c>
      <c r="BM151">
        <v>7</v>
      </c>
      <c r="BN151">
        <v>9</v>
      </c>
      <c r="BO151">
        <v>12</v>
      </c>
      <c r="BP151">
        <v>65</v>
      </c>
      <c r="BQ151">
        <v>75</v>
      </c>
      <c r="BR151">
        <v>58</v>
      </c>
      <c r="BS151">
        <v>70</v>
      </c>
      <c r="BT151">
        <v>74</v>
      </c>
      <c r="BU151">
        <v>69</v>
      </c>
    </row>
    <row r="152" spans="1:73" x14ac:dyDescent="0.25">
      <c r="A152" t="s">
        <v>445</v>
      </c>
      <c r="B152">
        <v>0</v>
      </c>
      <c r="C152" t="s">
        <v>10</v>
      </c>
      <c r="D152">
        <v>25</v>
      </c>
      <c r="E152">
        <f>Merge6[[#This Row],[age]]^2</f>
        <v>625</v>
      </c>
      <c r="F152" s="1">
        <v>3000000</v>
      </c>
      <c r="G152" s="1">
        <v>11350000</v>
      </c>
      <c r="H152" s="1">
        <f>Merge6[[#This Row],[MV at time]]/1000000</f>
        <v>3</v>
      </c>
      <c r="I152" s="1">
        <f>Merge6[[#This Row],[fee]]/1000000</f>
        <v>11.35</v>
      </c>
      <c r="J152" s="2">
        <f>Merge6[[#This Row],[fee]]/Merge6[[#This Row],[MV at time]]</f>
        <v>3.7833333333333332</v>
      </c>
      <c r="K152" t="s">
        <v>2</v>
      </c>
      <c r="L152" t="s">
        <v>446</v>
      </c>
      <c r="M152" t="s">
        <v>146</v>
      </c>
      <c r="N152" t="s">
        <v>444</v>
      </c>
      <c r="O1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52" t="s">
        <v>131</v>
      </c>
      <c r="R152" t="s">
        <v>60</v>
      </c>
      <c r="S152">
        <v>73</v>
      </c>
      <c r="T152">
        <v>78</v>
      </c>
      <c r="U152">
        <f>Merge6[[#This Row],[POT]]-Merge6[[#This Row],[TOT]]</f>
        <v>5</v>
      </c>
      <c r="V152" t="s">
        <v>8</v>
      </c>
      <c r="W152">
        <f>IF(Merge6[[#This Row],[Preffoot]]="Right",1,0)</f>
        <v>1</v>
      </c>
      <c r="X152" t="s">
        <v>15</v>
      </c>
      <c r="Y152">
        <f>IF(Merge6[[#This Row],[Position2]]="GK",1,0)</f>
        <v>0</v>
      </c>
      <c r="Z152">
        <f>IF(Merge6[[#This Row],[Position2]]="LB",1,0)</f>
        <v>0</v>
      </c>
      <c r="AA152">
        <f>IF(Merge6[[#This Row],[Position2]]="CB",1,0)</f>
        <v>0</v>
      </c>
      <c r="AB152">
        <f>IF(Merge6[[#This Row],[Position2]]="RB",1,0)</f>
        <v>0</v>
      </c>
      <c r="AC152">
        <f>IF(Merge6[[#This Row],[Position2]]="LWB",1,0)</f>
        <v>0</v>
      </c>
      <c r="AD152">
        <f>IF(Merge6[[#This Row],[Position2]]="RWB",1,0)</f>
        <v>0</v>
      </c>
      <c r="AE152">
        <f>IF(Merge6[[#This Row],[Position2]]="LM",1,0)</f>
        <v>0</v>
      </c>
      <c r="AF152">
        <f>IF(Merge6[[#This Row],[Position2]]="CDM",1,0)</f>
        <v>0</v>
      </c>
      <c r="AG152">
        <f>IF(Merge6[[#This Row],[Position2]]="CM",1,0)</f>
        <v>0</v>
      </c>
      <c r="AH152">
        <f>IF(Merge6[[#This Row],[Position2]]="CAM",1,0)</f>
        <v>0</v>
      </c>
      <c r="AI152">
        <f>IF(Merge6[[#This Row],[Position2]]="RM",1,0)</f>
        <v>0</v>
      </c>
      <c r="AJ152">
        <f>IF(Merge6[[#This Row],[Position2]]="LW",1,0)</f>
        <v>0</v>
      </c>
      <c r="AK152">
        <f>IF(Merge6[[#This Row],[Position2]]="RW",1,0)</f>
        <v>0</v>
      </c>
      <c r="AL152">
        <f>IF(Merge6[[#This Row],[Position2]]="CF",1,0)</f>
        <v>0</v>
      </c>
      <c r="AM152">
        <f>IF(Merge6[[#This Row],[Position2]]="ST",1,0)</f>
        <v>1</v>
      </c>
      <c r="AN152">
        <v>75</v>
      </c>
      <c r="AO152">
        <v>73</v>
      </c>
      <c r="AP152">
        <v>64</v>
      </c>
      <c r="AQ152">
        <v>70</v>
      </c>
      <c r="AR152">
        <v>64</v>
      </c>
      <c r="AS152">
        <v>62</v>
      </c>
      <c r="AT152">
        <v>67</v>
      </c>
      <c r="AU152">
        <v>75</v>
      </c>
      <c r="AV152">
        <v>71</v>
      </c>
      <c r="AW152">
        <v>61</v>
      </c>
      <c r="AX152">
        <v>62</v>
      </c>
      <c r="AY152">
        <v>70</v>
      </c>
      <c r="AZ152">
        <v>67</v>
      </c>
      <c r="BA152">
        <v>53</v>
      </c>
      <c r="BB152">
        <v>54</v>
      </c>
      <c r="BC152">
        <v>58</v>
      </c>
      <c r="BD152">
        <v>85</v>
      </c>
      <c r="BE152">
        <v>86</v>
      </c>
      <c r="BF152">
        <v>63</v>
      </c>
      <c r="BG152">
        <v>86</v>
      </c>
      <c r="BH152">
        <v>79</v>
      </c>
      <c r="BI152">
        <v>86</v>
      </c>
      <c r="BJ152">
        <v>72</v>
      </c>
      <c r="BK152">
        <v>8</v>
      </c>
      <c r="BL152">
        <v>8</v>
      </c>
      <c r="BM152">
        <v>12</v>
      </c>
      <c r="BN152">
        <v>13</v>
      </c>
      <c r="BO152">
        <v>10</v>
      </c>
      <c r="BP152">
        <v>46</v>
      </c>
      <c r="BQ152">
        <v>74</v>
      </c>
      <c r="BR152">
        <v>77</v>
      </c>
      <c r="BS152">
        <v>56</v>
      </c>
      <c r="BT152">
        <v>71</v>
      </c>
      <c r="BU152">
        <v>65</v>
      </c>
    </row>
    <row r="153" spans="1:73" x14ac:dyDescent="0.25">
      <c r="A153" t="s">
        <v>477</v>
      </c>
      <c r="B153">
        <v>34</v>
      </c>
      <c r="C153" t="s">
        <v>28</v>
      </c>
      <c r="D153">
        <v>26</v>
      </c>
      <c r="E153">
        <f>Merge6[[#This Row],[age]]^2</f>
        <v>676</v>
      </c>
      <c r="F153" s="1">
        <v>28000000</v>
      </c>
      <c r="G153" s="1">
        <v>28000000</v>
      </c>
      <c r="H153" s="1">
        <f>Merge6[[#This Row],[MV at time]]/1000000</f>
        <v>28</v>
      </c>
      <c r="I153" s="1">
        <f>Merge6[[#This Row],[fee]]/1000000</f>
        <v>28</v>
      </c>
      <c r="J153" s="2">
        <f>Merge6[[#This Row],[fee]]/Merge6[[#This Row],[MV at time]]</f>
        <v>1</v>
      </c>
      <c r="K153" t="s">
        <v>509</v>
      </c>
      <c r="L153" t="s">
        <v>34</v>
      </c>
      <c r="M153" t="s">
        <v>197</v>
      </c>
      <c r="N153" t="s">
        <v>4</v>
      </c>
      <c r="O1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53" t="s">
        <v>6</v>
      </c>
      <c r="R153" t="s">
        <v>6</v>
      </c>
      <c r="S153">
        <v>81</v>
      </c>
      <c r="T153">
        <v>82</v>
      </c>
      <c r="U153">
        <f>Merge6[[#This Row],[POT]]-Merge6[[#This Row],[TOT]]</f>
        <v>1</v>
      </c>
      <c r="V153" t="s">
        <v>8</v>
      </c>
      <c r="W153">
        <f>IF(Merge6[[#This Row],[Preffoot]]="Right",1,0)</f>
        <v>1</v>
      </c>
      <c r="X153" t="s">
        <v>15</v>
      </c>
      <c r="Y153">
        <f>IF(Merge6[[#This Row],[Position2]]="GK",1,0)</f>
        <v>0</v>
      </c>
      <c r="Z153">
        <f>IF(Merge6[[#This Row],[Position2]]="LB",1,0)</f>
        <v>0</v>
      </c>
      <c r="AA153">
        <f>IF(Merge6[[#This Row],[Position2]]="CB",1,0)</f>
        <v>0</v>
      </c>
      <c r="AB153">
        <f>IF(Merge6[[#This Row],[Position2]]="RB",1,0)</f>
        <v>0</v>
      </c>
      <c r="AC153">
        <f>IF(Merge6[[#This Row],[Position2]]="LWB",1,0)</f>
        <v>0</v>
      </c>
      <c r="AD153">
        <f>IF(Merge6[[#This Row],[Position2]]="RWB",1,0)</f>
        <v>0</v>
      </c>
      <c r="AE153">
        <f>IF(Merge6[[#This Row],[Position2]]="LM",1,0)</f>
        <v>0</v>
      </c>
      <c r="AF153">
        <f>IF(Merge6[[#This Row],[Position2]]="CDM",1,0)</f>
        <v>0</v>
      </c>
      <c r="AG153">
        <f>IF(Merge6[[#This Row],[Position2]]="CM",1,0)</f>
        <v>0</v>
      </c>
      <c r="AH153">
        <f>IF(Merge6[[#This Row],[Position2]]="CAM",1,0)</f>
        <v>0</v>
      </c>
      <c r="AI153">
        <f>IF(Merge6[[#This Row],[Position2]]="RM",1,0)</f>
        <v>0</v>
      </c>
      <c r="AJ153">
        <f>IF(Merge6[[#This Row],[Position2]]="LW",1,0)</f>
        <v>0</v>
      </c>
      <c r="AK153">
        <f>IF(Merge6[[#This Row],[Position2]]="RW",1,0)</f>
        <v>0</v>
      </c>
      <c r="AL153">
        <f>IF(Merge6[[#This Row],[Position2]]="CF",1,0)</f>
        <v>0</v>
      </c>
      <c r="AM153">
        <f>IF(Merge6[[#This Row],[Position2]]="ST",1,0)</f>
        <v>1</v>
      </c>
      <c r="AN153">
        <v>79</v>
      </c>
      <c r="AO153">
        <v>74</v>
      </c>
      <c r="AP153">
        <v>50</v>
      </c>
      <c r="AQ153">
        <v>73</v>
      </c>
      <c r="AR153">
        <v>65</v>
      </c>
      <c r="AS153">
        <v>81</v>
      </c>
      <c r="AT153">
        <v>82</v>
      </c>
      <c r="AU153">
        <v>81</v>
      </c>
      <c r="AV153">
        <v>74</v>
      </c>
      <c r="AW153">
        <v>51</v>
      </c>
      <c r="AX153">
        <v>36</v>
      </c>
      <c r="AY153">
        <v>78</v>
      </c>
      <c r="AZ153">
        <v>72</v>
      </c>
      <c r="BA153">
        <v>32</v>
      </c>
      <c r="BB153">
        <v>18</v>
      </c>
      <c r="BC153">
        <v>31</v>
      </c>
      <c r="BD153">
        <v>65</v>
      </c>
      <c r="BE153">
        <v>73</v>
      </c>
      <c r="BF153">
        <v>90</v>
      </c>
      <c r="BG153">
        <v>72</v>
      </c>
      <c r="BH153">
        <v>69</v>
      </c>
      <c r="BI153">
        <v>61</v>
      </c>
      <c r="BJ153">
        <v>70</v>
      </c>
      <c r="BK153">
        <v>13</v>
      </c>
      <c r="BL153">
        <v>14</v>
      </c>
      <c r="BM153">
        <v>12</v>
      </c>
      <c r="BN153">
        <v>16</v>
      </c>
      <c r="BO153">
        <v>16</v>
      </c>
      <c r="BP153">
        <v>66</v>
      </c>
      <c r="BQ153">
        <v>78</v>
      </c>
      <c r="BR153">
        <v>82</v>
      </c>
      <c r="BS153">
        <v>30</v>
      </c>
      <c r="BT153">
        <v>71</v>
      </c>
      <c r="BU153">
        <v>80</v>
      </c>
    </row>
    <row r="154" spans="1:73" x14ac:dyDescent="0.25">
      <c r="A154" t="s">
        <v>477</v>
      </c>
      <c r="B154">
        <v>11</v>
      </c>
      <c r="C154" t="s">
        <v>28</v>
      </c>
      <c r="D154">
        <v>25</v>
      </c>
      <c r="E154">
        <f>Merge6[[#This Row],[age]]^2</f>
        <v>625</v>
      </c>
      <c r="F154" s="1">
        <v>1000000</v>
      </c>
      <c r="G154" s="1">
        <v>10000000</v>
      </c>
      <c r="H154" s="1">
        <f>Merge6[[#This Row],[MV at time]]/1000000</f>
        <v>1</v>
      </c>
      <c r="I154" s="1">
        <f>Merge6[[#This Row],[fee]]/1000000</f>
        <v>10</v>
      </c>
      <c r="J154" s="2">
        <f>Merge6[[#This Row],[fee]]/Merge6[[#This Row],[MV at time]]</f>
        <v>10</v>
      </c>
      <c r="K154" t="s">
        <v>2</v>
      </c>
      <c r="L154" t="s">
        <v>34</v>
      </c>
      <c r="M154" t="s">
        <v>172</v>
      </c>
      <c r="N154" t="s">
        <v>197</v>
      </c>
      <c r="O1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54" t="s">
        <v>6</v>
      </c>
      <c r="R154" t="s">
        <v>6</v>
      </c>
      <c r="S154">
        <v>73</v>
      </c>
      <c r="T154">
        <v>78</v>
      </c>
      <c r="U154">
        <f>Merge6[[#This Row],[POT]]-Merge6[[#This Row],[TOT]]</f>
        <v>5</v>
      </c>
      <c r="V154" t="s">
        <v>8</v>
      </c>
      <c r="W154">
        <f>IF(Merge6[[#This Row],[Preffoot]]="Right",1,0)</f>
        <v>1</v>
      </c>
      <c r="X154" t="s">
        <v>15</v>
      </c>
      <c r="Y154">
        <f>IF(Merge6[[#This Row],[Position2]]="GK",1,0)</f>
        <v>0</v>
      </c>
      <c r="Z154">
        <f>IF(Merge6[[#This Row],[Position2]]="LB",1,0)</f>
        <v>0</v>
      </c>
      <c r="AA154">
        <f>IF(Merge6[[#This Row],[Position2]]="CB",1,0)</f>
        <v>0</v>
      </c>
      <c r="AB154">
        <f>IF(Merge6[[#This Row],[Position2]]="RB",1,0)</f>
        <v>0</v>
      </c>
      <c r="AC154">
        <f>IF(Merge6[[#This Row],[Position2]]="LWB",1,0)</f>
        <v>0</v>
      </c>
      <c r="AD154">
        <f>IF(Merge6[[#This Row],[Position2]]="RWB",1,0)</f>
        <v>0</v>
      </c>
      <c r="AE154">
        <f>IF(Merge6[[#This Row],[Position2]]="LM",1,0)</f>
        <v>0</v>
      </c>
      <c r="AF154">
        <f>IF(Merge6[[#This Row],[Position2]]="CDM",1,0)</f>
        <v>0</v>
      </c>
      <c r="AG154">
        <f>IF(Merge6[[#This Row],[Position2]]="CM",1,0)</f>
        <v>0</v>
      </c>
      <c r="AH154">
        <f>IF(Merge6[[#This Row],[Position2]]="CAM",1,0)</f>
        <v>0</v>
      </c>
      <c r="AI154">
        <f>IF(Merge6[[#This Row],[Position2]]="RM",1,0)</f>
        <v>0</v>
      </c>
      <c r="AJ154">
        <f>IF(Merge6[[#This Row],[Position2]]="LW",1,0)</f>
        <v>0</v>
      </c>
      <c r="AK154">
        <f>IF(Merge6[[#This Row],[Position2]]="RW",1,0)</f>
        <v>0</v>
      </c>
      <c r="AL154">
        <f>IF(Merge6[[#This Row],[Position2]]="CF",1,0)</f>
        <v>0</v>
      </c>
      <c r="AM154">
        <f>IF(Merge6[[#This Row],[Position2]]="ST",1,0)</f>
        <v>1</v>
      </c>
      <c r="AN154">
        <v>73</v>
      </c>
      <c r="AO154">
        <v>62</v>
      </c>
      <c r="AP154">
        <v>50</v>
      </c>
      <c r="AQ154">
        <v>62</v>
      </c>
      <c r="AR154">
        <v>58</v>
      </c>
      <c r="AS154">
        <v>73</v>
      </c>
      <c r="AT154">
        <v>75</v>
      </c>
      <c r="AU154">
        <v>76</v>
      </c>
      <c r="AV154">
        <v>74</v>
      </c>
      <c r="AW154">
        <v>35</v>
      </c>
      <c r="AX154">
        <v>36</v>
      </c>
      <c r="AY154">
        <v>78</v>
      </c>
      <c r="AZ154">
        <v>62</v>
      </c>
      <c r="BA154">
        <v>13</v>
      </c>
      <c r="BB154">
        <v>15</v>
      </c>
      <c r="BC154">
        <v>24</v>
      </c>
      <c r="BD154">
        <v>61</v>
      </c>
      <c r="BE154">
        <v>70</v>
      </c>
      <c r="BF154">
        <v>89</v>
      </c>
      <c r="BG154">
        <v>84</v>
      </c>
      <c r="BH154">
        <v>65</v>
      </c>
      <c r="BI154">
        <v>55</v>
      </c>
      <c r="BJ154">
        <v>60</v>
      </c>
      <c r="BK154">
        <v>13</v>
      </c>
      <c r="BL154">
        <v>14</v>
      </c>
      <c r="BM154">
        <v>12</v>
      </c>
      <c r="BN154">
        <v>16</v>
      </c>
      <c r="BO154">
        <v>16</v>
      </c>
      <c r="BP154">
        <v>42</v>
      </c>
      <c r="BQ154">
        <v>64</v>
      </c>
      <c r="BR154">
        <v>76</v>
      </c>
      <c r="BS154">
        <v>20</v>
      </c>
      <c r="BT154">
        <v>67</v>
      </c>
      <c r="BU154">
        <v>77</v>
      </c>
    </row>
    <row r="155" spans="1:73" x14ac:dyDescent="0.25">
      <c r="A155" t="s">
        <v>1405</v>
      </c>
      <c r="B155">
        <v>11</v>
      </c>
      <c r="C155" t="s">
        <v>28</v>
      </c>
      <c r="D155">
        <v>25</v>
      </c>
      <c r="E155">
        <f>Merge6[[#This Row],[age]]^2</f>
        <v>625</v>
      </c>
      <c r="F155" s="1">
        <v>9000000</v>
      </c>
      <c r="G155" s="1">
        <v>10000000</v>
      </c>
      <c r="H155" s="1">
        <f>Merge6[[#This Row],[MV at time]]/1000000</f>
        <v>9</v>
      </c>
      <c r="I155" s="1">
        <f>Merge6[[#This Row],[fee]]/1000000</f>
        <v>10</v>
      </c>
      <c r="J155" s="2">
        <f>Merge6[[#This Row],[fee]]/Merge6[[#This Row],[MV at time]]</f>
        <v>1.1111111111111112</v>
      </c>
      <c r="K155" t="s">
        <v>1233</v>
      </c>
      <c r="L155" t="s">
        <v>34</v>
      </c>
      <c r="M155" t="s">
        <v>231</v>
      </c>
      <c r="N155" t="s">
        <v>489</v>
      </c>
      <c r="O1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55" t="s">
        <v>6</v>
      </c>
      <c r="R155" t="s">
        <v>6</v>
      </c>
      <c r="S155">
        <v>74</v>
      </c>
      <c r="T155">
        <v>79</v>
      </c>
      <c r="U155">
        <f>Merge6[[#This Row],[POT]]-Merge6[[#This Row],[TOT]]</f>
        <v>5</v>
      </c>
      <c r="V155" t="s">
        <v>8</v>
      </c>
      <c r="W155">
        <f>IF(Merge6[[#This Row],[Preffoot]]="Right",1,0)</f>
        <v>1</v>
      </c>
      <c r="X155" t="s">
        <v>15</v>
      </c>
      <c r="Y155">
        <f>IF(Merge6[[#This Row],[Position2]]="GK",1,0)</f>
        <v>0</v>
      </c>
      <c r="Z155">
        <f>IF(Merge6[[#This Row],[Position2]]="LB",1,0)</f>
        <v>0</v>
      </c>
      <c r="AA155">
        <f>IF(Merge6[[#This Row],[Position2]]="CB",1,0)</f>
        <v>0</v>
      </c>
      <c r="AB155">
        <f>IF(Merge6[[#This Row],[Position2]]="RB",1,0)</f>
        <v>0</v>
      </c>
      <c r="AC155">
        <f>IF(Merge6[[#This Row],[Position2]]="LWB",1,0)</f>
        <v>0</v>
      </c>
      <c r="AD155">
        <f>IF(Merge6[[#This Row],[Position2]]="RWB",1,0)</f>
        <v>0</v>
      </c>
      <c r="AE155">
        <f>IF(Merge6[[#This Row],[Position2]]="LM",1,0)</f>
        <v>0</v>
      </c>
      <c r="AF155">
        <f>IF(Merge6[[#This Row],[Position2]]="CDM",1,0)</f>
        <v>0</v>
      </c>
      <c r="AG155">
        <f>IF(Merge6[[#This Row],[Position2]]="CM",1,0)</f>
        <v>0</v>
      </c>
      <c r="AH155">
        <f>IF(Merge6[[#This Row],[Position2]]="CAM",1,0)</f>
        <v>0</v>
      </c>
      <c r="AI155">
        <f>IF(Merge6[[#This Row],[Position2]]="RM",1,0)</f>
        <v>0</v>
      </c>
      <c r="AJ155">
        <f>IF(Merge6[[#This Row],[Position2]]="LW",1,0)</f>
        <v>0</v>
      </c>
      <c r="AK155">
        <f>IF(Merge6[[#This Row],[Position2]]="RW",1,0)</f>
        <v>0</v>
      </c>
      <c r="AL155">
        <f>IF(Merge6[[#This Row],[Position2]]="CF",1,0)</f>
        <v>0</v>
      </c>
      <c r="AM155">
        <f>IF(Merge6[[#This Row],[Position2]]="ST",1,0)</f>
        <v>1</v>
      </c>
      <c r="AN155">
        <v>76</v>
      </c>
      <c r="AO155">
        <v>73</v>
      </c>
      <c r="AP155">
        <v>60</v>
      </c>
      <c r="AQ155">
        <v>74</v>
      </c>
      <c r="AR155">
        <v>65</v>
      </c>
      <c r="AS155">
        <v>73</v>
      </c>
      <c r="AT155">
        <v>76</v>
      </c>
      <c r="AU155">
        <v>75</v>
      </c>
      <c r="AV155">
        <v>70</v>
      </c>
      <c r="AW155">
        <v>63</v>
      </c>
      <c r="AX155">
        <v>62</v>
      </c>
      <c r="AY155">
        <v>72</v>
      </c>
      <c r="AZ155">
        <v>71</v>
      </c>
      <c r="BA155" t="s">
        <v>1234</v>
      </c>
      <c r="BB155">
        <v>24</v>
      </c>
      <c r="BC155">
        <v>29</v>
      </c>
      <c r="BD155">
        <v>65</v>
      </c>
      <c r="BE155">
        <v>63</v>
      </c>
      <c r="BF155">
        <v>72</v>
      </c>
      <c r="BG155">
        <v>72</v>
      </c>
      <c r="BH155">
        <v>66</v>
      </c>
      <c r="BI155">
        <v>73</v>
      </c>
      <c r="BJ155">
        <v>85</v>
      </c>
      <c r="BK155">
        <v>15</v>
      </c>
      <c r="BL155">
        <v>12</v>
      </c>
      <c r="BM155">
        <v>9</v>
      </c>
      <c r="BN155">
        <v>8</v>
      </c>
      <c r="BO155">
        <v>7</v>
      </c>
      <c r="BP155">
        <v>48</v>
      </c>
      <c r="BQ155">
        <v>74</v>
      </c>
      <c r="BR155">
        <v>80</v>
      </c>
      <c r="BS155">
        <v>37</v>
      </c>
      <c r="BT155">
        <v>67</v>
      </c>
      <c r="BU155">
        <v>78</v>
      </c>
    </row>
    <row r="156" spans="1:73" x14ac:dyDescent="0.25">
      <c r="A156" t="s">
        <v>1072</v>
      </c>
      <c r="B156">
        <v>11</v>
      </c>
      <c r="C156" t="s">
        <v>17</v>
      </c>
      <c r="D156">
        <v>22</v>
      </c>
      <c r="E156">
        <f>Merge6[[#This Row],[age]]^2</f>
        <v>484</v>
      </c>
      <c r="F156" s="1">
        <v>28000000</v>
      </c>
      <c r="G156" s="1">
        <v>20000000</v>
      </c>
      <c r="H156" s="1">
        <f>Merge6[[#This Row],[MV at time]]/1000000</f>
        <v>28</v>
      </c>
      <c r="I156" s="1">
        <f>Merge6[[#This Row],[fee]]/1000000</f>
        <v>20</v>
      </c>
      <c r="J156" s="2">
        <f>Merge6[[#This Row],[fee]]/Merge6[[#This Row],[MV at time]]</f>
        <v>0.7142857142857143</v>
      </c>
      <c r="K156" t="s">
        <v>1050</v>
      </c>
      <c r="L156" t="s">
        <v>149</v>
      </c>
      <c r="M156" t="s">
        <v>363</v>
      </c>
      <c r="N156" t="s">
        <v>216</v>
      </c>
      <c r="O1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56" t="s">
        <v>55</v>
      </c>
      <c r="R156" t="s">
        <v>60</v>
      </c>
      <c r="S156">
        <v>76</v>
      </c>
      <c r="T156">
        <v>81</v>
      </c>
      <c r="U156">
        <f>Merge6[[#This Row],[POT]]-Merge6[[#This Row],[TOT]]</f>
        <v>5</v>
      </c>
      <c r="V156" t="s">
        <v>8</v>
      </c>
      <c r="W156">
        <f>IF(Merge6[[#This Row],[Preffoot]]="Right",1,0)</f>
        <v>1</v>
      </c>
      <c r="X156" t="s">
        <v>61</v>
      </c>
      <c r="Y156">
        <f>IF(Merge6[[#This Row],[Position2]]="GK",1,0)</f>
        <v>0</v>
      </c>
      <c r="Z156">
        <f>IF(Merge6[[#This Row],[Position2]]="LB",1,0)</f>
        <v>0</v>
      </c>
      <c r="AA156">
        <f>IF(Merge6[[#This Row],[Position2]]="CB",1,0)</f>
        <v>0</v>
      </c>
      <c r="AB156">
        <f>IF(Merge6[[#This Row],[Position2]]="RB",1,0)</f>
        <v>0</v>
      </c>
      <c r="AC156">
        <f>IF(Merge6[[#This Row],[Position2]]="LWB",1,0)</f>
        <v>0</v>
      </c>
      <c r="AD156">
        <f>IF(Merge6[[#This Row],[Position2]]="RWB",1,0)</f>
        <v>0</v>
      </c>
      <c r="AE156">
        <f>IF(Merge6[[#This Row],[Position2]]="LM",1,0)</f>
        <v>0</v>
      </c>
      <c r="AF156">
        <f>IF(Merge6[[#This Row],[Position2]]="CDM",1,0)</f>
        <v>1</v>
      </c>
      <c r="AG156">
        <f>IF(Merge6[[#This Row],[Position2]]="CM",1,0)</f>
        <v>0</v>
      </c>
      <c r="AH156">
        <f>IF(Merge6[[#This Row],[Position2]]="CAM",1,0)</f>
        <v>0</v>
      </c>
      <c r="AI156">
        <f>IF(Merge6[[#This Row],[Position2]]="RM",1,0)</f>
        <v>0</v>
      </c>
      <c r="AJ156">
        <f>IF(Merge6[[#This Row],[Position2]]="LW",1,0)</f>
        <v>0</v>
      </c>
      <c r="AK156">
        <f>IF(Merge6[[#This Row],[Position2]]="RW",1,0)</f>
        <v>0</v>
      </c>
      <c r="AL156">
        <f>IF(Merge6[[#This Row],[Position2]]="CF",1,0)</f>
        <v>0</v>
      </c>
      <c r="AM156">
        <f>IF(Merge6[[#This Row],[Position2]]="ST",1,0)</f>
        <v>0</v>
      </c>
      <c r="AN156">
        <v>78</v>
      </c>
      <c r="AO156">
        <v>75</v>
      </c>
      <c r="AP156">
        <v>65</v>
      </c>
      <c r="AQ156">
        <v>78</v>
      </c>
      <c r="AR156">
        <v>77</v>
      </c>
      <c r="AS156">
        <v>60</v>
      </c>
      <c r="AT156">
        <v>64</v>
      </c>
      <c r="AU156">
        <v>51</v>
      </c>
      <c r="AV156">
        <v>58</v>
      </c>
      <c r="AW156">
        <v>65</v>
      </c>
      <c r="AX156">
        <v>53</v>
      </c>
      <c r="AY156">
        <v>52</v>
      </c>
      <c r="AZ156">
        <v>53</v>
      </c>
      <c r="BA156">
        <v>71</v>
      </c>
      <c r="BB156">
        <v>69</v>
      </c>
      <c r="BC156">
        <v>72</v>
      </c>
      <c r="BD156">
        <v>68</v>
      </c>
      <c r="BE156">
        <v>80</v>
      </c>
      <c r="BF156">
        <v>84</v>
      </c>
      <c r="BG156">
        <v>69</v>
      </c>
      <c r="BH156">
        <v>69</v>
      </c>
      <c r="BI156">
        <v>69</v>
      </c>
      <c r="BJ156">
        <v>71</v>
      </c>
      <c r="BK156">
        <v>5</v>
      </c>
      <c r="BL156">
        <v>11</v>
      </c>
      <c r="BM156">
        <v>6</v>
      </c>
      <c r="BN156">
        <v>13</v>
      </c>
      <c r="BO156">
        <v>10</v>
      </c>
      <c r="BP156">
        <v>76</v>
      </c>
      <c r="BQ156">
        <v>76</v>
      </c>
      <c r="BR156">
        <v>68</v>
      </c>
      <c r="BS156">
        <v>73</v>
      </c>
      <c r="BT156">
        <v>77</v>
      </c>
      <c r="BU156">
        <v>77</v>
      </c>
    </row>
    <row r="157" spans="1:73" x14ac:dyDescent="0.25">
      <c r="A157" t="s">
        <v>1073</v>
      </c>
      <c r="B157">
        <v>11</v>
      </c>
      <c r="C157" t="s">
        <v>28</v>
      </c>
      <c r="D157">
        <v>24</v>
      </c>
      <c r="E157">
        <f>Merge6[[#This Row],[age]]^2</f>
        <v>576</v>
      </c>
      <c r="F157" s="1">
        <v>14000000</v>
      </c>
      <c r="G157" s="1">
        <v>12000000</v>
      </c>
      <c r="H157" s="1">
        <f>Merge6[[#This Row],[MV at time]]/1000000</f>
        <v>14</v>
      </c>
      <c r="I157" s="1">
        <f>Merge6[[#This Row],[fee]]/1000000</f>
        <v>12</v>
      </c>
      <c r="J157" s="2">
        <f>Merge6[[#This Row],[fee]]/Merge6[[#This Row],[MV at time]]</f>
        <v>0.8571428571428571</v>
      </c>
      <c r="K157" t="s">
        <v>1050</v>
      </c>
      <c r="L157" t="s">
        <v>279</v>
      </c>
      <c r="M157" t="s">
        <v>53</v>
      </c>
      <c r="N157" t="s">
        <v>95</v>
      </c>
      <c r="O1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57" t="s">
        <v>55</v>
      </c>
      <c r="R157" t="s">
        <v>6</v>
      </c>
      <c r="S157">
        <v>78</v>
      </c>
      <c r="T157">
        <v>83</v>
      </c>
      <c r="U157">
        <f>Merge6[[#This Row],[POT]]-Merge6[[#This Row],[TOT]]</f>
        <v>5</v>
      </c>
      <c r="V157" t="s">
        <v>8</v>
      </c>
      <c r="W157">
        <f>IF(Merge6[[#This Row],[Preffoot]]="Right",1,0)</f>
        <v>1</v>
      </c>
      <c r="X157" t="s">
        <v>15</v>
      </c>
      <c r="Y157">
        <f>IF(Merge6[[#This Row],[Position2]]="GK",1,0)</f>
        <v>0</v>
      </c>
      <c r="Z157">
        <f>IF(Merge6[[#This Row],[Position2]]="LB",1,0)</f>
        <v>0</v>
      </c>
      <c r="AA157">
        <f>IF(Merge6[[#This Row],[Position2]]="CB",1,0)</f>
        <v>0</v>
      </c>
      <c r="AB157">
        <f>IF(Merge6[[#This Row],[Position2]]="RB",1,0)</f>
        <v>0</v>
      </c>
      <c r="AC157">
        <f>IF(Merge6[[#This Row],[Position2]]="LWB",1,0)</f>
        <v>0</v>
      </c>
      <c r="AD157">
        <f>IF(Merge6[[#This Row],[Position2]]="RWB",1,0)</f>
        <v>0</v>
      </c>
      <c r="AE157">
        <f>IF(Merge6[[#This Row],[Position2]]="LM",1,0)</f>
        <v>0</v>
      </c>
      <c r="AF157">
        <f>IF(Merge6[[#This Row],[Position2]]="CDM",1,0)</f>
        <v>0</v>
      </c>
      <c r="AG157">
        <f>IF(Merge6[[#This Row],[Position2]]="CM",1,0)</f>
        <v>0</v>
      </c>
      <c r="AH157">
        <f>IF(Merge6[[#This Row],[Position2]]="CAM",1,0)</f>
        <v>0</v>
      </c>
      <c r="AI157">
        <f>IF(Merge6[[#This Row],[Position2]]="RM",1,0)</f>
        <v>0</v>
      </c>
      <c r="AJ157">
        <f>IF(Merge6[[#This Row],[Position2]]="LW",1,0)</f>
        <v>0</v>
      </c>
      <c r="AK157">
        <f>IF(Merge6[[#This Row],[Position2]]="RW",1,0)</f>
        <v>0</v>
      </c>
      <c r="AL157">
        <f>IF(Merge6[[#This Row],[Position2]]="CF",1,0)</f>
        <v>0</v>
      </c>
      <c r="AM157">
        <f>IF(Merge6[[#This Row],[Position2]]="ST",1,0)</f>
        <v>1</v>
      </c>
      <c r="AN157">
        <v>78</v>
      </c>
      <c r="AO157">
        <v>78</v>
      </c>
      <c r="AP157">
        <v>47</v>
      </c>
      <c r="AQ157">
        <v>69</v>
      </c>
      <c r="AR157">
        <v>45</v>
      </c>
      <c r="AS157">
        <v>74</v>
      </c>
      <c r="AT157">
        <v>79</v>
      </c>
      <c r="AU157">
        <v>81</v>
      </c>
      <c r="AV157">
        <v>69</v>
      </c>
      <c r="AW157">
        <v>56</v>
      </c>
      <c r="AX157">
        <v>49</v>
      </c>
      <c r="AY157">
        <v>77</v>
      </c>
      <c r="AZ157">
        <v>69</v>
      </c>
      <c r="BA157">
        <v>28</v>
      </c>
      <c r="BB157">
        <v>14</v>
      </c>
      <c r="BC157">
        <v>17</v>
      </c>
      <c r="BD157">
        <v>79</v>
      </c>
      <c r="BE157">
        <v>75</v>
      </c>
      <c r="BF157">
        <v>83</v>
      </c>
      <c r="BG157">
        <v>65</v>
      </c>
      <c r="BH157">
        <v>87</v>
      </c>
      <c r="BI157">
        <v>66</v>
      </c>
      <c r="BJ157">
        <v>76</v>
      </c>
      <c r="BK157">
        <v>14</v>
      </c>
      <c r="BL157">
        <v>11</v>
      </c>
      <c r="BM157">
        <v>10</v>
      </c>
      <c r="BN157">
        <v>15</v>
      </c>
      <c r="BO157">
        <v>10</v>
      </c>
      <c r="BP157">
        <v>62</v>
      </c>
      <c r="BQ157">
        <v>74</v>
      </c>
      <c r="BR157">
        <v>80</v>
      </c>
      <c r="BS157">
        <v>22</v>
      </c>
      <c r="BT157">
        <v>62</v>
      </c>
      <c r="BU157">
        <v>61</v>
      </c>
    </row>
    <row r="158" spans="1:73" x14ac:dyDescent="0.25">
      <c r="A158" t="s">
        <v>891</v>
      </c>
      <c r="B158">
        <v>20</v>
      </c>
      <c r="C158" t="s">
        <v>33</v>
      </c>
      <c r="D158">
        <v>28</v>
      </c>
      <c r="E158">
        <f>Merge6[[#This Row],[age]]^2</f>
        <v>784</v>
      </c>
      <c r="F158" s="1">
        <v>9000000</v>
      </c>
      <c r="G158" s="1">
        <v>8000000</v>
      </c>
      <c r="H158" s="1">
        <f>Merge6[[#This Row],[MV at time]]/1000000</f>
        <v>9</v>
      </c>
      <c r="I158" s="1">
        <f>Merge6[[#This Row],[fee]]/1000000</f>
        <v>8</v>
      </c>
      <c r="J158" s="2">
        <f>Merge6[[#This Row],[fee]]/Merge6[[#This Row],[MV at time]]</f>
        <v>0.88888888888888884</v>
      </c>
      <c r="K158" t="s">
        <v>773</v>
      </c>
      <c r="L158" t="s">
        <v>279</v>
      </c>
      <c r="M158" t="s">
        <v>291</v>
      </c>
      <c r="N158" t="s">
        <v>240</v>
      </c>
      <c r="O1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58" t="s">
        <v>55</v>
      </c>
      <c r="R158" t="s">
        <v>91</v>
      </c>
      <c r="S158">
        <v>76</v>
      </c>
      <c r="T158">
        <v>76</v>
      </c>
      <c r="U158">
        <f>Merge6[[#This Row],[POT]]-Merge6[[#This Row],[TOT]]</f>
        <v>0</v>
      </c>
      <c r="V158" t="s">
        <v>8</v>
      </c>
      <c r="W158">
        <f>IF(Merge6[[#This Row],[Preffoot]]="Right",1,0)</f>
        <v>1</v>
      </c>
      <c r="X158" t="s">
        <v>27</v>
      </c>
      <c r="Y158">
        <f>IF(Merge6[[#This Row],[Position2]]="GK",1,0)</f>
        <v>0</v>
      </c>
      <c r="Z158">
        <f>IF(Merge6[[#This Row],[Position2]]="LB",1,0)</f>
        <v>0</v>
      </c>
      <c r="AA158">
        <f>IF(Merge6[[#This Row],[Position2]]="CB",1,0)</f>
        <v>0</v>
      </c>
      <c r="AB158">
        <f>IF(Merge6[[#This Row],[Position2]]="RB",1,0)</f>
        <v>1</v>
      </c>
      <c r="AC158">
        <f>IF(Merge6[[#This Row],[Position2]]="LWB",1,0)</f>
        <v>0</v>
      </c>
      <c r="AD158">
        <f>IF(Merge6[[#This Row],[Position2]]="RWB",1,0)</f>
        <v>0</v>
      </c>
      <c r="AE158">
        <f>IF(Merge6[[#This Row],[Position2]]="LM",1,0)</f>
        <v>0</v>
      </c>
      <c r="AF158">
        <f>IF(Merge6[[#This Row],[Position2]]="CDM",1,0)</f>
        <v>0</v>
      </c>
      <c r="AG158">
        <f>IF(Merge6[[#This Row],[Position2]]="CM",1,0)</f>
        <v>0</v>
      </c>
      <c r="AH158">
        <f>IF(Merge6[[#This Row],[Position2]]="CAM",1,0)</f>
        <v>0</v>
      </c>
      <c r="AI158">
        <f>IF(Merge6[[#This Row],[Position2]]="RM",1,0)</f>
        <v>0</v>
      </c>
      <c r="AJ158">
        <f>IF(Merge6[[#This Row],[Position2]]="LW",1,0)</f>
        <v>0</v>
      </c>
      <c r="AK158">
        <f>IF(Merge6[[#This Row],[Position2]]="RW",1,0)</f>
        <v>0</v>
      </c>
      <c r="AL158">
        <f>IF(Merge6[[#This Row],[Position2]]="CF",1,0)</f>
        <v>0</v>
      </c>
      <c r="AM158">
        <f>IF(Merge6[[#This Row],[Position2]]="ST",1,0)</f>
        <v>0</v>
      </c>
      <c r="AN158">
        <v>74</v>
      </c>
      <c r="AO158">
        <v>76</v>
      </c>
      <c r="AP158">
        <v>76</v>
      </c>
      <c r="AQ158">
        <v>76</v>
      </c>
      <c r="AR158">
        <v>71</v>
      </c>
      <c r="AS158">
        <v>67</v>
      </c>
      <c r="AT158">
        <v>78</v>
      </c>
      <c r="AU158">
        <v>67</v>
      </c>
      <c r="AV158">
        <v>70</v>
      </c>
      <c r="AW158">
        <v>70</v>
      </c>
      <c r="AX158">
        <v>44</v>
      </c>
      <c r="AY158">
        <v>68</v>
      </c>
      <c r="AZ158">
        <v>61</v>
      </c>
      <c r="BA158">
        <v>69</v>
      </c>
      <c r="BB158">
        <v>70</v>
      </c>
      <c r="BC158">
        <v>69</v>
      </c>
      <c r="BD158">
        <v>79</v>
      </c>
      <c r="BE158">
        <v>88</v>
      </c>
      <c r="BF158">
        <v>69</v>
      </c>
      <c r="BG158">
        <v>75</v>
      </c>
      <c r="BH158">
        <v>79</v>
      </c>
      <c r="BI158">
        <v>74</v>
      </c>
      <c r="BJ158">
        <v>64</v>
      </c>
      <c r="BK158">
        <v>8</v>
      </c>
      <c r="BL158">
        <v>9</v>
      </c>
      <c r="BM158">
        <v>15</v>
      </c>
      <c r="BN158">
        <v>14</v>
      </c>
      <c r="BO158">
        <v>12</v>
      </c>
      <c r="BP158">
        <v>76</v>
      </c>
      <c r="BQ158">
        <v>76</v>
      </c>
      <c r="BR158">
        <v>77</v>
      </c>
      <c r="BS158">
        <v>71</v>
      </c>
      <c r="BT158">
        <v>75</v>
      </c>
      <c r="BU158">
        <v>76</v>
      </c>
    </row>
    <row r="159" spans="1:73" x14ac:dyDescent="0.25">
      <c r="A159" t="s">
        <v>359</v>
      </c>
      <c r="B159">
        <v>5</v>
      </c>
      <c r="C159" t="s">
        <v>10</v>
      </c>
      <c r="D159">
        <v>19</v>
      </c>
      <c r="E159">
        <f>Merge6[[#This Row],[age]]^2</f>
        <v>361</v>
      </c>
      <c r="F159" s="1">
        <v>5000000</v>
      </c>
      <c r="G159" s="1">
        <v>17000000</v>
      </c>
      <c r="H159" s="1">
        <f>Merge6[[#This Row],[MV at time]]/1000000</f>
        <v>5</v>
      </c>
      <c r="I159" s="1">
        <f>Merge6[[#This Row],[fee]]/1000000</f>
        <v>17</v>
      </c>
      <c r="J159" s="2">
        <f>Merge6[[#This Row],[fee]]/Merge6[[#This Row],[MV at time]]</f>
        <v>3.4</v>
      </c>
      <c r="K159" t="s">
        <v>2</v>
      </c>
      <c r="L159" t="s">
        <v>34</v>
      </c>
      <c r="M159" t="s">
        <v>89</v>
      </c>
      <c r="N159" t="s">
        <v>231</v>
      </c>
      <c r="O1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59" t="s">
        <v>60</v>
      </c>
      <c r="R159" t="s">
        <v>6</v>
      </c>
      <c r="S159">
        <v>67</v>
      </c>
      <c r="T159">
        <v>85</v>
      </c>
      <c r="U159">
        <f>Merge6[[#This Row],[POT]]-Merge6[[#This Row],[TOT]]</f>
        <v>18</v>
      </c>
      <c r="V159" t="s">
        <v>8</v>
      </c>
      <c r="W159">
        <f>IF(Merge6[[#This Row],[Preffoot]]="Right",1,0)</f>
        <v>1</v>
      </c>
      <c r="X159" t="s">
        <v>157</v>
      </c>
      <c r="Y159">
        <f>IF(Merge6[[#This Row],[Position2]]="GK",1,0)</f>
        <v>0</v>
      </c>
      <c r="Z159">
        <f>IF(Merge6[[#This Row],[Position2]]="LB",1,0)</f>
        <v>0</v>
      </c>
      <c r="AA159">
        <f>IF(Merge6[[#This Row],[Position2]]="CB",1,0)</f>
        <v>0</v>
      </c>
      <c r="AB159">
        <f>IF(Merge6[[#This Row],[Position2]]="RB",1,0)</f>
        <v>0</v>
      </c>
      <c r="AC159">
        <f>IF(Merge6[[#This Row],[Position2]]="LWB",1,0)</f>
        <v>0</v>
      </c>
      <c r="AD159">
        <f>IF(Merge6[[#This Row],[Position2]]="RWB",1,0)</f>
        <v>0</v>
      </c>
      <c r="AE159">
        <f>IF(Merge6[[#This Row],[Position2]]="LM",1,0)</f>
        <v>0</v>
      </c>
      <c r="AF159">
        <f>IF(Merge6[[#This Row],[Position2]]="CDM",1,0)</f>
        <v>0</v>
      </c>
      <c r="AG159">
        <f>IF(Merge6[[#This Row],[Position2]]="CM",1,0)</f>
        <v>0</v>
      </c>
      <c r="AH159">
        <f>IF(Merge6[[#This Row],[Position2]]="CAM",1,0)</f>
        <v>0</v>
      </c>
      <c r="AI159">
        <f>IF(Merge6[[#This Row],[Position2]]="RM",1,0)</f>
        <v>0</v>
      </c>
      <c r="AJ159">
        <f>IF(Merge6[[#This Row],[Position2]]="LW",1,0)</f>
        <v>0</v>
      </c>
      <c r="AK159">
        <f>IF(Merge6[[#This Row],[Position2]]="RW",1,0)</f>
        <v>0</v>
      </c>
      <c r="AL159">
        <f>IF(Merge6[[#This Row],[Position2]]="CF",1,0)</f>
        <v>1</v>
      </c>
      <c r="AM159">
        <f>IF(Merge6[[#This Row],[Position2]]="ST",1,0)</f>
        <v>0</v>
      </c>
      <c r="AN159">
        <v>74</v>
      </c>
      <c r="AO159">
        <v>76</v>
      </c>
      <c r="AP159">
        <v>43</v>
      </c>
      <c r="AQ159">
        <v>67</v>
      </c>
      <c r="AR159">
        <v>50</v>
      </c>
      <c r="AS159">
        <v>30</v>
      </c>
      <c r="AT159">
        <v>69</v>
      </c>
      <c r="AU159">
        <v>65</v>
      </c>
      <c r="AV159">
        <v>62</v>
      </c>
      <c r="AW159">
        <v>62</v>
      </c>
      <c r="AX159">
        <v>47</v>
      </c>
      <c r="AY159">
        <v>58</v>
      </c>
      <c r="AZ159">
        <v>44</v>
      </c>
      <c r="BA159">
        <v>22</v>
      </c>
      <c r="BB159">
        <v>21</v>
      </c>
      <c r="BC159">
        <v>23</v>
      </c>
      <c r="BD159">
        <v>80</v>
      </c>
      <c r="BE159">
        <v>66</v>
      </c>
      <c r="BF159">
        <v>47</v>
      </c>
      <c r="BG159">
        <v>83</v>
      </c>
      <c r="BH159">
        <v>77</v>
      </c>
      <c r="BI159">
        <v>83</v>
      </c>
      <c r="BJ159">
        <v>67</v>
      </c>
      <c r="BK159">
        <v>10</v>
      </c>
      <c r="BL159">
        <v>13</v>
      </c>
      <c r="BM159">
        <v>9</v>
      </c>
      <c r="BN159">
        <v>13</v>
      </c>
      <c r="BO159">
        <v>6</v>
      </c>
      <c r="BP159">
        <v>28</v>
      </c>
      <c r="BQ159">
        <v>56</v>
      </c>
      <c r="BR159">
        <v>63</v>
      </c>
      <c r="BS159">
        <v>20</v>
      </c>
      <c r="BT159">
        <v>60</v>
      </c>
      <c r="BU159">
        <v>59</v>
      </c>
    </row>
    <row r="160" spans="1:73" x14ac:dyDescent="0.25">
      <c r="A160" t="s">
        <v>1356</v>
      </c>
      <c r="B160">
        <v>0</v>
      </c>
      <c r="C160" t="s">
        <v>10</v>
      </c>
      <c r="D160">
        <v>25</v>
      </c>
      <c r="E160">
        <f>Merge6[[#This Row],[age]]^2</f>
        <v>625</v>
      </c>
      <c r="F160" s="1">
        <v>18000000</v>
      </c>
      <c r="G160" s="1">
        <v>14000000</v>
      </c>
      <c r="H160" s="1">
        <f>Merge6[[#This Row],[MV at time]]/1000000</f>
        <v>18</v>
      </c>
      <c r="I160" s="1">
        <f>Merge6[[#This Row],[fee]]/1000000</f>
        <v>14</v>
      </c>
      <c r="J160" s="2">
        <f>Merge6[[#This Row],[fee]]/Merge6[[#This Row],[MV at time]]</f>
        <v>0.77777777777777779</v>
      </c>
      <c r="K160" t="s">
        <v>1233</v>
      </c>
      <c r="L160" t="s">
        <v>34</v>
      </c>
      <c r="M160" t="s">
        <v>172</v>
      </c>
      <c r="N160" t="s">
        <v>263</v>
      </c>
      <c r="O1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60" t="s">
        <v>6</v>
      </c>
      <c r="R160" t="s">
        <v>6</v>
      </c>
      <c r="S160">
        <v>77</v>
      </c>
      <c r="T160">
        <v>80</v>
      </c>
      <c r="U160">
        <f>Merge6[[#This Row],[POT]]-Merge6[[#This Row],[TOT]]</f>
        <v>3</v>
      </c>
      <c r="V160" t="s">
        <v>43</v>
      </c>
      <c r="W160">
        <f>IF(Merge6[[#This Row],[Preffoot]]="Right",1,0)</f>
        <v>0</v>
      </c>
      <c r="X160" t="s">
        <v>37</v>
      </c>
      <c r="Y160">
        <f>IF(Merge6[[#This Row],[Position2]]="GK",1,0)</f>
        <v>0</v>
      </c>
      <c r="Z160">
        <f>IF(Merge6[[#This Row],[Position2]]="LB",1,0)</f>
        <v>0</v>
      </c>
      <c r="AA160">
        <f>IF(Merge6[[#This Row],[Position2]]="CB",1,0)</f>
        <v>0</v>
      </c>
      <c r="AB160">
        <f>IF(Merge6[[#This Row],[Position2]]="RB",1,0)</f>
        <v>0</v>
      </c>
      <c r="AC160">
        <f>IF(Merge6[[#This Row],[Position2]]="LWB",1,0)</f>
        <v>0</v>
      </c>
      <c r="AD160">
        <f>IF(Merge6[[#This Row],[Position2]]="RWB",1,0)</f>
        <v>0</v>
      </c>
      <c r="AE160">
        <f>IF(Merge6[[#This Row],[Position2]]="LM",1,0)</f>
        <v>0</v>
      </c>
      <c r="AF160">
        <f>IF(Merge6[[#This Row],[Position2]]="CDM",1,0)</f>
        <v>0</v>
      </c>
      <c r="AG160">
        <f>IF(Merge6[[#This Row],[Position2]]="CM",1,0)</f>
        <v>0</v>
      </c>
      <c r="AH160">
        <f>IF(Merge6[[#This Row],[Position2]]="CAM",1,0)</f>
        <v>0</v>
      </c>
      <c r="AI160">
        <f>IF(Merge6[[#This Row],[Position2]]="RM",1,0)</f>
        <v>1</v>
      </c>
      <c r="AJ160">
        <f>IF(Merge6[[#This Row],[Position2]]="LW",1,0)</f>
        <v>0</v>
      </c>
      <c r="AK160">
        <f>IF(Merge6[[#This Row],[Position2]]="RW",1,0)</f>
        <v>0</v>
      </c>
      <c r="AL160">
        <f>IF(Merge6[[#This Row],[Position2]]="CF",1,0)</f>
        <v>0</v>
      </c>
      <c r="AM160">
        <f>IF(Merge6[[#This Row],[Position2]]="ST",1,0)</f>
        <v>0</v>
      </c>
      <c r="AN160">
        <v>79</v>
      </c>
      <c r="AO160">
        <v>78</v>
      </c>
      <c r="AP160">
        <v>76</v>
      </c>
      <c r="AQ160">
        <v>78</v>
      </c>
      <c r="AR160">
        <v>75</v>
      </c>
      <c r="AS160">
        <v>52</v>
      </c>
      <c r="AT160">
        <v>73</v>
      </c>
      <c r="AU160">
        <v>75</v>
      </c>
      <c r="AV160">
        <v>72</v>
      </c>
      <c r="AW160">
        <v>74</v>
      </c>
      <c r="AX160">
        <v>75</v>
      </c>
      <c r="AY160">
        <v>62</v>
      </c>
      <c r="AZ160">
        <v>65</v>
      </c>
      <c r="BA160" t="s">
        <v>1234</v>
      </c>
      <c r="BB160">
        <v>54</v>
      </c>
      <c r="BC160">
        <v>65</v>
      </c>
      <c r="BD160">
        <v>69</v>
      </c>
      <c r="BE160">
        <v>60</v>
      </c>
      <c r="BF160">
        <v>68</v>
      </c>
      <c r="BG160">
        <v>37</v>
      </c>
      <c r="BH160">
        <v>69</v>
      </c>
      <c r="BI160">
        <v>69</v>
      </c>
      <c r="BJ160">
        <v>64</v>
      </c>
      <c r="BK160">
        <v>12</v>
      </c>
      <c r="BL160">
        <v>10</v>
      </c>
      <c r="BM160">
        <v>5</v>
      </c>
      <c r="BN160">
        <v>10</v>
      </c>
      <c r="BO160">
        <v>8</v>
      </c>
      <c r="BP160">
        <v>59</v>
      </c>
      <c r="BQ160">
        <v>78</v>
      </c>
      <c r="BR160">
        <v>79</v>
      </c>
      <c r="BS160">
        <v>55</v>
      </c>
      <c r="BT160">
        <v>79</v>
      </c>
      <c r="BU160">
        <v>78</v>
      </c>
    </row>
    <row r="161" spans="1:73" x14ac:dyDescent="0.25">
      <c r="A161" t="s">
        <v>1250</v>
      </c>
      <c r="B161">
        <v>46</v>
      </c>
      <c r="C161" t="s">
        <v>33</v>
      </c>
      <c r="D161">
        <v>20</v>
      </c>
      <c r="E161">
        <f>Merge6[[#This Row],[age]]^2</f>
        <v>400</v>
      </c>
      <c r="F161" s="1">
        <v>5000000</v>
      </c>
      <c r="G161" s="1">
        <v>9000000</v>
      </c>
      <c r="H161" s="1">
        <f>Merge6[[#This Row],[MV at time]]/1000000</f>
        <v>5</v>
      </c>
      <c r="I161" s="1">
        <f>Merge6[[#This Row],[fee]]/1000000</f>
        <v>9</v>
      </c>
      <c r="J161" s="2">
        <f>Merge6[[#This Row],[fee]]/Merge6[[#This Row],[MV at time]]</f>
        <v>1.8</v>
      </c>
      <c r="K161" t="s">
        <v>1233</v>
      </c>
      <c r="L161" t="s">
        <v>149</v>
      </c>
      <c r="M161" t="s">
        <v>175</v>
      </c>
      <c r="N161" t="s">
        <v>19</v>
      </c>
      <c r="O1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61" t="s">
        <v>7</v>
      </c>
      <c r="R161" t="s">
        <v>7</v>
      </c>
      <c r="S161">
        <v>70</v>
      </c>
      <c r="T161">
        <v>81</v>
      </c>
      <c r="U161">
        <f>Merge6[[#This Row],[POT]]-Merge6[[#This Row],[TOT]]</f>
        <v>11</v>
      </c>
      <c r="V161" t="s">
        <v>8</v>
      </c>
      <c r="W161">
        <f>IF(Merge6[[#This Row],[Preffoot]]="Right",1,0)</f>
        <v>1</v>
      </c>
      <c r="X161" t="s">
        <v>92</v>
      </c>
      <c r="Y161">
        <f>IF(Merge6[[#This Row],[Position2]]="GK",1,0)</f>
        <v>0</v>
      </c>
      <c r="Z161">
        <f>IF(Merge6[[#This Row],[Position2]]="LB",1,0)</f>
        <v>0</v>
      </c>
      <c r="AA161">
        <f>IF(Merge6[[#This Row],[Position2]]="CB",1,0)</f>
        <v>0</v>
      </c>
      <c r="AB161">
        <f>IF(Merge6[[#This Row],[Position2]]="RB",1,0)</f>
        <v>0</v>
      </c>
      <c r="AC161">
        <f>IF(Merge6[[#This Row],[Position2]]="LWB",1,0)</f>
        <v>0</v>
      </c>
      <c r="AD161">
        <f>IF(Merge6[[#This Row],[Position2]]="RWB",1,0)</f>
        <v>1</v>
      </c>
      <c r="AE161">
        <f>IF(Merge6[[#This Row],[Position2]]="LM",1,0)</f>
        <v>0</v>
      </c>
      <c r="AF161">
        <f>IF(Merge6[[#This Row],[Position2]]="CDM",1,0)</f>
        <v>0</v>
      </c>
      <c r="AG161">
        <f>IF(Merge6[[#This Row],[Position2]]="CM",1,0)</f>
        <v>0</v>
      </c>
      <c r="AH161">
        <f>IF(Merge6[[#This Row],[Position2]]="CAM",1,0)</f>
        <v>0</v>
      </c>
      <c r="AI161">
        <f>IF(Merge6[[#This Row],[Position2]]="RM",1,0)</f>
        <v>0</v>
      </c>
      <c r="AJ161">
        <f>IF(Merge6[[#This Row],[Position2]]="LW",1,0)</f>
        <v>0</v>
      </c>
      <c r="AK161">
        <f>IF(Merge6[[#This Row],[Position2]]="RW",1,0)</f>
        <v>0</v>
      </c>
      <c r="AL161">
        <f>IF(Merge6[[#This Row],[Position2]]="CF",1,0)</f>
        <v>0</v>
      </c>
      <c r="AM161">
        <f>IF(Merge6[[#This Row],[Position2]]="ST",1,0)</f>
        <v>0</v>
      </c>
      <c r="AN161">
        <v>68</v>
      </c>
      <c r="AO161">
        <v>68</v>
      </c>
      <c r="AP161">
        <v>69</v>
      </c>
      <c r="AQ161">
        <v>68</v>
      </c>
      <c r="AR161">
        <v>63</v>
      </c>
      <c r="AS161">
        <v>65</v>
      </c>
      <c r="AT161">
        <v>61</v>
      </c>
      <c r="AU161">
        <v>41</v>
      </c>
      <c r="AV161">
        <v>48</v>
      </c>
      <c r="AW161">
        <v>58</v>
      </c>
      <c r="AX161">
        <v>32</v>
      </c>
      <c r="AY161">
        <v>49</v>
      </c>
      <c r="AZ161">
        <v>43</v>
      </c>
      <c r="BA161" t="s">
        <v>1234</v>
      </c>
      <c r="BB161">
        <v>66</v>
      </c>
      <c r="BC161">
        <v>68</v>
      </c>
      <c r="BD161">
        <v>80</v>
      </c>
      <c r="BE161">
        <v>73</v>
      </c>
      <c r="BF161">
        <v>76</v>
      </c>
      <c r="BG161">
        <v>72</v>
      </c>
      <c r="BH161">
        <v>80</v>
      </c>
      <c r="BI161">
        <v>74</v>
      </c>
      <c r="BJ161">
        <v>75</v>
      </c>
      <c r="BK161">
        <v>10</v>
      </c>
      <c r="BL161">
        <v>7</v>
      </c>
      <c r="BM161">
        <v>12</v>
      </c>
      <c r="BN161">
        <v>12</v>
      </c>
      <c r="BO161">
        <v>11</v>
      </c>
      <c r="BP161">
        <v>66</v>
      </c>
      <c r="BQ161">
        <v>62</v>
      </c>
      <c r="BR161">
        <v>63</v>
      </c>
      <c r="BS161">
        <v>64</v>
      </c>
      <c r="BT161">
        <v>60</v>
      </c>
      <c r="BU161">
        <v>60</v>
      </c>
    </row>
    <row r="162" spans="1:73" x14ac:dyDescent="0.25">
      <c r="A162" t="s">
        <v>543</v>
      </c>
      <c r="B162">
        <v>11</v>
      </c>
      <c r="C162" t="s">
        <v>28</v>
      </c>
      <c r="D162">
        <v>25</v>
      </c>
      <c r="E162">
        <f>Merge6[[#This Row],[age]]^2</f>
        <v>625</v>
      </c>
      <c r="F162" s="1">
        <v>15000000</v>
      </c>
      <c r="G162" s="1">
        <v>12500000</v>
      </c>
      <c r="H162" s="1">
        <f>Merge6[[#This Row],[MV at time]]/1000000</f>
        <v>15</v>
      </c>
      <c r="I162" s="1">
        <f>Merge6[[#This Row],[fee]]/1000000</f>
        <v>12.5</v>
      </c>
      <c r="J162" s="2">
        <f>Merge6[[#This Row],[fee]]/Merge6[[#This Row],[MV at time]]</f>
        <v>0.83333333333333337</v>
      </c>
      <c r="K162" t="s">
        <v>1233</v>
      </c>
      <c r="L162" t="s">
        <v>387</v>
      </c>
      <c r="M162" t="s">
        <v>288</v>
      </c>
      <c r="N162" t="s">
        <v>59</v>
      </c>
      <c r="O1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62" t="s">
        <v>91</v>
      </c>
      <c r="R162" t="s">
        <v>55</v>
      </c>
      <c r="S162">
        <v>77</v>
      </c>
      <c r="T162">
        <v>80</v>
      </c>
      <c r="U162">
        <f>Merge6[[#This Row],[POT]]-Merge6[[#This Row],[TOT]]</f>
        <v>3</v>
      </c>
      <c r="V162" t="s">
        <v>8</v>
      </c>
      <c r="W162">
        <f>IF(Merge6[[#This Row],[Preffoot]]="Right",1,0)</f>
        <v>1</v>
      </c>
      <c r="X162" t="s">
        <v>15</v>
      </c>
      <c r="Y162">
        <f>IF(Merge6[[#This Row],[Position2]]="GK",1,0)</f>
        <v>0</v>
      </c>
      <c r="Z162">
        <f>IF(Merge6[[#This Row],[Position2]]="LB",1,0)</f>
        <v>0</v>
      </c>
      <c r="AA162">
        <f>IF(Merge6[[#This Row],[Position2]]="CB",1,0)</f>
        <v>0</v>
      </c>
      <c r="AB162">
        <f>IF(Merge6[[#This Row],[Position2]]="RB",1,0)</f>
        <v>0</v>
      </c>
      <c r="AC162">
        <f>IF(Merge6[[#This Row],[Position2]]="LWB",1,0)</f>
        <v>0</v>
      </c>
      <c r="AD162">
        <f>IF(Merge6[[#This Row],[Position2]]="RWB",1,0)</f>
        <v>0</v>
      </c>
      <c r="AE162">
        <f>IF(Merge6[[#This Row],[Position2]]="LM",1,0)</f>
        <v>0</v>
      </c>
      <c r="AF162">
        <f>IF(Merge6[[#This Row],[Position2]]="CDM",1,0)</f>
        <v>0</v>
      </c>
      <c r="AG162">
        <f>IF(Merge6[[#This Row],[Position2]]="CM",1,0)</f>
        <v>0</v>
      </c>
      <c r="AH162">
        <f>IF(Merge6[[#This Row],[Position2]]="CAM",1,0)</f>
        <v>0</v>
      </c>
      <c r="AI162">
        <f>IF(Merge6[[#This Row],[Position2]]="RM",1,0)</f>
        <v>0</v>
      </c>
      <c r="AJ162">
        <f>IF(Merge6[[#This Row],[Position2]]="LW",1,0)</f>
        <v>0</v>
      </c>
      <c r="AK162">
        <f>IF(Merge6[[#This Row],[Position2]]="RW",1,0)</f>
        <v>0</v>
      </c>
      <c r="AL162">
        <f>IF(Merge6[[#This Row],[Position2]]="CF",1,0)</f>
        <v>0</v>
      </c>
      <c r="AM162">
        <f>IF(Merge6[[#This Row],[Position2]]="ST",1,0)</f>
        <v>1</v>
      </c>
      <c r="AN162">
        <v>74</v>
      </c>
      <c r="AO162">
        <v>77</v>
      </c>
      <c r="AP162">
        <v>63</v>
      </c>
      <c r="AQ162">
        <v>76</v>
      </c>
      <c r="AR162">
        <v>70</v>
      </c>
      <c r="AS162">
        <v>71</v>
      </c>
      <c r="AT162">
        <v>84</v>
      </c>
      <c r="AU162">
        <v>73</v>
      </c>
      <c r="AV162">
        <v>71</v>
      </c>
      <c r="AW162">
        <v>68</v>
      </c>
      <c r="AX162">
        <v>58</v>
      </c>
      <c r="AY162">
        <v>66</v>
      </c>
      <c r="AZ162">
        <v>77</v>
      </c>
      <c r="BA162" t="s">
        <v>1234</v>
      </c>
      <c r="BB162">
        <v>38</v>
      </c>
      <c r="BC162">
        <v>63</v>
      </c>
      <c r="BD162">
        <v>83</v>
      </c>
      <c r="BE162">
        <v>79</v>
      </c>
      <c r="BF162">
        <v>85</v>
      </c>
      <c r="BG162">
        <v>70</v>
      </c>
      <c r="BH162">
        <v>85</v>
      </c>
      <c r="BI162">
        <v>67</v>
      </c>
      <c r="BJ162">
        <v>76</v>
      </c>
      <c r="BK162">
        <v>7</v>
      </c>
      <c r="BL162">
        <v>13</v>
      </c>
      <c r="BM162">
        <v>6</v>
      </c>
      <c r="BN162">
        <v>7</v>
      </c>
      <c r="BO162">
        <v>12</v>
      </c>
      <c r="BP162">
        <v>78</v>
      </c>
      <c r="BQ162">
        <v>76</v>
      </c>
      <c r="BR162">
        <v>82</v>
      </c>
      <c r="BS162">
        <v>44</v>
      </c>
      <c r="BT162">
        <v>72</v>
      </c>
      <c r="BU162">
        <v>71</v>
      </c>
    </row>
    <row r="163" spans="1:73" x14ac:dyDescent="0.25">
      <c r="A163" t="s">
        <v>543</v>
      </c>
      <c r="B163">
        <v>23</v>
      </c>
      <c r="C163" t="s">
        <v>28</v>
      </c>
      <c r="D163">
        <v>22</v>
      </c>
      <c r="E163">
        <f>Merge6[[#This Row],[age]]^2</f>
        <v>484</v>
      </c>
      <c r="F163" s="1">
        <v>14000000</v>
      </c>
      <c r="G163" s="1">
        <v>11000000</v>
      </c>
      <c r="H163" s="1">
        <f>Merge6[[#This Row],[MV at time]]/1000000</f>
        <v>14</v>
      </c>
      <c r="I163" s="1">
        <f>Merge6[[#This Row],[fee]]/1000000</f>
        <v>11</v>
      </c>
      <c r="J163" s="2">
        <f>Merge6[[#This Row],[fee]]/Merge6[[#This Row],[MV at time]]</f>
        <v>0.7857142857142857</v>
      </c>
      <c r="K163" t="s">
        <v>509</v>
      </c>
      <c r="L163" t="s">
        <v>387</v>
      </c>
      <c r="M163" t="s">
        <v>253</v>
      </c>
      <c r="N163" t="s">
        <v>288</v>
      </c>
      <c r="O1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63" t="s">
        <v>91</v>
      </c>
      <c r="R163" t="s">
        <v>91</v>
      </c>
      <c r="S163">
        <v>77</v>
      </c>
      <c r="T163">
        <v>84</v>
      </c>
      <c r="U163">
        <f>Merge6[[#This Row],[POT]]-Merge6[[#This Row],[TOT]]</f>
        <v>7</v>
      </c>
      <c r="V163" t="s">
        <v>8</v>
      </c>
      <c r="W163">
        <f>IF(Merge6[[#This Row],[Preffoot]]="Right",1,0)</f>
        <v>1</v>
      </c>
      <c r="X163" t="s">
        <v>15</v>
      </c>
      <c r="Y163">
        <f>IF(Merge6[[#This Row],[Position2]]="GK",1,0)</f>
        <v>0</v>
      </c>
      <c r="Z163">
        <f>IF(Merge6[[#This Row],[Position2]]="LB",1,0)</f>
        <v>0</v>
      </c>
      <c r="AA163">
        <f>IF(Merge6[[#This Row],[Position2]]="CB",1,0)</f>
        <v>0</v>
      </c>
      <c r="AB163">
        <f>IF(Merge6[[#This Row],[Position2]]="RB",1,0)</f>
        <v>0</v>
      </c>
      <c r="AC163">
        <f>IF(Merge6[[#This Row],[Position2]]="LWB",1,0)</f>
        <v>0</v>
      </c>
      <c r="AD163">
        <f>IF(Merge6[[#This Row],[Position2]]="RWB",1,0)</f>
        <v>0</v>
      </c>
      <c r="AE163">
        <f>IF(Merge6[[#This Row],[Position2]]="LM",1,0)</f>
        <v>0</v>
      </c>
      <c r="AF163">
        <f>IF(Merge6[[#This Row],[Position2]]="CDM",1,0)</f>
        <v>0</v>
      </c>
      <c r="AG163">
        <f>IF(Merge6[[#This Row],[Position2]]="CM",1,0)</f>
        <v>0</v>
      </c>
      <c r="AH163">
        <f>IF(Merge6[[#This Row],[Position2]]="CAM",1,0)</f>
        <v>0</v>
      </c>
      <c r="AI163">
        <f>IF(Merge6[[#This Row],[Position2]]="RM",1,0)</f>
        <v>0</v>
      </c>
      <c r="AJ163">
        <f>IF(Merge6[[#This Row],[Position2]]="LW",1,0)</f>
        <v>0</v>
      </c>
      <c r="AK163">
        <f>IF(Merge6[[#This Row],[Position2]]="RW",1,0)</f>
        <v>0</v>
      </c>
      <c r="AL163">
        <f>IF(Merge6[[#This Row],[Position2]]="CF",1,0)</f>
        <v>0</v>
      </c>
      <c r="AM163">
        <f>IF(Merge6[[#This Row],[Position2]]="ST",1,0)</f>
        <v>1</v>
      </c>
      <c r="AN163">
        <v>74</v>
      </c>
      <c r="AO163">
        <v>79</v>
      </c>
      <c r="AP163">
        <v>59</v>
      </c>
      <c r="AQ163">
        <v>72</v>
      </c>
      <c r="AR163">
        <v>70</v>
      </c>
      <c r="AS163">
        <v>71</v>
      </c>
      <c r="AT163">
        <v>78</v>
      </c>
      <c r="AU163">
        <v>74</v>
      </c>
      <c r="AV163">
        <v>63</v>
      </c>
      <c r="AW163">
        <v>65</v>
      </c>
      <c r="AX163">
        <v>51</v>
      </c>
      <c r="AY163">
        <v>66</v>
      </c>
      <c r="AZ163">
        <v>64</v>
      </c>
      <c r="BA163">
        <v>26</v>
      </c>
      <c r="BB163">
        <v>38</v>
      </c>
      <c r="BC163">
        <v>42</v>
      </c>
      <c r="BD163">
        <v>84</v>
      </c>
      <c r="BE163">
        <v>78</v>
      </c>
      <c r="BF163">
        <v>84</v>
      </c>
      <c r="BG163">
        <v>73</v>
      </c>
      <c r="BH163">
        <v>87</v>
      </c>
      <c r="BI163">
        <v>66</v>
      </c>
      <c r="BJ163">
        <v>73</v>
      </c>
      <c r="BK163">
        <v>7</v>
      </c>
      <c r="BL163">
        <v>13</v>
      </c>
      <c r="BM163">
        <v>6</v>
      </c>
      <c r="BN163">
        <v>7</v>
      </c>
      <c r="BO163">
        <v>12</v>
      </c>
      <c r="BP163">
        <v>63</v>
      </c>
      <c r="BQ163">
        <v>75</v>
      </c>
      <c r="BR163">
        <v>76</v>
      </c>
      <c r="BS163">
        <v>41</v>
      </c>
      <c r="BT163">
        <v>69</v>
      </c>
      <c r="BU163">
        <v>73</v>
      </c>
    </row>
    <row r="164" spans="1:73" x14ac:dyDescent="0.25">
      <c r="A164" t="s">
        <v>1291</v>
      </c>
      <c r="B164">
        <v>23</v>
      </c>
      <c r="C164" t="s">
        <v>1</v>
      </c>
      <c r="D164">
        <v>25</v>
      </c>
      <c r="E164">
        <f>Merge6[[#This Row],[age]]^2</f>
        <v>625</v>
      </c>
      <c r="F164" s="1">
        <v>35000000</v>
      </c>
      <c r="G164" s="1">
        <v>41000000</v>
      </c>
      <c r="H164" s="1">
        <f>Merge6[[#This Row],[MV at time]]/1000000</f>
        <v>35</v>
      </c>
      <c r="I164" s="1">
        <f>Merge6[[#This Row],[fee]]/1000000</f>
        <v>41</v>
      </c>
      <c r="J164" s="2">
        <f>Merge6[[#This Row],[fee]]/Merge6[[#This Row],[MV at time]]</f>
        <v>1.1714285714285715</v>
      </c>
      <c r="K164" t="s">
        <v>1233</v>
      </c>
      <c r="L164" t="s">
        <v>11</v>
      </c>
      <c r="M164" t="s">
        <v>424</v>
      </c>
      <c r="N164" t="s">
        <v>187</v>
      </c>
      <c r="O1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64" t="s">
        <v>7</v>
      </c>
      <c r="R164" t="s">
        <v>7</v>
      </c>
      <c r="S164">
        <v>83</v>
      </c>
      <c r="T164">
        <v>87</v>
      </c>
      <c r="U164">
        <f>Merge6[[#This Row],[POT]]-Merge6[[#This Row],[TOT]]</f>
        <v>4</v>
      </c>
      <c r="V164" t="s">
        <v>8</v>
      </c>
      <c r="W164">
        <f>IF(Merge6[[#This Row],[Preffoot]]="Right",1,0)</f>
        <v>1</v>
      </c>
      <c r="X164" t="s">
        <v>9</v>
      </c>
      <c r="Y164">
        <f>IF(Merge6[[#This Row],[Position2]]="GK",1,0)</f>
        <v>0</v>
      </c>
      <c r="Z164">
        <f>IF(Merge6[[#This Row],[Position2]]="LB",1,0)</f>
        <v>0</v>
      </c>
      <c r="AA164">
        <f>IF(Merge6[[#This Row],[Position2]]="CB",1,0)</f>
        <v>1</v>
      </c>
      <c r="AB164">
        <f>IF(Merge6[[#This Row],[Position2]]="RB",1,0)</f>
        <v>0</v>
      </c>
      <c r="AC164">
        <f>IF(Merge6[[#This Row],[Position2]]="LWB",1,0)</f>
        <v>0</v>
      </c>
      <c r="AD164">
        <f>IF(Merge6[[#This Row],[Position2]]="RWB",1,0)</f>
        <v>0</v>
      </c>
      <c r="AE164">
        <f>IF(Merge6[[#This Row],[Position2]]="LM",1,0)</f>
        <v>0</v>
      </c>
      <c r="AF164">
        <f>IF(Merge6[[#This Row],[Position2]]="CDM",1,0)</f>
        <v>0</v>
      </c>
      <c r="AG164">
        <f>IF(Merge6[[#This Row],[Position2]]="CM",1,0)</f>
        <v>0</v>
      </c>
      <c r="AH164">
        <f>IF(Merge6[[#This Row],[Position2]]="CAM",1,0)</f>
        <v>0</v>
      </c>
      <c r="AI164">
        <f>IF(Merge6[[#This Row],[Position2]]="RM",1,0)</f>
        <v>0</v>
      </c>
      <c r="AJ164">
        <f>IF(Merge6[[#This Row],[Position2]]="LW",1,0)</f>
        <v>0</v>
      </c>
      <c r="AK164">
        <f>IF(Merge6[[#This Row],[Position2]]="RW",1,0)</f>
        <v>0</v>
      </c>
      <c r="AL164">
        <f>IF(Merge6[[#This Row],[Position2]]="CF",1,0)</f>
        <v>0</v>
      </c>
      <c r="AM164">
        <f>IF(Merge6[[#This Row],[Position2]]="ST",1,0)</f>
        <v>0</v>
      </c>
      <c r="AN164">
        <v>65</v>
      </c>
      <c r="AO164">
        <v>62</v>
      </c>
      <c r="AP164">
        <v>46</v>
      </c>
      <c r="AQ164">
        <v>69</v>
      </c>
      <c r="AR164">
        <v>69</v>
      </c>
      <c r="AS164">
        <v>86</v>
      </c>
      <c r="AT164">
        <v>68</v>
      </c>
      <c r="AU164">
        <v>49</v>
      </c>
      <c r="AV164">
        <v>36</v>
      </c>
      <c r="AW164">
        <v>42</v>
      </c>
      <c r="AX164">
        <v>24</v>
      </c>
      <c r="AY164">
        <v>43</v>
      </c>
      <c r="AZ164">
        <v>38</v>
      </c>
      <c r="BA164" t="s">
        <v>1234</v>
      </c>
      <c r="BB164">
        <v>83</v>
      </c>
      <c r="BC164">
        <v>85</v>
      </c>
      <c r="BD164">
        <v>77</v>
      </c>
      <c r="BE164">
        <v>70</v>
      </c>
      <c r="BF164">
        <v>82</v>
      </c>
      <c r="BG164">
        <v>66</v>
      </c>
      <c r="BH164">
        <v>78</v>
      </c>
      <c r="BI164">
        <v>66</v>
      </c>
      <c r="BJ164">
        <v>82</v>
      </c>
      <c r="BK164">
        <v>5</v>
      </c>
      <c r="BL164">
        <v>13</v>
      </c>
      <c r="BM164">
        <v>15</v>
      </c>
      <c r="BN164">
        <v>13</v>
      </c>
      <c r="BO164">
        <v>6</v>
      </c>
      <c r="BP164">
        <v>82</v>
      </c>
      <c r="BQ164">
        <v>79</v>
      </c>
      <c r="BR164">
        <v>58</v>
      </c>
      <c r="BS164">
        <v>84</v>
      </c>
      <c r="BT164">
        <v>45</v>
      </c>
      <c r="BU164">
        <v>74</v>
      </c>
    </row>
    <row r="165" spans="1:73" x14ac:dyDescent="0.25">
      <c r="A165" t="s">
        <v>772</v>
      </c>
      <c r="B165">
        <v>35</v>
      </c>
      <c r="C165" t="s">
        <v>10</v>
      </c>
      <c r="D165">
        <v>21</v>
      </c>
      <c r="E165">
        <f>Merge6[[#This Row],[age]]^2</f>
        <v>441</v>
      </c>
      <c r="F165" s="1">
        <v>25000000</v>
      </c>
      <c r="G165" s="1">
        <v>32840000</v>
      </c>
      <c r="H165" s="1">
        <f>Merge6[[#This Row],[MV at time]]/1000000</f>
        <v>25</v>
      </c>
      <c r="I165" s="1">
        <f>Merge6[[#This Row],[fee]]/1000000</f>
        <v>32.840000000000003</v>
      </c>
      <c r="J165" s="2">
        <f>Merge6[[#This Row],[fee]]/Merge6[[#This Row],[MV at time]]</f>
        <v>1.3136000000000001</v>
      </c>
      <c r="K165" t="s">
        <v>1233</v>
      </c>
      <c r="L165" t="s">
        <v>52</v>
      </c>
      <c r="M165" t="s">
        <v>203</v>
      </c>
      <c r="N165" t="s">
        <v>213</v>
      </c>
      <c r="O1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65" t="s">
        <v>91</v>
      </c>
      <c r="R165" t="s">
        <v>60</v>
      </c>
      <c r="S165">
        <v>74</v>
      </c>
      <c r="T165">
        <v>81</v>
      </c>
      <c r="U165">
        <f>Merge6[[#This Row],[POT]]-Merge6[[#This Row],[TOT]]</f>
        <v>7</v>
      </c>
      <c r="V165" t="s">
        <v>8</v>
      </c>
      <c r="W165">
        <f>IF(Merge6[[#This Row],[Preffoot]]="Right",1,0)</f>
        <v>1</v>
      </c>
      <c r="X165" t="s">
        <v>21</v>
      </c>
      <c r="Y165">
        <f>IF(Merge6[[#This Row],[Position2]]="GK",1,0)</f>
        <v>0</v>
      </c>
      <c r="Z165">
        <f>IF(Merge6[[#This Row],[Position2]]="LB",1,0)</f>
        <v>0</v>
      </c>
      <c r="AA165">
        <f>IF(Merge6[[#This Row],[Position2]]="CB",1,0)</f>
        <v>0</v>
      </c>
      <c r="AB165">
        <f>IF(Merge6[[#This Row],[Position2]]="RB",1,0)</f>
        <v>0</v>
      </c>
      <c r="AC165">
        <f>IF(Merge6[[#This Row],[Position2]]="LWB",1,0)</f>
        <v>0</v>
      </c>
      <c r="AD165">
        <f>IF(Merge6[[#This Row],[Position2]]="RWB",1,0)</f>
        <v>0</v>
      </c>
      <c r="AE165">
        <f>IF(Merge6[[#This Row],[Position2]]="LM",1,0)</f>
        <v>0</v>
      </c>
      <c r="AF165">
        <f>IF(Merge6[[#This Row],[Position2]]="CDM",1,0)</f>
        <v>0</v>
      </c>
      <c r="AG165">
        <f>IF(Merge6[[#This Row],[Position2]]="CM",1,0)</f>
        <v>0</v>
      </c>
      <c r="AH165">
        <f>IF(Merge6[[#This Row],[Position2]]="CAM",1,0)</f>
        <v>1</v>
      </c>
      <c r="AI165">
        <f>IF(Merge6[[#This Row],[Position2]]="RM",1,0)</f>
        <v>0</v>
      </c>
      <c r="AJ165">
        <f>IF(Merge6[[#This Row],[Position2]]="LW",1,0)</f>
        <v>0</v>
      </c>
      <c r="AK165">
        <f>IF(Merge6[[#This Row],[Position2]]="RW",1,0)</f>
        <v>0</v>
      </c>
      <c r="AL165">
        <f>IF(Merge6[[#This Row],[Position2]]="CF",1,0)</f>
        <v>0</v>
      </c>
      <c r="AM165">
        <f>IF(Merge6[[#This Row],[Position2]]="ST",1,0)</f>
        <v>0</v>
      </c>
      <c r="AN165">
        <v>77</v>
      </c>
      <c r="AO165">
        <v>79</v>
      </c>
      <c r="AP165">
        <v>64</v>
      </c>
      <c r="AQ165">
        <v>69</v>
      </c>
      <c r="AR165">
        <v>65</v>
      </c>
      <c r="AS165">
        <v>37</v>
      </c>
      <c r="AT165">
        <v>68</v>
      </c>
      <c r="AU165">
        <v>65</v>
      </c>
      <c r="AV165">
        <v>67</v>
      </c>
      <c r="AW165">
        <v>67</v>
      </c>
      <c r="AX165">
        <v>67</v>
      </c>
      <c r="AY165">
        <v>63</v>
      </c>
      <c r="AZ165">
        <v>59</v>
      </c>
      <c r="BA165" t="s">
        <v>1234</v>
      </c>
      <c r="BB165">
        <v>46</v>
      </c>
      <c r="BC165">
        <v>57</v>
      </c>
      <c r="BD165">
        <v>83</v>
      </c>
      <c r="BE165">
        <v>92</v>
      </c>
      <c r="BF165">
        <v>50</v>
      </c>
      <c r="BG165">
        <v>83</v>
      </c>
      <c r="BH165">
        <v>79</v>
      </c>
      <c r="BI165">
        <v>85</v>
      </c>
      <c r="BJ165">
        <v>75</v>
      </c>
      <c r="BK165">
        <v>7</v>
      </c>
      <c r="BL165">
        <v>12</v>
      </c>
      <c r="BM165">
        <v>13</v>
      </c>
      <c r="BN165">
        <v>7</v>
      </c>
      <c r="BO165">
        <v>13</v>
      </c>
      <c r="BP165">
        <v>54</v>
      </c>
      <c r="BQ165">
        <v>70</v>
      </c>
      <c r="BR165">
        <v>73</v>
      </c>
      <c r="BS165">
        <v>52</v>
      </c>
      <c r="BT165">
        <v>75</v>
      </c>
      <c r="BU165">
        <v>67</v>
      </c>
    </row>
    <row r="166" spans="1:73" x14ac:dyDescent="0.25">
      <c r="A166" t="s">
        <v>772</v>
      </c>
      <c r="B166">
        <v>0</v>
      </c>
      <c r="C166" t="s">
        <v>10</v>
      </c>
      <c r="D166">
        <v>20</v>
      </c>
      <c r="E166">
        <f>Merge6[[#This Row],[age]]^2</f>
        <v>400</v>
      </c>
      <c r="F166" s="1">
        <v>10000000</v>
      </c>
      <c r="G166" s="1">
        <v>12700000</v>
      </c>
      <c r="H166" s="1">
        <f>Merge6[[#This Row],[MV at time]]/1000000</f>
        <v>10</v>
      </c>
      <c r="I166" s="1">
        <f>Merge6[[#This Row],[fee]]/1000000</f>
        <v>12.7</v>
      </c>
      <c r="J166" s="2">
        <f>Merge6[[#This Row],[fee]]/Merge6[[#This Row],[MV at time]]</f>
        <v>1.27</v>
      </c>
      <c r="K166" t="s">
        <v>773</v>
      </c>
      <c r="L166" t="s">
        <v>52</v>
      </c>
      <c r="M166" t="s">
        <v>774</v>
      </c>
      <c r="N166" t="s">
        <v>203</v>
      </c>
      <c r="O1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66" t="s">
        <v>46</v>
      </c>
      <c r="R166" t="s">
        <v>91</v>
      </c>
      <c r="S166">
        <v>70</v>
      </c>
      <c r="T166">
        <v>81</v>
      </c>
      <c r="U166">
        <f>Merge6[[#This Row],[POT]]-Merge6[[#This Row],[TOT]]</f>
        <v>11</v>
      </c>
      <c r="V166" t="s">
        <v>8</v>
      </c>
      <c r="W166">
        <f>IF(Merge6[[#This Row],[Preffoot]]="Right",1,0)</f>
        <v>1</v>
      </c>
      <c r="X166" t="s">
        <v>21</v>
      </c>
      <c r="Y166">
        <f>IF(Merge6[[#This Row],[Position2]]="GK",1,0)</f>
        <v>0</v>
      </c>
      <c r="Z166">
        <f>IF(Merge6[[#This Row],[Position2]]="LB",1,0)</f>
        <v>0</v>
      </c>
      <c r="AA166">
        <f>IF(Merge6[[#This Row],[Position2]]="CB",1,0)</f>
        <v>0</v>
      </c>
      <c r="AB166">
        <f>IF(Merge6[[#This Row],[Position2]]="RB",1,0)</f>
        <v>0</v>
      </c>
      <c r="AC166">
        <f>IF(Merge6[[#This Row],[Position2]]="LWB",1,0)</f>
        <v>0</v>
      </c>
      <c r="AD166">
        <f>IF(Merge6[[#This Row],[Position2]]="RWB",1,0)</f>
        <v>0</v>
      </c>
      <c r="AE166">
        <f>IF(Merge6[[#This Row],[Position2]]="LM",1,0)</f>
        <v>0</v>
      </c>
      <c r="AF166">
        <f>IF(Merge6[[#This Row],[Position2]]="CDM",1,0)</f>
        <v>0</v>
      </c>
      <c r="AG166">
        <f>IF(Merge6[[#This Row],[Position2]]="CM",1,0)</f>
        <v>0</v>
      </c>
      <c r="AH166">
        <f>IF(Merge6[[#This Row],[Position2]]="CAM",1,0)</f>
        <v>1</v>
      </c>
      <c r="AI166">
        <f>IF(Merge6[[#This Row],[Position2]]="RM",1,0)</f>
        <v>0</v>
      </c>
      <c r="AJ166">
        <f>IF(Merge6[[#This Row],[Position2]]="LW",1,0)</f>
        <v>0</v>
      </c>
      <c r="AK166">
        <f>IF(Merge6[[#This Row],[Position2]]="RW",1,0)</f>
        <v>0</v>
      </c>
      <c r="AL166">
        <f>IF(Merge6[[#This Row],[Position2]]="CF",1,0)</f>
        <v>0</v>
      </c>
      <c r="AM166">
        <f>IF(Merge6[[#This Row],[Position2]]="ST",1,0)</f>
        <v>0</v>
      </c>
      <c r="AN166">
        <v>72</v>
      </c>
      <c r="AO166">
        <v>72</v>
      </c>
      <c r="AP166">
        <v>55</v>
      </c>
      <c r="AQ166">
        <v>70</v>
      </c>
      <c r="AR166">
        <v>64</v>
      </c>
      <c r="AS166">
        <v>37</v>
      </c>
      <c r="AT166">
        <v>61</v>
      </c>
      <c r="AU166">
        <v>64</v>
      </c>
      <c r="AV166">
        <v>63</v>
      </c>
      <c r="AW166">
        <v>50</v>
      </c>
      <c r="AX166">
        <v>35</v>
      </c>
      <c r="AY166">
        <v>41</v>
      </c>
      <c r="AZ166">
        <v>51</v>
      </c>
      <c r="BA166">
        <v>57</v>
      </c>
      <c r="BB166">
        <v>41</v>
      </c>
      <c r="BC166">
        <v>51</v>
      </c>
      <c r="BD166">
        <v>80</v>
      </c>
      <c r="BE166">
        <v>71</v>
      </c>
      <c r="BF166">
        <v>50</v>
      </c>
      <c r="BG166">
        <v>80</v>
      </c>
      <c r="BH166">
        <v>76</v>
      </c>
      <c r="BI166">
        <v>82</v>
      </c>
      <c r="BJ166">
        <v>53</v>
      </c>
      <c r="BK166">
        <v>7</v>
      </c>
      <c r="BL166">
        <v>12</v>
      </c>
      <c r="BM166">
        <v>13</v>
      </c>
      <c r="BN166">
        <v>7</v>
      </c>
      <c r="BO166">
        <v>13</v>
      </c>
      <c r="BP166">
        <v>53</v>
      </c>
      <c r="BQ166">
        <v>63</v>
      </c>
      <c r="BR166">
        <v>68</v>
      </c>
      <c r="BS166">
        <v>51</v>
      </c>
      <c r="BT166">
        <v>69</v>
      </c>
      <c r="BU166">
        <v>67</v>
      </c>
    </row>
    <row r="167" spans="1:73" x14ac:dyDescent="0.25">
      <c r="A167" t="s">
        <v>922</v>
      </c>
      <c r="B167">
        <v>22</v>
      </c>
      <c r="C167" t="s">
        <v>28</v>
      </c>
      <c r="D167">
        <v>21</v>
      </c>
      <c r="E167">
        <f>Merge6[[#This Row],[age]]^2</f>
        <v>441</v>
      </c>
      <c r="F167" s="1">
        <v>1300000</v>
      </c>
      <c r="G167" s="1">
        <v>11820000</v>
      </c>
      <c r="H167" s="1">
        <f>Merge6[[#This Row],[MV at time]]/1000000</f>
        <v>1.3</v>
      </c>
      <c r="I167" s="1">
        <f>Merge6[[#This Row],[fee]]/1000000</f>
        <v>11.82</v>
      </c>
      <c r="J167" s="2">
        <f>Merge6[[#This Row],[fee]]/Merge6[[#This Row],[MV at time]]</f>
        <v>9.092307692307692</v>
      </c>
      <c r="K167" t="s">
        <v>773</v>
      </c>
      <c r="L167" t="s">
        <v>11</v>
      </c>
      <c r="M167" t="s">
        <v>166</v>
      </c>
      <c r="N167" t="s">
        <v>923</v>
      </c>
      <c r="O1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67" t="s">
        <v>30</v>
      </c>
      <c r="R167" t="s">
        <v>46</v>
      </c>
      <c r="S167">
        <v>72</v>
      </c>
      <c r="T167">
        <v>82</v>
      </c>
      <c r="U167">
        <f>Merge6[[#This Row],[POT]]-Merge6[[#This Row],[TOT]]</f>
        <v>10</v>
      </c>
      <c r="V167" t="s">
        <v>8</v>
      </c>
      <c r="W167">
        <f>IF(Merge6[[#This Row],[Preffoot]]="Right",1,0)</f>
        <v>1</v>
      </c>
      <c r="X167" t="s">
        <v>15</v>
      </c>
      <c r="Y167">
        <f>IF(Merge6[[#This Row],[Position2]]="GK",1,0)</f>
        <v>0</v>
      </c>
      <c r="Z167">
        <f>IF(Merge6[[#This Row],[Position2]]="LB",1,0)</f>
        <v>0</v>
      </c>
      <c r="AA167">
        <f>IF(Merge6[[#This Row],[Position2]]="CB",1,0)</f>
        <v>0</v>
      </c>
      <c r="AB167">
        <f>IF(Merge6[[#This Row],[Position2]]="RB",1,0)</f>
        <v>0</v>
      </c>
      <c r="AC167">
        <f>IF(Merge6[[#This Row],[Position2]]="LWB",1,0)</f>
        <v>0</v>
      </c>
      <c r="AD167">
        <f>IF(Merge6[[#This Row],[Position2]]="RWB",1,0)</f>
        <v>0</v>
      </c>
      <c r="AE167">
        <f>IF(Merge6[[#This Row],[Position2]]="LM",1,0)</f>
        <v>0</v>
      </c>
      <c r="AF167">
        <f>IF(Merge6[[#This Row],[Position2]]="CDM",1,0)</f>
        <v>0</v>
      </c>
      <c r="AG167">
        <f>IF(Merge6[[#This Row],[Position2]]="CM",1,0)</f>
        <v>0</v>
      </c>
      <c r="AH167">
        <f>IF(Merge6[[#This Row],[Position2]]="CAM",1,0)</f>
        <v>0</v>
      </c>
      <c r="AI167">
        <f>IF(Merge6[[#This Row],[Position2]]="RM",1,0)</f>
        <v>0</v>
      </c>
      <c r="AJ167">
        <f>IF(Merge6[[#This Row],[Position2]]="LW",1,0)</f>
        <v>0</v>
      </c>
      <c r="AK167">
        <f>IF(Merge6[[#This Row],[Position2]]="RW",1,0)</f>
        <v>0</v>
      </c>
      <c r="AL167">
        <f>IF(Merge6[[#This Row],[Position2]]="CF",1,0)</f>
        <v>0</v>
      </c>
      <c r="AM167">
        <f>IF(Merge6[[#This Row],[Position2]]="ST",1,0)</f>
        <v>1</v>
      </c>
      <c r="AN167">
        <v>73</v>
      </c>
      <c r="AO167">
        <v>76</v>
      </c>
      <c r="AP167">
        <v>54</v>
      </c>
      <c r="AQ167">
        <v>72</v>
      </c>
      <c r="AR167">
        <v>52</v>
      </c>
      <c r="AS167">
        <v>69</v>
      </c>
      <c r="AT167">
        <v>63</v>
      </c>
      <c r="AU167">
        <v>79</v>
      </c>
      <c r="AV167">
        <v>65</v>
      </c>
      <c r="AW167">
        <v>51</v>
      </c>
      <c r="AX167">
        <v>60</v>
      </c>
      <c r="AY167">
        <v>66</v>
      </c>
      <c r="AZ167">
        <v>64</v>
      </c>
      <c r="BA167">
        <v>22</v>
      </c>
      <c r="BB167">
        <v>17</v>
      </c>
      <c r="BC167">
        <v>20</v>
      </c>
      <c r="BD167">
        <v>74</v>
      </c>
      <c r="BE167">
        <v>63</v>
      </c>
      <c r="BF167">
        <v>51</v>
      </c>
      <c r="BG167">
        <v>75</v>
      </c>
      <c r="BH167">
        <v>79</v>
      </c>
      <c r="BI167">
        <v>76</v>
      </c>
      <c r="BJ167">
        <v>66</v>
      </c>
      <c r="BK167">
        <v>14</v>
      </c>
      <c r="BL167">
        <v>13</v>
      </c>
      <c r="BM167">
        <v>6</v>
      </c>
      <c r="BN167">
        <v>9</v>
      </c>
      <c r="BO167">
        <v>8</v>
      </c>
      <c r="BP167">
        <v>35</v>
      </c>
      <c r="BQ167">
        <v>67</v>
      </c>
      <c r="BR167">
        <v>77</v>
      </c>
      <c r="BS167">
        <v>22</v>
      </c>
      <c r="BT167">
        <v>58</v>
      </c>
      <c r="BU167">
        <v>68</v>
      </c>
    </row>
    <row r="168" spans="1:73" x14ac:dyDescent="0.25">
      <c r="A168" t="s">
        <v>1344</v>
      </c>
      <c r="B168">
        <v>35</v>
      </c>
      <c r="C168" t="s">
        <v>28</v>
      </c>
      <c r="D168">
        <v>20</v>
      </c>
      <c r="E168">
        <f>Merge6[[#This Row],[age]]^2</f>
        <v>400</v>
      </c>
      <c r="F168" s="1">
        <v>9000000</v>
      </c>
      <c r="G168" s="1">
        <v>16350000</v>
      </c>
      <c r="H168" s="1">
        <f>Merge6[[#This Row],[MV at time]]/1000000</f>
        <v>9</v>
      </c>
      <c r="I168" s="1">
        <f>Merge6[[#This Row],[fee]]/1000000</f>
        <v>16.350000000000001</v>
      </c>
      <c r="J168" s="2">
        <f>Merge6[[#This Row],[fee]]/Merge6[[#This Row],[MV at time]]</f>
        <v>1.8166666666666667</v>
      </c>
      <c r="K168" t="s">
        <v>1233</v>
      </c>
      <c r="L168" t="s">
        <v>290</v>
      </c>
      <c r="M168" t="s">
        <v>223</v>
      </c>
      <c r="N168" t="s">
        <v>80</v>
      </c>
      <c r="O1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68" t="s">
        <v>91</v>
      </c>
      <c r="R168" t="s">
        <v>82</v>
      </c>
      <c r="S168">
        <v>76</v>
      </c>
      <c r="T168">
        <v>85</v>
      </c>
      <c r="U168">
        <f>Merge6[[#This Row],[POT]]-Merge6[[#This Row],[TOT]]</f>
        <v>9</v>
      </c>
      <c r="V168" t="s">
        <v>8</v>
      </c>
      <c r="W168">
        <f>IF(Merge6[[#This Row],[Preffoot]]="Right",1,0)</f>
        <v>1</v>
      </c>
      <c r="X168" t="s">
        <v>15</v>
      </c>
      <c r="Y168">
        <f>IF(Merge6[[#This Row],[Position2]]="GK",1,0)</f>
        <v>0</v>
      </c>
      <c r="Z168">
        <f>IF(Merge6[[#This Row],[Position2]]="LB",1,0)</f>
        <v>0</v>
      </c>
      <c r="AA168">
        <f>IF(Merge6[[#This Row],[Position2]]="CB",1,0)</f>
        <v>0</v>
      </c>
      <c r="AB168">
        <f>IF(Merge6[[#This Row],[Position2]]="RB",1,0)</f>
        <v>0</v>
      </c>
      <c r="AC168">
        <f>IF(Merge6[[#This Row],[Position2]]="LWB",1,0)</f>
        <v>0</v>
      </c>
      <c r="AD168">
        <f>IF(Merge6[[#This Row],[Position2]]="RWB",1,0)</f>
        <v>0</v>
      </c>
      <c r="AE168">
        <f>IF(Merge6[[#This Row],[Position2]]="LM",1,0)</f>
        <v>0</v>
      </c>
      <c r="AF168">
        <f>IF(Merge6[[#This Row],[Position2]]="CDM",1,0)</f>
        <v>0</v>
      </c>
      <c r="AG168">
        <f>IF(Merge6[[#This Row],[Position2]]="CM",1,0)</f>
        <v>0</v>
      </c>
      <c r="AH168">
        <f>IF(Merge6[[#This Row],[Position2]]="CAM",1,0)</f>
        <v>0</v>
      </c>
      <c r="AI168">
        <f>IF(Merge6[[#This Row],[Position2]]="RM",1,0)</f>
        <v>0</v>
      </c>
      <c r="AJ168">
        <f>IF(Merge6[[#This Row],[Position2]]="LW",1,0)</f>
        <v>0</v>
      </c>
      <c r="AK168">
        <f>IF(Merge6[[#This Row],[Position2]]="RW",1,0)</f>
        <v>0</v>
      </c>
      <c r="AL168">
        <f>IF(Merge6[[#This Row],[Position2]]="CF",1,0)</f>
        <v>0</v>
      </c>
      <c r="AM168">
        <f>IF(Merge6[[#This Row],[Position2]]="ST",1,0)</f>
        <v>1</v>
      </c>
      <c r="AN168">
        <v>75</v>
      </c>
      <c r="AO168">
        <v>66</v>
      </c>
      <c r="AP168">
        <v>35</v>
      </c>
      <c r="AQ168">
        <v>72</v>
      </c>
      <c r="AR168">
        <v>53</v>
      </c>
      <c r="AS168">
        <v>72</v>
      </c>
      <c r="AT168">
        <v>77</v>
      </c>
      <c r="AU168">
        <v>77</v>
      </c>
      <c r="AV168">
        <v>63</v>
      </c>
      <c r="AW168">
        <v>49</v>
      </c>
      <c r="AX168">
        <v>44</v>
      </c>
      <c r="AY168">
        <v>66</v>
      </c>
      <c r="AZ168">
        <v>63</v>
      </c>
      <c r="BA168" t="s">
        <v>1234</v>
      </c>
      <c r="BB168">
        <v>24</v>
      </c>
      <c r="BC168">
        <v>23</v>
      </c>
      <c r="BD168">
        <v>79</v>
      </c>
      <c r="BE168">
        <v>71</v>
      </c>
      <c r="BF168">
        <v>91</v>
      </c>
      <c r="BG168">
        <v>84</v>
      </c>
      <c r="BH168">
        <v>85</v>
      </c>
      <c r="BI168">
        <v>63</v>
      </c>
      <c r="BJ168">
        <v>91</v>
      </c>
      <c r="BK168">
        <v>8</v>
      </c>
      <c r="BL168">
        <v>10</v>
      </c>
      <c r="BM168">
        <v>11</v>
      </c>
      <c r="BN168">
        <v>15</v>
      </c>
      <c r="BO168">
        <v>13</v>
      </c>
      <c r="BP168">
        <v>70</v>
      </c>
      <c r="BQ168">
        <v>73</v>
      </c>
      <c r="BR168">
        <v>78</v>
      </c>
      <c r="BS168">
        <v>26</v>
      </c>
      <c r="BT168">
        <v>52</v>
      </c>
      <c r="BU168">
        <v>76</v>
      </c>
    </row>
    <row r="169" spans="1:73" x14ac:dyDescent="0.25">
      <c r="A169" t="s">
        <v>544</v>
      </c>
      <c r="B169">
        <v>0</v>
      </c>
      <c r="C169" t="s">
        <v>71</v>
      </c>
      <c r="D169">
        <v>19</v>
      </c>
      <c r="E169">
        <f>Merge6[[#This Row],[age]]^2</f>
        <v>361</v>
      </c>
      <c r="F169" s="1">
        <v>1000000</v>
      </c>
      <c r="G169" s="1">
        <v>10450000</v>
      </c>
      <c r="H169" s="1">
        <f>Merge6[[#This Row],[MV at time]]/1000000</f>
        <v>1</v>
      </c>
      <c r="I169" s="1">
        <f>Merge6[[#This Row],[fee]]/1000000</f>
        <v>10.45</v>
      </c>
      <c r="J169" s="2">
        <f>Merge6[[#This Row],[fee]]/Merge6[[#This Row],[MV at time]]</f>
        <v>10.45</v>
      </c>
      <c r="K169" t="s">
        <v>509</v>
      </c>
      <c r="L169" t="s">
        <v>277</v>
      </c>
      <c r="M169" t="s">
        <v>545</v>
      </c>
      <c r="N169" t="s">
        <v>546</v>
      </c>
      <c r="O1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69" t="s">
        <v>547</v>
      </c>
      <c r="R169" t="s">
        <v>46</v>
      </c>
      <c r="S169">
        <v>67</v>
      </c>
      <c r="T169">
        <v>78</v>
      </c>
      <c r="U169">
        <f>Merge6[[#This Row],[POT]]-Merge6[[#This Row],[TOT]]</f>
        <v>11</v>
      </c>
      <c r="V169" t="s">
        <v>8</v>
      </c>
      <c r="W169">
        <f>IF(Merge6[[#This Row],[Preffoot]]="Right",1,0)</f>
        <v>1</v>
      </c>
      <c r="X169" t="s">
        <v>156</v>
      </c>
      <c r="Y169">
        <f>IF(Merge6[[#This Row],[Position2]]="GK",1,0)</f>
        <v>0</v>
      </c>
      <c r="Z169">
        <f>IF(Merge6[[#This Row],[Position2]]="LB",1,0)</f>
        <v>0</v>
      </c>
      <c r="AA169">
        <f>IF(Merge6[[#This Row],[Position2]]="CB",1,0)</f>
        <v>0</v>
      </c>
      <c r="AB169">
        <f>IF(Merge6[[#This Row],[Position2]]="RB",1,0)</f>
        <v>0</v>
      </c>
      <c r="AC169">
        <f>IF(Merge6[[#This Row],[Position2]]="LWB",1,0)</f>
        <v>0</v>
      </c>
      <c r="AD169">
        <f>IF(Merge6[[#This Row],[Position2]]="RWB",1,0)</f>
        <v>0</v>
      </c>
      <c r="AE169">
        <f>IF(Merge6[[#This Row],[Position2]]="LM",1,0)</f>
        <v>0</v>
      </c>
      <c r="AF169">
        <f>IF(Merge6[[#This Row],[Position2]]="CDM",1,0)</f>
        <v>0</v>
      </c>
      <c r="AG169">
        <f>IF(Merge6[[#This Row],[Position2]]="CM",1,0)</f>
        <v>0</v>
      </c>
      <c r="AH169">
        <f>IF(Merge6[[#This Row],[Position2]]="CAM",1,0)</f>
        <v>0</v>
      </c>
      <c r="AI169">
        <f>IF(Merge6[[#This Row],[Position2]]="RM",1,0)</f>
        <v>0</v>
      </c>
      <c r="AJ169">
        <f>IF(Merge6[[#This Row],[Position2]]="LW",1,0)</f>
        <v>1</v>
      </c>
      <c r="AK169">
        <f>IF(Merge6[[#This Row],[Position2]]="RW",1,0)</f>
        <v>0</v>
      </c>
      <c r="AL169">
        <f>IF(Merge6[[#This Row],[Position2]]="CF",1,0)</f>
        <v>0</v>
      </c>
      <c r="AM169">
        <f>IF(Merge6[[#This Row],[Position2]]="ST",1,0)</f>
        <v>0</v>
      </c>
      <c r="AN169">
        <v>69</v>
      </c>
      <c r="AO169">
        <v>72</v>
      </c>
      <c r="AP169">
        <v>67</v>
      </c>
      <c r="AQ169">
        <v>63</v>
      </c>
      <c r="AR169">
        <v>54</v>
      </c>
      <c r="AS169">
        <v>43</v>
      </c>
      <c r="AT169">
        <v>67</v>
      </c>
      <c r="AU169">
        <v>54</v>
      </c>
      <c r="AV169">
        <v>57</v>
      </c>
      <c r="AW169">
        <v>60</v>
      </c>
      <c r="AX169">
        <v>40</v>
      </c>
      <c r="AY169">
        <v>64</v>
      </c>
      <c r="AZ169">
        <v>56</v>
      </c>
      <c r="BA169">
        <v>30</v>
      </c>
      <c r="BB169">
        <v>14</v>
      </c>
      <c r="BC169">
        <v>16</v>
      </c>
      <c r="BD169">
        <v>80</v>
      </c>
      <c r="BE169">
        <v>63</v>
      </c>
      <c r="BF169">
        <v>47</v>
      </c>
      <c r="BG169">
        <v>78</v>
      </c>
      <c r="BH169">
        <v>79</v>
      </c>
      <c r="BI169">
        <v>72</v>
      </c>
      <c r="BJ169">
        <v>60</v>
      </c>
      <c r="BK169">
        <v>9</v>
      </c>
      <c r="BL169">
        <v>7</v>
      </c>
      <c r="BM169">
        <v>6</v>
      </c>
      <c r="BN169">
        <v>15</v>
      </c>
      <c r="BO169">
        <v>13</v>
      </c>
      <c r="BP169">
        <v>27</v>
      </c>
      <c r="BQ169">
        <v>61</v>
      </c>
      <c r="BR169">
        <v>62</v>
      </c>
      <c r="BS169">
        <v>10</v>
      </c>
      <c r="BT169">
        <v>60</v>
      </c>
      <c r="BU169">
        <v>59</v>
      </c>
    </row>
    <row r="170" spans="1:73" x14ac:dyDescent="0.25">
      <c r="A170" t="s">
        <v>548</v>
      </c>
      <c r="B170">
        <v>35</v>
      </c>
      <c r="C170" t="s">
        <v>71</v>
      </c>
      <c r="D170">
        <v>24</v>
      </c>
      <c r="E170">
        <f>Merge6[[#This Row],[age]]^2</f>
        <v>576</v>
      </c>
      <c r="F170" s="1">
        <v>10000000</v>
      </c>
      <c r="G170" s="1">
        <v>12000000</v>
      </c>
      <c r="H170" s="1">
        <f>Merge6[[#This Row],[MV at time]]/1000000</f>
        <v>10</v>
      </c>
      <c r="I170" s="1">
        <f>Merge6[[#This Row],[fee]]/1000000</f>
        <v>12</v>
      </c>
      <c r="J170" s="2">
        <f>Merge6[[#This Row],[fee]]/Merge6[[#This Row],[MV at time]]</f>
        <v>1.2</v>
      </c>
      <c r="K170" t="s">
        <v>509</v>
      </c>
      <c r="L170" t="s">
        <v>238</v>
      </c>
      <c r="M170" t="s">
        <v>223</v>
      </c>
      <c r="N170" t="s">
        <v>456</v>
      </c>
      <c r="O1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70" t="s">
        <v>91</v>
      </c>
      <c r="R170" t="s">
        <v>82</v>
      </c>
      <c r="S170">
        <v>77</v>
      </c>
      <c r="T170">
        <v>78</v>
      </c>
      <c r="U170">
        <f>Merge6[[#This Row],[POT]]-Merge6[[#This Row],[TOT]]</f>
        <v>1</v>
      </c>
      <c r="V170" t="s">
        <v>8</v>
      </c>
      <c r="W170">
        <f>IF(Merge6[[#This Row],[Preffoot]]="Right",1,0)</f>
        <v>1</v>
      </c>
      <c r="X170" t="s">
        <v>156</v>
      </c>
      <c r="Y170">
        <f>IF(Merge6[[#This Row],[Position2]]="GK",1,0)</f>
        <v>0</v>
      </c>
      <c r="Z170">
        <f>IF(Merge6[[#This Row],[Position2]]="LB",1,0)</f>
        <v>0</v>
      </c>
      <c r="AA170">
        <f>IF(Merge6[[#This Row],[Position2]]="CB",1,0)</f>
        <v>0</v>
      </c>
      <c r="AB170">
        <f>IF(Merge6[[#This Row],[Position2]]="RB",1,0)</f>
        <v>0</v>
      </c>
      <c r="AC170">
        <f>IF(Merge6[[#This Row],[Position2]]="LWB",1,0)</f>
        <v>0</v>
      </c>
      <c r="AD170">
        <f>IF(Merge6[[#This Row],[Position2]]="RWB",1,0)</f>
        <v>0</v>
      </c>
      <c r="AE170">
        <f>IF(Merge6[[#This Row],[Position2]]="LM",1,0)</f>
        <v>0</v>
      </c>
      <c r="AF170">
        <f>IF(Merge6[[#This Row],[Position2]]="CDM",1,0)</f>
        <v>0</v>
      </c>
      <c r="AG170">
        <f>IF(Merge6[[#This Row],[Position2]]="CM",1,0)</f>
        <v>0</v>
      </c>
      <c r="AH170">
        <f>IF(Merge6[[#This Row],[Position2]]="CAM",1,0)</f>
        <v>0</v>
      </c>
      <c r="AI170">
        <f>IF(Merge6[[#This Row],[Position2]]="RM",1,0)</f>
        <v>0</v>
      </c>
      <c r="AJ170">
        <f>IF(Merge6[[#This Row],[Position2]]="LW",1,0)</f>
        <v>1</v>
      </c>
      <c r="AK170">
        <f>IF(Merge6[[#This Row],[Position2]]="RW",1,0)</f>
        <v>0</v>
      </c>
      <c r="AL170">
        <f>IF(Merge6[[#This Row],[Position2]]="CF",1,0)</f>
        <v>0</v>
      </c>
      <c r="AM170">
        <f>IF(Merge6[[#This Row],[Position2]]="ST",1,0)</f>
        <v>0</v>
      </c>
      <c r="AN170">
        <v>82</v>
      </c>
      <c r="AO170">
        <v>85</v>
      </c>
      <c r="AP170">
        <v>70</v>
      </c>
      <c r="AQ170">
        <v>74</v>
      </c>
      <c r="AR170">
        <v>60</v>
      </c>
      <c r="AS170">
        <v>53</v>
      </c>
      <c r="AT170">
        <v>78</v>
      </c>
      <c r="AU170">
        <v>68</v>
      </c>
      <c r="AV170">
        <v>68</v>
      </c>
      <c r="AW170">
        <v>77</v>
      </c>
      <c r="AX170">
        <v>70</v>
      </c>
      <c r="AY170">
        <v>69</v>
      </c>
      <c r="AZ170">
        <v>60</v>
      </c>
      <c r="BA170">
        <v>26</v>
      </c>
      <c r="BB170">
        <v>28</v>
      </c>
      <c r="BC170">
        <v>27</v>
      </c>
      <c r="BD170">
        <v>93</v>
      </c>
      <c r="BE170">
        <v>77</v>
      </c>
      <c r="BF170">
        <v>54</v>
      </c>
      <c r="BG170">
        <v>87</v>
      </c>
      <c r="BH170">
        <v>87</v>
      </c>
      <c r="BI170">
        <v>92</v>
      </c>
      <c r="BJ170">
        <v>72</v>
      </c>
      <c r="BK170">
        <v>12</v>
      </c>
      <c r="BL170">
        <v>11</v>
      </c>
      <c r="BM170">
        <v>13</v>
      </c>
      <c r="BN170">
        <v>8</v>
      </c>
      <c r="BO170">
        <v>8</v>
      </c>
      <c r="BP170">
        <v>64</v>
      </c>
      <c r="BQ170">
        <v>68</v>
      </c>
      <c r="BR170">
        <v>68</v>
      </c>
      <c r="BS170">
        <v>38</v>
      </c>
      <c r="BT170">
        <v>71</v>
      </c>
      <c r="BU170">
        <v>69</v>
      </c>
    </row>
    <row r="171" spans="1:73" x14ac:dyDescent="0.25">
      <c r="A171" t="s">
        <v>549</v>
      </c>
      <c r="B171">
        <v>41</v>
      </c>
      <c r="C171" t="s">
        <v>10</v>
      </c>
      <c r="D171">
        <v>25</v>
      </c>
      <c r="E171">
        <f>Merge6[[#This Row],[age]]^2</f>
        <v>625</v>
      </c>
      <c r="F171" s="1">
        <v>60000000</v>
      </c>
      <c r="G171" s="1">
        <v>63000000</v>
      </c>
      <c r="H171" s="1">
        <f>Merge6[[#This Row],[MV at time]]/1000000</f>
        <v>60</v>
      </c>
      <c r="I171" s="1">
        <f>Merge6[[#This Row],[fee]]/1000000</f>
        <v>63</v>
      </c>
      <c r="J171" s="2">
        <f>Merge6[[#This Row],[fee]]/Merge6[[#This Row],[MV at time]]</f>
        <v>1.05</v>
      </c>
      <c r="K171" t="s">
        <v>509</v>
      </c>
      <c r="L171" t="s">
        <v>238</v>
      </c>
      <c r="M171" t="s">
        <v>168</v>
      </c>
      <c r="N171" t="s">
        <v>226</v>
      </c>
      <c r="O1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71" t="s">
        <v>14</v>
      </c>
      <c r="R171" t="s">
        <v>60</v>
      </c>
      <c r="S171">
        <v>86</v>
      </c>
      <c r="T171">
        <v>89</v>
      </c>
      <c r="U171">
        <f>Merge6[[#This Row],[POT]]-Merge6[[#This Row],[TOT]]</f>
        <v>3</v>
      </c>
      <c r="V171" t="s">
        <v>8</v>
      </c>
      <c r="W171">
        <f>IF(Merge6[[#This Row],[Preffoot]]="Right",1,0)</f>
        <v>1</v>
      </c>
      <c r="X171" t="s">
        <v>21</v>
      </c>
      <c r="Y171">
        <f>IF(Merge6[[#This Row],[Position2]]="GK",1,0)</f>
        <v>0</v>
      </c>
      <c r="Z171">
        <f>IF(Merge6[[#This Row],[Position2]]="LB",1,0)</f>
        <v>0</v>
      </c>
      <c r="AA171">
        <f>IF(Merge6[[#This Row],[Position2]]="CB",1,0)</f>
        <v>0</v>
      </c>
      <c r="AB171">
        <f>IF(Merge6[[#This Row],[Position2]]="RB",1,0)</f>
        <v>0</v>
      </c>
      <c r="AC171">
        <f>IF(Merge6[[#This Row],[Position2]]="LWB",1,0)</f>
        <v>0</v>
      </c>
      <c r="AD171">
        <f>IF(Merge6[[#This Row],[Position2]]="RWB",1,0)</f>
        <v>0</v>
      </c>
      <c r="AE171">
        <f>IF(Merge6[[#This Row],[Position2]]="LM",1,0)</f>
        <v>0</v>
      </c>
      <c r="AF171">
        <f>IF(Merge6[[#This Row],[Position2]]="CDM",1,0)</f>
        <v>0</v>
      </c>
      <c r="AG171">
        <f>IF(Merge6[[#This Row],[Position2]]="CM",1,0)</f>
        <v>0</v>
      </c>
      <c r="AH171">
        <f>IF(Merge6[[#This Row],[Position2]]="CAM",1,0)</f>
        <v>1</v>
      </c>
      <c r="AI171">
        <f>IF(Merge6[[#This Row],[Position2]]="RM",1,0)</f>
        <v>0</v>
      </c>
      <c r="AJ171">
        <f>IF(Merge6[[#This Row],[Position2]]="LW",1,0)</f>
        <v>0</v>
      </c>
      <c r="AK171">
        <f>IF(Merge6[[#This Row],[Position2]]="RW",1,0)</f>
        <v>0</v>
      </c>
      <c r="AL171">
        <f>IF(Merge6[[#This Row],[Position2]]="CF",1,0)</f>
        <v>0</v>
      </c>
      <c r="AM171">
        <f>IF(Merge6[[#This Row],[Position2]]="ST",1,0)</f>
        <v>0</v>
      </c>
      <c r="AN171">
        <v>87</v>
      </c>
      <c r="AO171">
        <v>85</v>
      </c>
      <c r="AP171">
        <v>87</v>
      </c>
      <c r="AQ171">
        <v>86</v>
      </c>
      <c r="AR171">
        <v>87</v>
      </c>
      <c r="AS171">
        <v>58</v>
      </c>
      <c r="AT171">
        <v>89</v>
      </c>
      <c r="AU171">
        <v>77</v>
      </c>
      <c r="AV171">
        <v>89</v>
      </c>
      <c r="AW171">
        <v>86</v>
      </c>
      <c r="AX171">
        <v>87</v>
      </c>
      <c r="AY171">
        <v>90</v>
      </c>
      <c r="AZ171">
        <v>86</v>
      </c>
      <c r="BA171">
        <v>72</v>
      </c>
      <c r="BB171">
        <v>55</v>
      </c>
      <c r="BC171">
        <v>68</v>
      </c>
      <c r="BD171">
        <v>79</v>
      </c>
      <c r="BE171">
        <v>94</v>
      </c>
      <c r="BF171">
        <v>67</v>
      </c>
      <c r="BG171">
        <v>79</v>
      </c>
      <c r="BH171">
        <v>77</v>
      </c>
      <c r="BI171">
        <v>80</v>
      </c>
      <c r="BJ171">
        <v>72</v>
      </c>
      <c r="BK171">
        <v>8</v>
      </c>
      <c r="BL171">
        <v>12</v>
      </c>
      <c r="BM171">
        <v>14</v>
      </c>
      <c r="BN171">
        <v>15</v>
      </c>
      <c r="BO171">
        <v>14</v>
      </c>
      <c r="BP171">
        <v>70</v>
      </c>
      <c r="BQ171">
        <v>84</v>
      </c>
      <c r="BR171">
        <v>83</v>
      </c>
      <c r="BS171">
        <v>74</v>
      </c>
      <c r="BT171">
        <v>88</v>
      </c>
      <c r="BU171">
        <v>86</v>
      </c>
    </row>
    <row r="172" spans="1:73" x14ac:dyDescent="0.25">
      <c r="A172" t="s">
        <v>1020</v>
      </c>
      <c r="B172">
        <v>40</v>
      </c>
      <c r="C172" t="s">
        <v>1</v>
      </c>
      <c r="D172">
        <v>21</v>
      </c>
      <c r="E172">
        <f>Merge6[[#This Row],[age]]^2</f>
        <v>441</v>
      </c>
      <c r="F172" s="1">
        <v>1800000</v>
      </c>
      <c r="G172" s="1">
        <v>8000000</v>
      </c>
      <c r="H172" s="1">
        <f>Merge6[[#This Row],[MV at time]]/1000000</f>
        <v>1.8</v>
      </c>
      <c r="I172" s="1">
        <f>Merge6[[#This Row],[fee]]/1000000</f>
        <v>8</v>
      </c>
      <c r="J172" s="2">
        <f>Merge6[[#This Row],[fee]]/Merge6[[#This Row],[MV at time]]</f>
        <v>4.4444444444444446</v>
      </c>
      <c r="K172" t="s">
        <v>773</v>
      </c>
      <c r="L172" t="s">
        <v>11</v>
      </c>
      <c r="M172" t="s">
        <v>1021</v>
      </c>
      <c r="N172" t="s">
        <v>270</v>
      </c>
      <c r="O1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172" t="s">
        <v>30</v>
      </c>
      <c r="R172" t="s">
        <v>66</v>
      </c>
      <c r="S172">
        <v>72</v>
      </c>
      <c r="T172">
        <v>82</v>
      </c>
      <c r="U172">
        <f>Merge6[[#This Row],[POT]]-Merge6[[#This Row],[TOT]]</f>
        <v>10</v>
      </c>
      <c r="V172" t="s">
        <v>8</v>
      </c>
      <c r="W172">
        <f>IF(Merge6[[#This Row],[Preffoot]]="Right",1,0)</f>
        <v>1</v>
      </c>
      <c r="X172" t="s">
        <v>9</v>
      </c>
      <c r="Y172">
        <f>IF(Merge6[[#This Row],[Position2]]="GK",1,0)</f>
        <v>0</v>
      </c>
      <c r="Z172">
        <f>IF(Merge6[[#This Row],[Position2]]="LB",1,0)</f>
        <v>0</v>
      </c>
      <c r="AA172">
        <f>IF(Merge6[[#This Row],[Position2]]="CB",1,0)</f>
        <v>1</v>
      </c>
      <c r="AB172">
        <f>IF(Merge6[[#This Row],[Position2]]="RB",1,0)</f>
        <v>0</v>
      </c>
      <c r="AC172">
        <f>IF(Merge6[[#This Row],[Position2]]="LWB",1,0)</f>
        <v>0</v>
      </c>
      <c r="AD172">
        <f>IF(Merge6[[#This Row],[Position2]]="RWB",1,0)</f>
        <v>0</v>
      </c>
      <c r="AE172">
        <f>IF(Merge6[[#This Row],[Position2]]="LM",1,0)</f>
        <v>0</v>
      </c>
      <c r="AF172">
        <f>IF(Merge6[[#This Row],[Position2]]="CDM",1,0)</f>
        <v>0</v>
      </c>
      <c r="AG172">
        <f>IF(Merge6[[#This Row],[Position2]]="CM",1,0)</f>
        <v>0</v>
      </c>
      <c r="AH172">
        <f>IF(Merge6[[#This Row],[Position2]]="CAM",1,0)</f>
        <v>0</v>
      </c>
      <c r="AI172">
        <f>IF(Merge6[[#This Row],[Position2]]="RM",1,0)</f>
        <v>0</v>
      </c>
      <c r="AJ172">
        <f>IF(Merge6[[#This Row],[Position2]]="LW",1,0)</f>
        <v>0</v>
      </c>
      <c r="AK172">
        <f>IF(Merge6[[#This Row],[Position2]]="RW",1,0)</f>
        <v>0</v>
      </c>
      <c r="AL172">
        <f>IF(Merge6[[#This Row],[Position2]]="CF",1,0)</f>
        <v>0</v>
      </c>
      <c r="AM172">
        <f>IF(Merge6[[#This Row],[Position2]]="ST",1,0)</f>
        <v>0</v>
      </c>
      <c r="AN172">
        <v>68</v>
      </c>
      <c r="AO172">
        <v>66</v>
      </c>
      <c r="AP172">
        <v>55</v>
      </c>
      <c r="AQ172">
        <v>72</v>
      </c>
      <c r="AR172">
        <v>74</v>
      </c>
      <c r="AS172">
        <v>68</v>
      </c>
      <c r="AT172">
        <v>67</v>
      </c>
      <c r="AU172">
        <v>53</v>
      </c>
      <c r="AV172">
        <v>65</v>
      </c>
      <c r="AW172">
        <v>34</v>
      </c>
      <c r="AX172">
        <v>28</v>
      </c>
      <c r="AY172">
        <v>42</v>
      </c>
      <c r="AZ172">
        <v>33</v>
      </c>
      <c r="BA172">
        <v>75</v>
      </c>
      <c r="BB172">
        <v>69</v>
      </c>
      <c r="BC172">
        <v>73</v>
      </c>
      <c r="BD172">
        <v>66</v>
      </c>
      <c r="BE172">
        <v>71</v>
      </c>
      <c r="BF172">
        <v>75</v>
      </c>
      <c r="BG172">
        <v>72</v>
      </c>
      <c r="BH172">
        <v>74</v>
      </c>
      <c r="BI172">
        <v>62</v>
      </c>
      <c r="BJ172">
        <v>60</v>
      </c>
      <c r="BK172">
        <v>6</v>
      </c>
      <c r="BL172">
        <v>11</v>
      </c>
      <c r="BM172">
        <v>9</v>
      </c>
      <c r="BN172">
        <v>12</v>
      </c>
      <c r="BO172">
        <v>8</v>
      </c>
      <c r="BP172">
        <v>71</v>
      </c>
      <c r="BQ172">
        <v>73</v>
      </c>
      <c r="BR172">
        <v>45</v>
      </c>
      <c r="BS172">
        <v>72</v>
      </c>
      <c r="BT172">
        <v>70</v>
      </c>
      <c r="BU172">
        <v>73</v>
      </c>
    </row>
    <row r="173" spans="1:73" x14ac:dyDescent="0.25">
      <c r="A173" t="s">
        <v>550</v>
      </c>
      <c r="B173">
        <v>29</v>
      </c>
      <c r="C173" t="s">
        <v>17</v>
      </c>
      <c r="D173">
        <v>24</v>
      </c>
      <c r="E173">
        <f>Merge6[[#This Row],[age]]^2</f>
        <v>576</v>
      </c>
      <c r="F173" s="1">
        <v>30000000</v>
      </c>
      <c r="G173" s="1">
        <v>42100000</v>
      </c>
      <c r="H173" s="1">
        <f>Merge6[[#This Row],[MV at time]]/1000000</f>
        <v>30</v>
      </c>
      <c r="I173" s="1">
        <f>Merge6[[#This Row],[fee]]/1000000</f>
        <v>42.1</v>
      </c>
      <c r="J173" s="2">
        <f>Merge6[[#This Row],[fee]]/Merge6[[#This Row],[MV at time]]</f>
        <v>1.4033333333333333</v>
      </c>
      <c r="K173" t="s">
        <v>1050</v>
      </c>
      <c r="L173" t="s">
        <v>11</v>
      </c>
      <c r="M173" t="s">
        <v>177</v>
      </c>
      <c r="N173" t="s">
        <v>296</v>
      </c>
      <c r="O1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73" t="s">
        <v>55</v>
      </c>
      <c r="R173" t="s">
        <v>60</v>
      </c>
      <c r="S173">
        <v>80</v>
      </c>
      <c r="T173">
        <v>85</v>
      </c>
      <c r="U173">
        <f>Merge6[[#This Row],[POT]]-Merge6[[#This Row],[TOT]]</f>
        <v>5</v>
      </c>
      <c r="V173" t="s">
        <v>8</v>
      </c>
      <c r="W173">
        <f>IF(Merge6[[#This Row],[Preffoot]]="Right",1,0)</f>
        <v>1</v>
      </c>
      <c r="X173" t="s">
        <v>20</v>
      </c>
      <c r="Y173">
        <f>IF(Merge6[[#This Row],[Position2]]="GK",1,0)</f>
        <v>0</v>
      </c>
      <c r="Z173">
        <f>IF(Merge6[[#This Row],[Position2]]="LB",1,0)</f>
        <v>0</v>
      </c>
      <c r="AA173">
        <f>IF(Merge6[[#This Row],[Position2]]="CB",1,0)</f>
        <v>0</v>
      </c>
      <c r="AB173">
        <f>IF(Merge6[[#This Row],[Position2]]="RB",1,0)</f>
        <v>0</v>
      </c>
      <c r="AC173">
        <f>IF(Merge6[[#This Row],[Position2]]="LWB",1,0)</f>
        <v>0</v>
      </c>
      <c r="AD173">
        <f>IF(Merge6[[#This Row],[Position2]]="RWB",1,0)</f>
        <v>0</v>
      </c>
      <c r="AE173">
        <f>IF(Merge6[[#This Row],[Position2]]="LM",1,0)</f>
        <v>0</v>
      </c>
      <c r="AF173">
        <f>IF(Merge6[[#This Row],[Position2]]="CDM",1,0)</f>
        <v>0</v>
      </c>
      <c r="AG173">
        <f>IF(Merge6[[#This Row],[Position2]]="CM",1,0)</f>
        <v>1</v>
      </c>
      <c r="AH173">
        <f>IF(Merge6[[#This Row],[Position2]]="CAM",1,0)</f>
        <v>0</v>
      </c>
      <c r="AI173">
        <f>IF(Merge6[[#This Row],[Position2]]="RM",1,0)</f>
        <v>0</v>
      </c>
      <c r="AJ173">
        <f>IF(Merge6[[#This Row],[Position2]]="LW",1,0)</f>
        <v>0</v>
      </c>
      <c r="AK173">
        <f>IF(Merge6[[#This Row],[Position2]]="RW",1,0)</f>
        <v>0</v>
      </c>
      <c r="AL173">
        <f>IF(Merge6[[#This Row],[Position2]]="CF",1,0)</f>
        <v>0</v>
      </c>
      <c r="AM173">
        <f>IF(Merge6[[#This Row],[Position2]]="ST",1,0)</f>
        <v>0</v>
      </c>
      <c r="AN173">
        <v>82</v>
      </c>
      <c r="AO173">
        <v>81</v>
      </c>
      <c r="AP173">
        <v>68</v>
      </c>
      <c r="AQ173">
        <v>84</v>
      </c>
      <c r="AR173">
        <v>83</v>
      </c>
      <c r="AS173">
        <v>60</v>
      </c>
      <c r="AT173">
        <v>64</v>
      </c>
      <c r="AU173">
        <v>66</v>
      </c>
      <c r="AV173">
        <v>67</v>
      </c>
      <c r="AW173">
        <v>75</v>
      </c>
      <c r="AX173">
        <v>62</v>
      </c>
      <c r="AY173">
        <v>65</v>
      </c>
      <c r="AZ173">
        <v>66</v>
      </c>
      <c r="BA173">
        <v>77</v>
      </c>
      <c r="BB173">
        <v>73</v>
      </c>
      <c r="BC173">
        <v>78</v>
      </c>
      <c r="BD173">
        <v>67</v>
      </c>
      <c r="BE173">
        <v>84</v>
      </c>
      <c r="BF173">
        <v>75</v>
      </c>
      <c r="BG173">
        <v>77</v>
      </c>
      <c r="BH173">
        <v>69</v>
      </c>
      <c r="BI173">
        <v>74</v>
      </c>
      <c r="BJ173">
        <v>59</v>
      </c>
      <c r="BK173">
        <v>11</v>
      </c>
      <c r="BL173">
        <v>7</v>
      </c>
      <c r="BM173">
        <v>11</v>
      </c>
      <c r="BN173">
        <v>15</v>
      </c>
      <c r="BO173">
        <v>11</v>
      </c>
      <c r="BP173">
        <v>77</v>
      </c>
      <c r="BQ173">
        <v>80</v>
      </c>
      <c r="BR173">
        <v>71</v>
      </c>
      <c r="BS173">
        <v>78</v>
      </c>
      <c r="BT173">
        <v>82</v>
      </c>
      <c r="BU173">
        <v>81</v>
      </c>
    </row>
    <row r="174" spans="1:73" x14ac:dyDescent="0.25">
      <c r="A174" t="s">
        <v>550</v>
      </c>
      <c r="B174">
        <v>36</v>
      </c>
      <c r="C174" t="s">
        <v>17</v>
      </c>
      <c r="D174">
        <v>22</v>
      </c>
      <c r="E174">
        <f>Merge6[[#This Row],[age]]^2</f>
        <v>484</v>
      </c>
      <c r="F174" s="1">
        <v>20000000</v>
      </c>
      <c r="G174" s="1">
        <v>20000000</v>
      </c>
      <c r="H174" s="1">
        <f>Merge6[[#This Row],[MV at time]]/1000000</f>
        <v>20</v>
      </c>
      <c r="I174" s="1">
        <f>Merge6[[#This Row],[fee]]/1000000</f>
        <v>20</v>
      </c>
      <c r="J174" s="2">
        <f>Merge6[[#This Row],[fee]]/Merge6[[#This Row],[MV at time]]</f>
        <v>1</v>
      </c>
      <c r="K174" t="s">
        <v>509</v>
      </c>
      <c r="L174" t="s">
        <v>11</v>
      </c>
      <c r="M174" t="s">
        <v>551</v>
      </c>
      <c r="N174" t="s">
        <v>177</v>
      </c>
      <c r="O1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74" t="s">
        <v>30</v>
      </c>
      <c r="R174" t="s">
        <v>55</v>
      </c>
      <c r="S174">
        <v>77</v>
      </c>
      <c r="T174">
        <v>87</v>
      </c>
      <c r="U174">
        <f>Merge6[[#This Row],[POT]]-Merge6[[#This Row],[TOT]]</f>
        <v>10</v>
      </c>
      <c r="V174" t="s">
        <v>8</v>
      </c>
      <c r="W174">
        <f>IF(Merge6[[#This Row],[Preffoot]]="Right",1,0)</f>
        <v>1</v>
      </c>
      <c r="X174" t="s">
        <v>20</v>
      </c>
      <c r="Y174">
        <f>IF(Merge6[[#This Row],[Position2]]="GK",1,0)</f>
        <v>0</v>
      </c>
      <c r="Z174">
        <f>IF(Merge6[[#This Row],[Position2]]="LB",1,0)</f>
        <v>0</v>
      </c>
      <c r="AA174">
        <f>IF(Merge6[[#This Row],[Position2]]="CB",1,0)</f>
        <v>0</v>
      </c>
      <c r="AB174">
        <f>IF(Merge6[[#This Row],[Position2]]="RB",1,0)</f>
        <v>0</v>
      </c>
      <c r="AC174">
        <f>IF(Merge6[[#This Row],[Position2]]="LWB",1,0)</f>
        <v>0</v>
      </c>
      <c r="AD174">
        <f>IF(Merge6[[#This Row],[Position2]]="RWB",1,0)</f>
        <v>0</v>
      </c>
      <c r="AE174">
        <f>IF(Merge6[[#This Row],[Position2]]="LM",1,0)</f>
        <v>0</v>
      </c>
      <c r="AF174">
        <f>IF(Merge6[[#This Row],[Position2]]="CDM",1,0)</f>
        <v>0</v>
      </c>
      <c r="AG174">
        <f>IF(Merge6[[#This Row],[Position2]]="CM",1,0)</f>
        <v>1</v>
      </c>
      <c r="AH174">
        <f>IF(Merge6[[#This Row],[Position2]]="CAM",1,0)</f>
        <v>0</v>
      </c>
      <c r="AI174">
        <f>IF(Merge6[[#This Row],[Position2]]="RM",1,0)</f>
        <v>0</v>
      </c>
      <c r="AJ174">
        <f>IF(Merge6[[#This Row],[Position2]]="LW",1,0)</f>
        <v>0</v>
      </c>
      <c r="AK174">
        <f>IF(Merge6[[#This Row],[Position2]]="RW",1,0)</f>
        <v>0</v>
      </c>
      <c r="AL174">
        <f>IF(Merge6[[#This Row],[Position2]]="CF",1,0)</f>
        <v>0</v>
      </c>
      <c r="AM174">
        <f>IF(Merge6[[#This Row],[Position2]]="ST",1,0)</f>
        <v>0</v>
      </c>
      <c r="AN174">
        <v>80</v>
      </c>
      <c r="AO174">
        <v>78</v>
      </c>
      <c r="AP174">
        <v>66</v>
      </c>
      <c r="AQ174">
        <v>80</v>
      </c>
      <c r="AR174">
        <v>75</v>
      </c>
      <c r="AS174">
        <v>64</v>
      </c>
      <c r="AT174">
        <v>71</v>
      </c>
      <c r="AU174">
        <v>60</v>
      </c>
      <c r="AV174">
        <v>66</v>
      </c>
      <c r="AW174">
        <v>69</v>
      </c>
      <c r="AX174">
        <v>62</v>
      </c>
      <c r="AY174">
        <v>65</v>
      </c>
      <c r="AZ174">
        <v>66</v>
      </c>
      <c r="BA174">
        <v>75</v>
      </c>
      <c r="BB174">
        <v>70</v>
      </c>
      <c r="BC174">
        <v>78</v>
      </c>
      <c r="BD174">
        <v>70</v>
      </c>
      <c r="BE174">
        <v>81</v>
      </c>
      <c r="BF174">
        <v>70</v>
      </c>
      <c r="BG174">
        <v>65</v>
      </c>
      <c r="BH174">
        <v>73</v>
      </c>
      <c r="BI174">
        <v>73</v>
      </c>
      <c r="BJ174">
        <v>60</v>
      </c>
      <c r="BK174">
        <v>11</v>
      </c>
      <c r="BL174">
        <v>7</v>
      </c>
      <c r="BM174">
        <v>11</v>
      </c>
      <c r="BN174">
        <v>15</v>
      </c>
      <c r="BO174">
        <v>11</v>
      </c>
      <c r="BP174">
        <v>71</v>
      </c>
      <c r="BQ174">
        <v>75</v>
      </c>
      <c r="BR174">
        <v>68</v>
      </c>
      <c r="BS174">
        <v>73</v>
      </c>
      <c r="BT174">
        <v>78</v>
      </c>
      <c r="BU174">
        <v>76</v>
      </c>
    </row>
    <row r="175" spans="1:73" x14ac:dyDescent="0.25">
      <c r="A175" t="s">
        <v>992</v>
      </c>
      <c r="B175">
        <v>33</v>
      </c>
      <c r="C175" t="s">
        <v>10</v>
      </c>
      <c r="D175">
        <v>23</v>
      </c>
      <c r="E175">
        <f>Merge6[[#This Row],[age]]^2</f>
        <v>529</v>
      </c>
      <c r="F175" s="1">
        <v>4000000</v>
      </c>
      <c r="G175" s="1">
        <v>5000000</v>
      </c>
      <c r="H175" s="1">
        <f>Merge6[[#This Row],[MV at time]]/1000000</f>
        <v>4</v>
      </c>
      <c r="I175" s="1">
        <f>Merge6[[#This Row],[fee]]/1000000</f>
        <v>5</v>
      </c>
      <c r="J175" s="2">
        <f>Merge6[[#This Row],[fee]]/Merge6[[#This Row],[MV at time]]</f>
        <v>1.25</v>
      </c>
      <c r="K175" t="s">
        <v>773</v>
      </c>
      <c r="L175" t="s">
        <v>11</v>
      </c>
      <c r="M175" t="s">
        <v>260</v>
      </c>
      <c r="N175" t="s">
        <v>168</v>
      </c>
      <c r="O1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175" t="s">
        <v>14</v>
      </c>
      <c r="R175" t="s">
        <v>14</v>
      </c>
      <c r="S175">
        <v>75</v>
      </c>
      <c r="T175">
        <v>81</v>
      </c>
      <c r="U175">
        <f>Merge6[[#This Row],[POT]]-Merge6[[#This Row],[TOT]]</f>
        <v>6</v>
      </c>
      <c r="V175" t="s">
        <v>43</v>
      </c>
      <c r="W175">
        <f>IF(Merge6[[#This Row],[Preffoot]]="Right",1,0)</f>
        <v>0</v>
      </c>
      <c r="X175" t="s">
        <v>114</v>
      </c>
      <c r="Y175">
        <f>IF(Merge6[[#This Row],[Position2]]="GK",1,0)</f>
        <v>0</v>
      </c>
      <c r="Z175">
        <f>IF(Merge6[[#This Row],[Position2]]="LB",1,0)</f>
        <v>0</v>
      </c>
      <c r="AA175">
        <f>IF(Merge6[[#This Row],[Position2]]="CB",1,0)</f>
        <v>0</v>
      </c>
      <c r="AB175">
        <f>IF(Merge6[[#This Row],[Position2]]="RB",1,0)</f>
        <v>0</v>
      </c>
      <c r="AC175">
        <f>IF(Merge6[[#This Row],[Position2]]="LWB",1,0)</f>
        <v>0</v>
      </c>
      <c r="AD175">
        <f>IF(Merge6[[#This Row],[Position2]]="RWB",1,0)</f>
        <v>0</v>
      </c>
      <c r="AE175">
        <f>IF(Merge6[[#This Row],[Position2]]="LM",1,0)</f>
        <v>0</v>
      </c>
      <c r="AF175">
        <f>IF(Merge6[[#This Row],[Position2]]="CDM",1,0)</f>
        <v>0</v>
      </c>
      <c r="AG175">
        <f>IF(Merge6[[#This Row],[Position2]]="CM",1,0)</f>
        <v>0</v>
      </c>
      <c r="AH175">
        <f>IF(Merge6[[#This Row],[Position2]]="CAM",1,0)</f>
        <v>0</v>
      </c>
      <c r="AI175">
        <f>IF(Merge6[[#This Row],[Position2]]="RM",1,0)</f>
        <v>0</v>
      </c>
      <c r="AJ175">
        <f>IF(Merge6[[#This Row],[Position2]]="LW",1,0)</f>
        <v>0</v>
      </c>
      <c r="AK175">
        <f>IF(Merge6[[#This Row],[Position2]]="RW",1,0)</f>
        <v>1</v>
      </c>
      <c r="AL175">
        <f>IF(Merge6[[#This Row],[Position2]]="CF",1,0)</f>
        <v>0</v>
      </c>
      <c r="AM175">
        <f>IF(Merge6[[#This Row],[Position2]]="ST",1,0)</f>
        <v>0</v>
      </c>
      <c r="AN175">
        <v>79</v>
      </c>
      <c r="AO175">
        <v>82</v>
      </c>
      <c r="AP175">
        <v>74</v>
      </c>
      <c r="AQ175">
        <v>71</v>
      </c>
      <c r="AR175">
        <v>61</v>
      </c>
      <c r="AS175">
        <v>56</v>
      </c>
      <c r="AT175">
        <v>73</v>
      </c>
      <c r="AU175">
        <v>63</v>
      </c>
      <c r="AV175">
        <v>66</v>
      </c>
      <c r="AW175">
        <v>75</v>
      </c>
      <c r="AX175">
        <v>69</v>
      </c>
      <c r="AY175">
        <v>65</v>
      </c>
      <c r="AZ175">
        <v>68</v>
      </c>
      <c r="BA175">
        <v>32</v>
      </c>
      <c r="BB175">
        <v>32</v>
      </c>
      <c r="BC175">
        <v>36</v>
      </c>
      <c r="BD175">
        <v>82</v>
      </c>
      <c r="BE175">
        <v>74</v>
      </c>
      <c r="BF175">
        <v>56</v>
      </c>
      <c r="BG175">
        <v>76</v>
      </c>
      <c r="BH175">
        <v>77</v>
      </c>
      <c r="BI175">
        <v>78</v>
      </c>
      <c r="BJ175">
        <v>56</v>
      </c>
      <c r="BK175">
        <v>10</v>
      </c>
      <c r="BL175">
        <v>7</v>
      </c>
      <c r="BM175">
        <v>13</v>
      </c>
      <c r="BN175">
        <v>8</v>
      </c>
      <c r="BO175">
        <v>6</v>
      </c>
      <c r="BP175">
        <v>56</v>
      </c>
      <c r="BQ175">
        <v>76</v>
      </c>
      <c r="BR175">
        <v>74</v>
      </c>
      <c r="BS175">
        <v>53</v>
      </c>
      <c r="BT175">
        <v>73</v>
      </c>
      <c r="BU175">
        <v>79</v>
      </c>
    </row>
    <row r="176" spans="1:73" x14ac:dyDescent="0.25">
      <c r="A176" t="s">
        <v>16</v>
      </c>
      <c r="B176">
        <v>47</v>
      </c>
      <c r="C176" t="s">
        <v>17</v>
      </c>
      <c r="D176">
        <v>24</v>
      </c>
      <c r="E176">
        <f>Merge6[[#This Row],[age]]^2</f>
        <v>576</v>
      </c>
      <c r="F176" s="1">
        <v>25000000</v>
      </c>
      <c r="G176" s="1">
        <v>22000000</v>
      </c>
      <c r="H176" s="1">
        <f>Merge6[[#This Row],[MV at time]]/1000000</f>
        <v>25</v>
      </c>
      <c r="I176" s="1">
        <f>Merge6[[#This Row],[fee]]/1000000</f>
        <v>22</v>
      </c>
      <c r="J176" s="2">
        <f>Merge6[[#This Row],[fee]]/Merge6[[#This Row],[MV at time]]</f>
        <v>0.88</v>
      </c>
      <c r="K176" t="s">
        <v>509</v>
      </c>
      <c r="L176" t="s">
        <v>18</v>
      </c>
      <c r="M176" t="s">
        <v>19</v>
      </c>
      <c r="N176" t="s">
        <v>25</v>
      </c>
      <c r="O1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76" t="s">
        <v>7</v>
      </c>
      <c r="R176" t="s">
        <v>7</v>
      </c>
      <c r="S176">
        <v>78</v>
      </c>
      <c r="T176">
        <v>82</v>
      </c>
      <c r="U176">
        <f>Merge6[[#This Row],[POT]]-Merge6[[#This Row],[TOT]]</f>
        <v>4</v>
      </c>
      <c r="V176" t="s">
        <v>8</v>
      </c>
      <c r="W176">
        <f>IF(Merge6[[#This Row],[Preffoot]]="Right",1,0)</f>
        <v>1</v>
      </c>
      <c r="X176" t="s">
        <v>61</v>
      </c>
      <c r="Y176">
        <f>IF(Merge6[[#This Row],[Position2]]="GK",1,0)</f>
        <v>0</v>
      </c>
      <c r="Z176">
        <f>IF(Merge6[[#This Row],[Position2]]="LB",1,0)</f>
        <v>0</v>
      </c>
      <c r="AA176">
        <f>IF(Merge6[[#This Row],[Position2]]="CB",1,0)</f>
        <v>0</v>
      </c>
      <c r="AB176">
        <f>IF(Merge6[[#This Row],[Position2]]="RB",1,0)</f>
        <v>0</v>
      </c>
      <c r="AC176">
        <f>IF(Merge6[[#This Row],[Position2]]="LWB",1,0)</f>
        <v>0</v>
      </c>
      <c r="AD176">
        <f>IF(Merge6[[#This Row],[Position2]]="RWB",1,0)</f>
        <v>0</v>
      </c>
      <c r="AE176">
        <f>IF(Merge6[[#This Row],[Position2]]="LM",1,0)</f>
        <v>0</v>
      </c>
      <c r="AF176">
        <f>IF(Merge6[[#This Row],[Position2]]="CDM",1,0)</f>
        <v>1</v>
      </c>
      <c r="AG176">
        <f>IF(Merge6[[#This Row],[Position2]]="CM",1,0)</f>
        <v>0</v>
      </c>
      <c r="AH176">
        <f>IF(Merge6[[#This Row],[Position2]]="CAM",1,0)</f>
        <v>0</v>
      </c>
      <c r="AI176">
        <f>IF(Merge6[[#This Row],[Position2]]="RM",1,0)</f>
        <v>0</v>
      </c>
      <c r="AJ176">
        <f>IF(Merge6[[#This Row],[Position2]]="LW",1,0)</f>
        <v>0</v>
      </c>
      <c r="AK176">
        <f>IF(Merge6[[#This Row],[Position2]]="RW",1,0)</f>
        <v>0</v>
      </c>
      <c r="AL176">
        <f>IF(Merge6[[#This Row],[Position2]]="CF",1,0)</f>
        <v>0</v>
      </c>
      <c r="AM176">
        <f>IF(Merge6[[#This Row],[Position2]]="ST",1,0)</f>
        <v>0</v>
      </c>
      <c r="AN176">
        <v>80</v>
      </c>
      <c r="AO176">
        <v>76</v>
      </c>
      <c r="AP176">
        <v>70</v>
      </c>
      <c r="AQ176">
        <v>81</v>
      </c>
      <c r="AR176">
        <v>78</v>
      </c>
      <c r="AS176">
        <v>76</v>
      </c>
      <c r="AT176">
        <v>80</v>
      </c>
      <c r="AU176">
        <v>68</v>
      </c>
      <c r="AV176">
        <v>77</v>
      </c>
      <c r="AW176">
        <v>68</v>
      </c>
      <c r="AX176">
        <v>62</v>
      </c>
      <c r="AY176">
        <v>58</v>
      </c>
      <c r="AZ176">
        <v>70</v>
      </c>
      <c r="BA176">
        <v>74</v>
      </c>
      <c r="BB176">
        <v>74</v>
      </c>
      <c r="BC176">
        <v>77</v>
      </c>
      <c r="BD176">
        <v>60</v>
      </c>
      <c r="BE176">
        <v>78</v>
      </c>
      <c r="BF176">
        <v>76</v>
      </c>
      <c r="BG176">
        <v>54</v>
      </c>
      <c r="BH176">
        <v>56</v>
      </c>
      <c r="BI176">
        <v>63</v>
      </c>
      <c r="BJ176">
        <v>57</v>
      </c>
      <c r="BK176">
        <v>3</v>
      </c>
      <c r="BL176">
        <v>3</v>
      </c>
      <c r="BM176">
        <v>5</v>
      </c>
      <c r="BN176">
        <v>3</v>
      </c>
      <c r="BO176">
        <v>5</v>
      </c>
      <c r="BP176">
        <v>76</v>
      </c>
      <c r="BQ176">
        <v>76</v>
      </c>
      <c r="BR176">
        <v>76</v>
      </c>
      <c r="BS176">
        <v>74</v>
      </c>
      <c r="BT176">
        <v>74</v>
      </c>
      <c r="BU176">
        <v>74</v>
      </c>
    </row>
    <row r="177" spans="1:73" x14ac:dyDescent="0.25">
      <c r="A177" t="s">
        <v>16</v>
      </c>
      <c r="B177">
        <v>11</v>
      </c>
      <c r="C177" t="s">
        <v>17</v>
      </c>
      <c r="D177">
        <v>23</v>
      </c>
      <c r="E177">
        <f>Merge6[[#This Row],[age]]^2</f>
        <v>529</v>
      </c>
      <c r="F177" s="1">
        <v>25000000</v>
      </c>
      <c r="G177" s="1">
        <v>9500000</v>
      </c>
      <c r="H177" s="1">
        <f>Merge6[[#This Row],[MV at time]]/1000000</f>
        <v>25</v>
      </c>
      <c r="I177" s="1">
        <f>Merge6[[#This Row],[fee]]/1000000</f>
        <v>9.5</v>
      </c>
      <c r="J177" s="2">
        <f>Merge6[[#This Row],[fee]]/Merge6[[#This Row],[MV at time]]</f>
        <v>0.38</v>
      </c>
      <c r="K177" t="s">
        <v>2</v>
      </c>
      <c r="L177" t="s">
        <v>18</v>
      </c>
      <c r="M177" t="s">
        <v>13</v>
      </c>
      <c r="N177" t="s">
        <v>19</v>
      </c>
      <c r="O1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77" t="s">
        <v>14</v>
      </c>
      <c r="R177" t="s">
        <v>7</v>
      </c>
      <c r="S177">
        <v>76</v>
      </c>
      <c r="T177">
        <v>84</v>
      </c>
      <c r="U177">
        <f>Merge6[[#This Row],[POT]]-Merge6[[#This Row],[TOT]]</f>
        <v>8</v>
      </c>
      <c r="V177" t="s">
        <v>8</v>
      </c>
      <c r="W177">
        <f>IF(Merge6[[#This Row],[Preffoot]]="Right",1,0)</f>
        <v>1</v>
      </c>
      <c r="X177" t="s">
        <v>20</v>
      </c>
      <c r="Y177">
        <f>IF(Merge6[[#This Row],[Position2]]="GK",1,0)</f>
        <v>0</v>
      </c>
      <c r="Z177">
        <f>IF(Merge6[[#This Row],[Position2]]="LB",1,0)</f>
        <v>0</v>
      </c>
      <c r="AA177">
        <f>IF(Merge6[[#This Row],[Position2]]="CB",1,0)</f>
        <v>0</v>
      </c>
      <c r="AB177">
        <f>IF(Merge6[[#This Row],[Position2]]="RB",1,0)</f>
        <v>0</v>
      </c>
      <c r="AC177">
        <f>IF(Merge6[[#This Row],[Position2]]="LWB",1,0)</f>
        <v>0</v>
      </c>
      <c r="AD177">
        <f>IF(Merge6[[#This Row],[Position2]]="RWB",1,0)</f>
        <v>0</v>
      </c>
      <c r="AE177">
        <f>IF(Merge6[[#This Row],[Position2]]="LM",1,0)</f>
        <v>0</v>
      </c>
      <c r="AF177">
        <f>IF(Merge6[[#This Row],[Position2]]="CDM",1,0)</f>
        <v>0</v>
      </c>
      <c r="AG177">
        <f>IF(Merge6[[#This Row],[Position2]]="CM",1,0)</f>
        <v>1</v>
      </c>
      <c r="AH177">
        <f>IF(Merge6[[#This Row],[Position2]]="CAM",1,0)</f>
        <v>0</v>
      </c>
      <c r="AI177">
        <f>IF(Merge6[[#This Row],[Position2]]="RM",1,0)</f>
        <v>0</v>
      </c>
      <c r="AJ177">
        <f>IF(Merge6[[#This Row],[Position2]]="LW",1,0)</f>
        <v>0</v>
      </c>
      <c r="AK177">
        <f>IF(Merge6[[#This Row],[Position2]]="RW",1,0)</f>
        <v>0</v>
      </c>
      <c r="AL177">
        <f>IF(Merge6[[#This Row],[Position2]]="CF",1,0)</f>
        <v>0</v>
      </c>
      <c r="AM177">
        <f>IF(Merge6[[#This Row],[Position2]]="ST",1,0)</f>
        <v>0</v>
      </c>
      <c r="AN177">
        <v>78</v>
      </c>
      <c r="AO177">
        <v>76</v>
      </c>
      <c r="AP177">
        <v>68</v>
      </c>
      <c r="AQ177">
        <v>80</v>
      </c>
      <c r="AR177">
        <v>76</v>
      </c>
      <c r="AS177">
        <v>70</v>
      </c>
      <c r="AT177">
        <v>74</v>
      </c>
      <c r="AU177">
        <v>66</v>
      </c>
      <c r="AV177">
        <v>74</v>
      </c>
      <c r="AW177">
        <v>64</v>
      </c>
      <c r="AX177">
        <v>64</v>
      </c>
      <c r="AY177">
        <v>58</v>
      </c>
      <c r="AZ177">
        <v>64</v>
      </c>
      <c r="BA177">
        <v>56</v>
      </c>
      <c r="BB177">
        <v>66</v>
      </c>
      <c r="BC177">
        <v>69</v>
      </c>
      <c r="BD177">
        <v>62</v>
      </c>
      <c r="BE177">
        <v>73</v>
      </c>
      <c r="BF177">
        <v>71</v>
      </c>
      <c r="BG177">
        <v>49</v>
      </c>
      <c r="BH177">
        <v>66</v>
      </c>
      <c r="BI177">
        <v>64</v>
      </c>
      <c r="BJ177">
        <v>58</v>
      </c>
      <c r="BK177">
        <v>3</v>
      </c>
      <c r="BL177">
        <v>3</v>
      </c>
      <c r="BM177">
        <v>5</v>
      </c>
      <c r="BN177">
        <v>3</v>
      </c>
      <c r="BO177">
        <v>5</v>
      </c>
      <c r="BP177">
        <v>64</v>
      </c>
      <c r="BQ177">
        <v>74</v>
      </c>
      <c r="BR177">
        <v>76</v>
      </c>
      <c r="BS177">
        <v>66</v>
      </c>
      <c r="BT177">
        <v>76</v>
      </c>
      <c r="BU177">
        <v>70</v>
      </c>
    </row>
    <row r="178" spans="1:73" x14ac:dyDescent="0.25">
      <c r="A178" t="s">
        <v>1074</v>
      </c>
      <c r="B178">
        <v>23</v>
      </c>
      <c r="C178" t="s">
        <v>71</v>
      </c>
      <c r="D178">
        <v>20</v>
      </c>
      <c r="E178">
        <f>Merge6[[#This Row],[age]]^2</f>
        <v>400</v>
      </c>
      <c r="F178" s="1">
        <v>30000000</v>
      </c>
      <c r="G178" s="1">
        <v>25000000</v>
      </c>
      <c r="H178" s="1">
        <f>Merge6[[#This Row],[MV at time]]/1000000</f>
        <v>30</v>
      </c>
      <c r="I178" s="1">
        <f>Merge6[[#This Row],[fee]]/1000000</f>
        <v>25</v>
      </c>
      <c r="J178" s="2">
        <f>Merge6[[#This Row],[fee]]/Merge6[[#This Row],[MV at time]]</f>
        <v>0.83333333333333337</v>
      </c>
      <c r="K178" t="s">
        <v>1050</v>
      </c>
      <c r="L178" t="s">
        <v>34</v>
      </c>
      <c r="M178" t="s">
        <v>36</v>
      </c>
      <c r="N178" t="s">
        <v>556</v>
      </c>
      <c r="O1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78" t="s">
        <v>6</v>
      </c>
      <c r="R178" t="s">
        <v>60</v>
      </c>
      <c r="S178">
        <v>77</v>
      </c>
      <c r="T178">
        <v>87</v>
      </c>
      <c r="U178">
        <f>Merge6[[#This Row],[POT]]-Merge6[[#This Row],[TOT]]</f>
        <v>10</v>
      </c>
      <c r="V178" t="s">
        <v>43</v>
      </c>
      <c r="W178">
        <f>IF(Merge6[[#This Row],[Preffoot]]="Right",1,0)</f>
        <v>0</v>
      </c>
      <c r="X178" t="s">
        <v>77</v>
      </c>
      <c r="Y178">
        <f>IF(Merge6[[#This Row],[Position2]]="GK",1,0)</f>
        <v>0</v>
      </c>
      <c r="Z178">
        <f>IF(Merge6[[#This Row],[Position2]]="LB",1,0)</f>
        <v>0</v>
      </c>
      <c r="AA178">
        <f>IF(Merge6[[#This Row],[Position2]]="CB",1,0)</f>
        <v>0</v>
      </c>
      <c r="AB178">
        <f>IF(Merge6[[#This Row],[Position2]]="RB",1,0)</f>
        <v>0</v>
      </c>
      <c r="AC178">
        <f>IF(Merge6[[#This Row],[Position2]]="LWB",1,0)</f>
        <v>0</v>
      </c>
      <c r="AD178">
        <f>IF(Merge6[[#This Row],[Position2]]="RWB",1,0)</f>
        <v>0</v>
      </c>
      <c r="AE178">
        <f>IF(Merge6[[#This Row],[Position2]]="LM",1,0)</f>
        <v>1</v>
      </c>
      <c r="AF178">
        <f>IF(Merge6[[#This Row],[Position2]]="CDM",1,0)</f>
        <v>0</v>
      </c>
      <c r="AG178">
        <f>IF(Merge6[[#This Row],[Position2]]="CM",1,0)</f>
        <v>0</v>
      </c>
      <c r="AH178">
        <f>IF(Merge6[[#This Row],[Position2]]="CAM",1,0)</f>
        <v>0</v>
      </c>
      <c r="AI178">
        <f>IF(Merge6[[#This Row],[Position2]]="RM",1,0)</f>
        <v>0</v>
      </c>
      <c r="AJ178">
        <f>IF(Merge6[[#This Row],[Position2]]="LW",1,0)</f>
        <v>0</v>
      </c>
      <c r="AK178">
        <f>IF(Merge6[[#This Row],[Position2]]="RW",1,0)</f>
        <v>0</v>
      </c>
      <c r="AL178">
        <f>IF(Merge6[[#This Row],[Position2]]="CF",1,0)</f>
        <v>0</v>
      </c>
      <c r="AM178">
        <f>IF(Merge6[[#This Row],[Position2]]="ST",1,0)</f>
        <v>0</v>
      </c>
      <c r="AN178">
        <v>79</v>
      </c>
      <c r="AO178">
        <v>83</v>
      </c>
      <c r="AP178">
        <v>77</v>
      </c>
      <c r="AQ178">
        <v>75</v>
      </c>
      <c r="AR178">
        <v>70</v>
      </c>
      <c r="AS178">
        <v>34</v>
      </c>
      <c r="AT178">
        <v>64</v>
      </c>
      <c r="AU178">
        <v>74</v>
      </c>
      <c r="AV178">
        <v>60</v>
      </c>
      <c r="AW178">
        <v>68</v>
      </c>
      <c r="AX178">
        <v>72</v>
      </c>
      <c r="AY178">
        <v>52</v>
      </c>
      <c r="AZ178">
        <v>64</v>
      </c>
      <c r="BA178">
        <v>31</v>
      </c>
      <c r="BB178">
        <v>30</v>
      </c>
      <c r="BC178">
        <v>32</v>
      </c>
      <c r="BD178">
        <v>79</v>
      </c>
      <c r="BE178">
        <v>51</v>
      </c>
      <c r="BF178">
        <v>30</v>
      </c>
      <c r="BG178">
        <v>79</v>
      </c>
      <c r="BH178">
        <v>77</v>
      </c>
      <c r="BI178">
        <v>89</v>
      </c>
      <c r="BJ178">
        <v>51</v>
      </c>
      <c r="BK178">
        <v>6</v>
      </c>
      <c r="BL178">
        <v>13</v>
      </c>
      <c r="BM178">
        <v>10</v>
      </c>
      <c r="BN178">
        <v>14</v>
      </c>
      <c r="BO178">
        <v>6</v>
      </c>
      <c r="BP178">
        <v>32</v>
      </c>
      <c r="BQ178">
        <v>76</v>
      </c>
      <c r="BR178">
        <v>79</v>
      </c>
      <c r="BS178">
        <v>30</v>
      </c>
      <c r="BT178">
        <v>69</v>
      </c>
      <c r="BU178">
        <v>81</v>
      </c>
    </row>
    <row r="179" spans="1:73" x14ac:dyDescent="0.25">
      <c r="A179" t="s">
        <v>1075</v>
      </c>
      <c r="B179">
        <v>42</v>
      </c>
      <c r="C179" t="s">
        <v>33</v>
      </c>
      <c r="D179">
        <v>20</v>
      </c>
      <c r="E179">
        <f>Merge6[[#This Row],[age]]^2</f>
        <v>400</v>
      </c>
      <c r="F179" s="1">
        <v>6000000</v>
      </c>
      <c r="G179" s="1">
        <v>6750000</v>
      </c>
      <c r="H179" s="1">
        <f>Merge6[[#This Row],[MV at time]]/1000000</f>
        <v>6</v>
      </c>
      <c r="I179" s="1">
        <f>Merge6[[#This Row],[fee]]/1000000</f>
        <v>6.75</v>
      </c>
      <c r="J179" s="2">
        <f>Merge6[[#This Row],[fee]]/Merge6[[#This Row],[MV at time]]</f>
        <v>1.125</v>
      </c>
      <c r="K179" t="s">
        <v>1050</v>
      </c>
      <c r="L179" t="s">
        <v>52</v>
      </c>
      <c r="M179" t="s">
        <v>1055</v>
      </c>
      <c r="N179" t="s">
        <v>25</v>
      </c>
      <c r="O1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79" t="s">
        <v>46</v>
      </c>
      <c r="R179" t="s">
        <v>7</v>
      </c>
      <c r="S179">
        <v>66</v>
      </c>
      <c r="T179">
        <v>76</v>
      </c>
      <c r="U179">
        <f>Merge6[[#This Row],[POT]]-Merge6[[#This Row],[TOT]]</f>
        <v>10</v>
      </c>
      <c r="V179" t="s">
        <v>8</v>
      </c>
      <c r="W179">
        <f>IF(Merge6[[#This Row],[Preffoot]]="Right",1,0)</f>
        <v>1</v>
      </c>
      <c r="X179" t="s">
        <v>27</v>
      </c>
      <c r="Y179">
        <f>IF(Merge6[[#This Row],[Position2]]="GK",1,0)</f>
        <v>0</v>
      </c>
      <c r="Z179">
        <f>IF(Merge6[[#This Row],[Position2]]="LB",1,0)</f>
        <v>0</v>
      </c>
      <c r="AA179">
        <f>IF(Merge6[[#This Row],[Position2]]="CB",1,0)</f>
        <v>0</v>
      </c>
      <c r="AB179">
        <f>IF(Merge6[[#This Row],[Position2]]="RB",1,0)</f>
        <v>1</v>
      </c>
      <c r="AC179">
        <f>IF(Merge6[[#This Row],[Position2]]="LWB",1,0)</f>
        <v>0</v>
      </c>
      <c r="AD179">
        <f>IF(Merge6[[#This Row],[Position2]]="RWB",1,0)</f>
        <v>0</v>
      </c>
      <c r="AE179">
        <f>IF(Merge6[[#This Row],[Position2]]="LM",1,0)</f>
        <v>0</v>
      </c>
      <c r="AF179">
        <f>IF(Merge6[[#This Row],[Position2]]="CDM",1,0)</f>
        <v>0</v>
      </c>
      <c r="AG179">
        <f>IF(Merge6[[#This Row],[Position2]]="CM",1,0)</f>
        <v>0</v>
      </c>
      <c r="AH179">
        <f>IF(Merge6[[#This Row],[Position2]]="CAM",1,0)</f>
        <v>0</v>
      </c>
      <c r="AI179">
        <f>IF(Merge6[[#This Row],[Position2]]="RM",1,0)</f>
        <v>0</v>
      </c>
      <c r="AJ179">
        <f>IF(Merge6[[#This Row],[Position2]]="LW",1,0)</f>
        <v>0</v>
      </c>
      <c r="AK179">
        <f>IF(Merge6[[#This Row],[Position2]]="RW",1,0)</f>
        <v>0</v>
      </c>
      <c r="AL179">
        <f>IF(Merge6[[#This Row],[Position2]]="CF",1,0)</f>
        <v>0</v>
      </c>
      <c r="AM179">
        <f>IF(Merge6[[#This Row],[Position2]]="ST",1,0)</f>
        <v>0</v>
      </c>
      <c r="AN179">
        <v>60</v>
      </c>
      <c r="AO179">
        <v>60</v>
      </c>
      <c r="AP179">
        <v>68</v>
      </c>
      <c r="AQ179">
        <v>62</v>
      </c>
      <c r="AR179">
        <v>51</v>
      </c>
      <c r="AS179">
        <v>58</v>
      </c>
      <c r="AT179">
        <v>49</v>
      </c>
      <c r="AU179">
        <v>47</v>
      </c>
      <c r="AV179">
        <v>42</v>
      </c>
      <c r="AW179">
        <v>47</v>
      </c>
      <c r="AX179">
        <v>24</v>
      </c>
      <c r="AY179">
        <v>54</v>
      </c>
      <c r="AZ179">
        <v>39</v>
      </c>
      <c r="BA179">
        <v>62</v>
      </c>
      <c r="BB179">
        <v>56</v>
      </c>
      <c r="BC179">
        <v>65</v>
      </c>
      <c r="BD179">
        <v>69</v>
      </c>
      <c r="BE179">
        <v>72</v>
      </c>
      <c r="BF179">
        <v>63</v>
      </c>
      <c r="BG179">
        <v>53</v>
      </c>
      <c r="BH179">
        <v>71</v>
      </c>
      <c r="BI179">
        <v>64</v>
      </c>
      <c r="BJ179">
        <v>72</v>
      </c>
      <c r="BK179">
        <v>7</v>
      </c>
      <c r="BL179">
        <v>14</v>
      </c>
      <c r="BM179">
        <v>13</v>
      </c>
      <c r="BN179">
        <v>9</v>
      </c>
      <c r="BO179">
        <v>13</v>
      </c>
      <c r="BP179">
        <v>52</v>
      </c>
      <c r="BQ179">
        <v>67</v>
      </c>
      <c r="BR179">
        <v>50</v>
      </c>
      <c r="BS179">
        <v>62</v>
      </c>
      <c r="BT179">
        <v>62</v>
      </c>
      <c r="BU179">
        <v>53</v>
      </c>
    </row>
    <row r="180" spans="1:73" x14ac:dyDescent="0.25">
      <c r="A180" t="s">
        <v>161</v>
      </c>
      <c r="B180">
        <v>40</v>
      </c>
      <c r="C180" t="s">
        <v>1</v>
      </c>
      <c r="D180">
        <v>23</v>
      </c>
      <c r="E180">
        <f>Merge6[[#This Row],[age]]^2</f>
        <v>529</v>
      </c>
      <c r="F180" s="1">
        <v>1500000</v>
      </c>
      <c r="G180" s="1">
        <v>8000000</v>
      </c>
      <c r="H180" s="1">
        <f>Merge6[[#This Row],[MV at time]]/1000000</f>
        <v>1.5</v>
      </c>
      <c r="I180" s="1">
        <f>Merge6[[#This Row],[fee]]/1000000</f>
        <v>8</v>
      </c>
      <c r="J180" s="2">
        <f>Merge6[[#This Row],[fee]]/Merge6[[#This Row],[MV at time]]</f>
        <v>5.333333333333333</v>
      </c>
      <c r="K180" t="s">
        <v>2</v>
      </c>
      <c r="L180" t="s">
        <v>39</v>
      </c>
      <c r="M180" t="s">
        <v>162</v>
      </c>
      <c r="N180" t="s">
        <v>163</v>
      </c>
      <c r="O1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80" t="s">
        <v>100</v>
      </c>
      <c r="R180" t="s">
        <v>42</v>
      </c>
      <c r="S180">
        <v>69</v>
      </c>
      <c r="T180">
        <v>80</v>
      </c>
      <c r="U180">
        <f>Merge6[[#This Row],[POT]]-Merge6[[#This Row],[TOT]]</f>
        <v>11</v>
      </c>
      <c r="V180" t="s">
        <v>8</v>
      </c>
      <c r="W180">
        <f>IF(Merge6[[#This Row],[Preffoot]]="Right",1,0)</f>
        <v>1</v>
      </c>
      <c r="X180" t="s">
        <v>9</v>
      </c>
      <c r="Y180">
        <f>IF(Merge6[[#This Row],[Position2]]="GK",1,0)</f>
        <v>0</v>
      </c>
      <c r="Z180">
        <f>IF(Merge6[[#This Row],[Position2]]="LB",1,0)</f>
        <v>0</v>
      </c>
      <c r="AA180">
        <f>IF(Merge6[[#This Row],[Position2]]="CB",1,0)</f>
        <v>1</v>
      </c>
      <c r="AB180">
        <f>IF(Merge6[[#This Row],[Position2]]="RB",1,0)</f>
        <v>0</v>
      </c>
      <c r="AC180">
        <f>IF(Merge6[[#This Row],[Position2]]="LWB",1,0)</f>
        <v>0</v>
      </c>
      <c r="AD180">
        <f>IF(Merge6[[#This Row],[Position2]]="RWB",1,0)</f>
        <v>0</v>
      </c>
      <c r="AE180">
        <f>IF(Merge6[[#This Row],[Position2]]="LM",1,0)</f>
        <v>0</v>
      </c>
      <c r="AF180">
        <f>IF(Merge6[[#This Row],[Position2]]="CDM",1,0)</f>
        <v>0</v>
      </c>
      <c r="AG180">
        <f>IF(Merge6[[#This Row],[Position2]]="CM",1,0)</f>
        <v>0</v>
      </c>
      <c r="AH180">
        <f>IF(Merge6[[#This Row],[Position2]]="CAM",1,0)</f>
        <v>0</v>
      </c>
      <c r="AI180">
        <f>IF(Merge6[[#This Row],[Position2]]="RM",1,0)</f>
        <v>0</v>
      </c>
      <c r="AJ180">
        <f>IF(Merge6[[#This Row],[Position2]]="LW",1,0)</f>
        <v>0</v>
      </c>
      <c r="AK180">
        <f>IF(Merge6[[#This Row],[Position2]]="RW",1,0)</f>
        <v>0</v>
      </c>
      <c r="AL180">
        <f>IF(Merge6[[#This Row],[Position2]]="CF",1,0)</f>
        <v>0</v>
      </c>
      <c r="AM180">
        <f>IF(Merge6[[#This Row],[Position2]]="ST",1,0)</f>
        <v>0</v>
      </c>
      <c r="AN180">
        <v>59</v>
      </c>
      <c r="AO180">
        <v>52</v>
      </c>
      <c r="AP180">
        <v>36</v>
      </c>
      <c r="AQ180">
        <v>60</v>
      </c>
      <c r="AR180">
        <v>48</v>
      </c>
      <c r="AS180">
        <v>72</v>
      </c>
      <c r="AT180">
        <v>53</v>
      </c>
      <c r="AU180">
        <v>43</v>
      </c>
      <c r="AV180">
        <v>33</v>
      </c>
      <c r="AW180">
        <v>27</v>
      </c>
      <c r="AX180">
        <v>29</v>
      </c>
      <c r="AY180">
        <v>31</v>
      </c>
      <c r="AZ180">
        <v>43</v>
      </c>
      <c r="BA180">
        <v>62</v>
      </c>
      <c r="BB180">
        <v>61</v>
      </c>
      <c r="BC180">
        <v>67</v>
      </c>
      <c r="BD180">
        <v>64</v>
      </c>
      <c r="BE180">
        <v>75</v>
      </c>
      <c r="BF180">
        <v>86</v>
      </c>
      <c r="BG180">
        <v>64</v>
      </c>
      <c r="BH180">
        <v>71</v>
      </c>
      <c r="BI180">
        <v>67</v>
      </c>
      <c r="BJ180">
        <v>89</v>
      </c>
      <c r="BK180">
        <v>16</v>
      </c>
      <c r="BL180">
        <v>6</v>
      </c>
      <c r="BM180">
        <v>8</v>
      </c>
      <c r="BN180">
        <v>14</v>
      </c>
      <c r="BO180">
        <v>15</v>
      </c>
      <c r="BP180">
        <v>69</v>
      </c>
      <c r="BQ180">
        <v>64</v>
      </c>
      <c r="BR180">
        <v>54</v>
      </c>
      <c r="BS180">
        <v>67</v>
      </c>
      <c r="BT180">
        <v>43</v>
      </c>
      <c r="BU180">
        <v>69</v>
      </c>
    </row>
    <row r="181" spans="1:73" x14ac:dyDescent="0.25">
      <c r="A181" t="s">
        <v>315</v>
      </c>
      <c r="B181">
        <v>34</v>
      </c>
      <c r="C181" t="s">
        <v>1</v>
      </c>
      <c r="D181">
        <v>22</v>
      </c>
      <c r="E181">
        <f>Merge6[[#This Row],[age]]^2</f>
        <v>484</v>
      </c>
      <c r="F181" s="1">
        <v>18000000</v>
      </c>
      <c r="G181" s="1">
        <v>21100000</v>
      </c>
      <c r="H181" s="1">
        <f>Merge6[[#This Row],[MV at time]]/1000000</f>
        <v>18</v>
      </c>
      <c r="I181" s="1">
        <f>Merge6[[#This Row],[fee]]/1000000</f>
        <v>21.1</v>
      </c>
      <c r="J181" s="2">
        <f>Merge6[[#This Row],[fee]]/Merge6[[#This Row],[MV at time]]</f>
        <v>1.1722222222222223</v>
      </c>
      <c r="K181" t="s">
        <v>2</v>
      </c>
      <c r="L181" t="s">
        <v>316</v>
      </c>
      <c r="M181" t="s">
        <v>317</v>
      </c>
      <c r="N181" t="s">
        <v>216</v>
      </c>
      <c r="O1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81" t="s">
        <v>91</v>
      </c>
      <c r="R181" t="s">
        <v>60</v>
      </c>
      <c r="S181">
        <v>74</v>
      </c>
      <c r="T181">
        <v>83</v>
      </c>
      <c r="U181">
        <f>Merge6[[#This Row],[POT]]-Merge6[[#This Row],[TOT]]</f>
        <v>9</v>
      </c>
      <c r="V181" t="s">
        <v>8</v>
      </c>
      <c r="W181">
        <f>IF(Merge6[[#This Row],[Preffoot]]="Right",1,0)</f>
        <v>1</v>
      </c>
      <c r="X181" t="s">
        <v>9</v>
      </c>
      <c r="Y181">
        <f>IF(Merge6[[#This Row],[Position2]]="GK",1,0)</f>
        <v>0</v>
      </c>
      <c r="Z181">
        <f>IF(Merge6[[#This Row],[Position2]]="LB",1,0)</f>
        <v>0</v>
      </c>
      <c r="AA181">
        <f>IF(Merge6[[#This Row],[Position2]]="CB",1,0)</f>
        <v>1</v>
      </c>
      <c r="AB181">
        <f>IF(Merge6[[#This Row],[Position2]]="RB",1,0)</f>
        <v>0</v>
      </c>
      <c r="AC181">
        <f>IF(Merge6[[#This Row],[Position2]]="LWB",1,0)</f>
        <v>0</v>
      </c>
      <c r="AD181">
        <f>IF(Merge6[[#This Row],[Position2]]="RWB",1,0)</f>
        <v>0</v>
      </c>
      <c r="AE181">
        <f>IF(Merge6[[#This Row],[Position2]]="LM",1,0)</f>
        <v>0</v>
      </c>
      <c r="AF181">
        <f>IF(Merge6[[#This Row],[Position2]]="CDM",1,0)</f>
        <v>0</v>
      </c>
      <c r="AG181">
        <f>IF(Merge6[[#This Row],[Position2]]="CM",1,0)</f>
        <v>0</v>
      </c>
      <c r="AH181">
        <f>IF(Merge6[[#This Row],[Position2]]="CAM",1,0)</f>
        <v>0</v>
      </c>
      <c r="AI181">
        <f>IF(Merge6[[#This Row],[Position2]]="RM",1,0)</f>
        <v>0</v>
      </c>
      <c r="AJ181">
        <f>IF(Merge6[[#This Row],[Position2]]="LW",1,0)</f>
        <v>0</v>
      </c>
      <c r="AK181">
        <f>IF(Merge6[[#This Row],[Position2]]="RW",1,0)</f>
        <v>0</v>
      </c>
      <c r="AL181">
        <f>IF(Merge6[[#This Row],[Position2]]="CF",1,0)</f>
        <v>0</v>
      </c>
      <c r="AM181">
        <f>IF(Merge6[[#This Row],[Position2]]="ST",1,0)</f>
        <v>0</v>
      </c>
      <c r="AN181">
        <v>58</v>
      </c>
      <c r="AO181">
        <v>56</v>
      </c>
      <c r="AP181">
        <v>46</v>
      </c>
      <c r="AQ181">
        <v>55</v>
      </c>
      <c r="AR181">
        <v>54</v>
      </c>
      <c r="AS181">
        <v>67</v>
      </c>
      <c r="AT181">
        <v>65</v>
      </c>
      <c r="AU181">
        <v>37</v>
      </c>
      <c r="AV181">
        <v>39</v>
      </c>
      <c r="AW181">
        <v>39</v>
      </c>
      <c r="AX181">
        <v>37</v>
      </c>
      <c r="AY181">
        <v>52</v>
      </c>
      <c r="AZ181">
        <v>48</v>
      </c>
      <c r="BA181">
        <v>70</v>
      </c>
      <c r="BB181">
        <v>80</v>
      </c>
      <c r="BC181">
        <v>85</v>
      </c>
      <c r="BD181">
        <v>67</v>
      </c>
      <c r="BE181">
        <v>67</v>
      </c>
      <c r="BF181">
        <v>80</v>
      </c>
      <c r="BG181">
        <v>56</v>
      </c>
      <c r="BH181">
        <v>74</v>
      </c>
      <c r="BI181">
        <v>63</v>
      </c>
      <c r="BJ181">
        <v>68</v>
      </c>
      <c r="BK181">
        <v>7</v>
      </c>
      <c r="BL181">
        <v>6</v>
      </c>
      <c r="BM181">
        <v>7</v>
      </c>
      <c r="BN181">
        <v>7</v>
      </c>
      <c r="BO181">
        <v>7</v>
      </c>
      <c r="BP181">
        <v>81</v>
      </c>
      <c r="BQ181">
        <v>67</v>
      </c>
      <c r="BR181">
        <v>42</v>
      </c>
      <c r="BS181">
        <v>68</v>
      </c>
      <c r="BT181">
        <v>49</v>
      </c>
      <c r="BU181">
        <v>55</v>
      </c>
    </row>
    <row r="182" spans="1:73" x14ac:dyDescent="0.25">
      <c r="A182" t="s">
        <v>1003</v>
      </c>
      <c r="B182">
        <v>34</v>
      </c>
      <c r="C182" t="s">
        <v>23</v>
      </c>
      <c r="D182">
        <v>23</v>
      </c>
      <c r="E182">
        <f>Merge6[[#This Row],[age]]^2</f>
        <v>529</v>
      </c>
      <c r="F182" s="1">
        <v>1200000</v>
      </c>
      <c r="G182" s="1">
        <v>8000000</v>
      </c>
      <c r="H182" s="1">
        <f>Merge6[[#This Row],[MV at time]]/1000000</f>
        <v>1.2</v>
      </c>
      <c r="I182" s="1">
        <f>Merge6[[#This Row],[fee]]/1000000</f>
        <v>8</v>
      </c>
      <c r="J182" s="2">
        <f>Merge6[[#This Row],[fee]]/Merge6[[#This Row],[MV at time]]</f>
        <v>6.666666666666667</v>
      </c>
      <c r="K182" t="s">
        <v>773</v>
      </c>
      <c r="L182" t="s">
        <v>11</v>
      </c>
      <c r="M182" t="s">
        <v>206</v>
      </c>
      <c r="N182" t="s">
        <v>59</v>
      </c>
      <c r="O1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82" t="s">
        <v>6</v>
      </c>
      <c r="R182" t="s">
        <v>55</v>
      </c>
      <c r="S182">
        <v>76</v>
      </c>
      <c r="T182">
        <v>81</v>
      </c>
      <c r="U182">
        <f>Merge6[[#This Row],[POT]]-Merge6[[#This Row],[TOT]]</f>
        <v>5</v>
      </c>
      <c r="V182" t="s">
        <v>43</v>
      </c>
      <c r="W182">
        <f>IF(Merge6[[#This Row],[Preffoot]]="Right",1,0)</f>
        <v>0</v>
      </c>
      <c r="X182" t="s">
        <v>26</v>
      </c>
      <c r="Y182">
        <f>IF(Merge6[[#This Row],[Position2]]="GK",1,0)</f>
        <v>0</v>
      </c>
      <c r="Z182">
        <f>IF(Merge6[[#This Row],[Position2]]="LB",1,0)</f>
        <v>1</v>
      </c>
      <c r="AA182">
        <f>IF(Merge6[[#This Row],[Position2]]="CB",1,0)</f>
        <v>0</v>
      </c>
      <c r="AB182">
        <f>IF(Merge6[[#This Row],[Position2]]="RB",1,0)</f>
        <v>0</v>
      </c>
      <c r="AC182">
        <f>IF(Merge6[[#This Row],[Position2]]="LWB",1,0)</f>
        <v>0</v>
      </c>
      <c r="AD182">
        <f>IF(Merge6[[#This Row],[Position2]]="RWB",1,0)</f>
        <v>0</v>
      </c>
      <c r="AE182">
        <f>IF(Merge6[[#This Row],[Position2]]="LM",1,0)</f>
        <v>0</v>
      </c>
      <c r="AF182">
        <f>IF(Merge6[[#This Row],[Position2]]="CDM",1,0)</f>
        <v>0</v>
      </c>
      <c r="AG182">
        <f>IF(Merge6[[#This Row],[Position2]]="CM",1,0)</f>
        <v>0</v>
      </c>
      <c r="AH182">
        <f>IF(Merge6[[#This Row],[Position2]]="CAM",1,0)</f>
        <v>0</v>
      </c>
      <c r="AI182">
        <f>IF(Merge6[[#This Row],[Position2]]="RM",1,0)</f>
        <v>0</v>
      </c>
      <c r="AJ182">
        <f>IF(Merge6[[#This Row],[Position2]]="LW",1,0)</f>
        <v>0</v>
      </c>
      <c r="AK182">
        <f>IF(Merge6[[#This Row],[Position2]]="RW",1,0)</f>
        <v>0</v>
      </c>
      <c r="AL182">
        <f>IF(Merge6[[#This Row],[Position2]]="CF",1,0)</f>
        <v>0</v>
      </c>
      <c r="AM182">
        <f>IF(Merge6[[#This Row],[Position2]]="ST",1,0)</f>
        <v>0</v>
      </c>
      <c r="AN182">
        <v>76</v>
      </c>
      <c r="AO182">
        <v>73</v>
      </c>
      <c r="AP182">
        <v>76</v>
      </c>
      <c r="AQ182">
        <v>78</v>
      </c>
      <c r="AR182">
        <v>70</v>
      </c>
      <c r="AS182">
        <v>60</v>
      </c>
      <c r="AT182">
        <v>60</v>
      </c>
      <c r="AU182">
        <v>50</v>
      </c>
      <c r="AV182">
        <v>58</v>
      </c>
      <c r="AW182">
        <v>73</v>
      </c>
      <c r="AX182">
        <v>70</v>
      </c>
      <c r="AY182">
        <v>48</v>
      </c>
      <c r="AZ182">
        <v>43</v>
      </c>
      <c r="BA182">
        <v>71</v>
      </c>
      <c r="BB182">
        <v>72</v>
      </c>
      <c r="BC182">
        <v>73</v>
      </c>
      <c r="BD182">
        <v>75</v>
      </c>
      <c r="BE182">
        <v>79</v>
      </c>
      <c r="BF182">
        <v>48</v>
      </c>
      <c r="BG182">
        <v>75</v>
      </c>
      <c r="BH182">
        <v>72</v>
      </c>
      <c r="BI182">
        <v>74</v>
      </c>
      <c r="BJ182">
        <v>68</v>
      </c>
      <c r="BK182">
        <v>6</v>
      </c>
      <c r="BL182">
        <v>11</v>
      </c>
      <c r="BM182">
        <v>15</v>
      </c>
      <c r="BN182">
        <v>9</v>
      </c>
      <c r="BO182">
        <v>8</v>
      </c>
      <c r="BP182">
        <v>59</v>
      </c>
      <c r="BQ182">
        <v>76</v>
      </c>
      <c r="BR182">
        <v>70</v>
      </c>
      <c r="BS182">
        <v>73</v>
      </c>
      <c r="BT182">
        <v>71</v>
      </c>
      <c r="BU182">
        <v>77</v>
      </c>
    </row>
    <row r="183" spans="1:73" x14ac:dyDescent="0.25">
      <c r="A183" t="s">
        <v>984</v>
      </c>
      <c r="B183">
        <v>33</v>
      </c>
      <c r="C183" t="s">
        <v>28</v>
      </c>
      <c r="D183">
        <v>28</v>
      </c>
      <c r="E183">
        <f>Merge6[[#This Row],[age]]^2</f>
        <v>784</v>
      </c>
      <c r="F183" s="1">
        <v>20000000</v>
      </c>
      <c r="G183" s="1">
        <v>22250000</v>
      </c>
      <c r="H183" s="1">
        <f>Merge6[[#This Row],[MV at time]]/1000000</f>
        <v>20</v>
      </c>
      <c r="I183" s="1">
        <f>Merge6[[#This Row],[fee]]/1000000</f>
        <v>22.25</v>
      </c>
      <c r="J183" s="2">
        <f>Merge6[[#This Row],[fee]]/Merge6[[#This Row],[MV at time]]</f>
        <v>1.1125</v>
      </c>
      <c r="K183" t="s">
        <v>773</v>
      </c>
      <c r="L183" t="s">
        <v>145</v>
      </c>
      <c r="M183" t="s">
        <v>267</v>
      </c>
      <c r="N183" t="s">
        <v>296</v>
      </c>
      <c r="O1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83" t="s">
        <v>131</v>
      </c>
      <c r="R183" t="s">
        <v>60</v>
      </c>
      <c r="S183">
        <v>79</v>
      </c>
      <c r="T183">
        <v>79</v>
      </c>
      <c r="U183">
        <f>Merge6[[#This Row],[POT]]-Merge6[[#This Row],[TOT]]</f>
        <v>0</v>
      </c>
      <c r="V183" t="s">
        <v>8</v>
      </c>
      <c r="W183">
        <f>IF(Merge6[[#This Row],[Preffoot]]="Right",1,0)</f>
        <v>1</v>
      </c>
      <c r="X183" t="s">
        <v>15</v>
      </c>
      <c r="Y183">
        <f>IF(Merge6[[#This Row],[Position2]]="GK",1,0)</f>
        <v>0</v>
      </c>
      <c r="Z183">
        <f>IF(Merge6[[#This Row],[Position2]]="LB",1,0)</f>
        <v>0</v>
      </c>
      <c r="AA183">
        <f>IF(Merge6[[#This Row],[Position2]]="CB",1,0)</f>
        <v>0</v>
      </c>
      <c r="AB183">
        <f>IF(Merge6[[#This Row],[Position2]]="RB",1,0)</f>
        <v>0</v>
      </c>
      <c r="AC183">
        <f>IF(Merge6[[#This Row],[Position2]]="LWB",1,0)</f>
        <v>0</v>
      </c>
      <c r="AD183">
        <f>IF(Merge6[[#This Row],[Position2]]="RWB",1,0)</f>
        <v>0</v>
      </c>
      <c r="AE183">
        <f>IF(Merge6[[#This Row],[Position2]]="LM",1,0)</f>
        <v>0</v>
      </c>
      <c r="AF183">
        <f>IF(Merge6[[#This Row],[Position2]]="CDM",1,0)</f>
        <v>0</v>
      </c>
      <c r="AG183">
        <f>IF(Merge6[[#This Row],[Position2]]="CM",1,0)</f>
        <v>0</v>
      </c>
      <c r="AH183">
        <f>IF(Merge6[[#This Row],[Position2]]="CAM",1,0)</f>
        <v>0</v>
      </c>
      <c r="AI183">
        <f>IF(Merge6[[#This Row],[Position2]]="RM",1,0)</f>
        <v>0</v>
      </c>
      <c r="AJ183">
        <f>IF(Merge6[[#This Row],[Position2]]="LW",1,0)</f>
        <v>0</v>
      </c>
      <c r="AK183">
        <f>IF(Merge6[[#This Row],[Position2]]="RW",1,0)</f>
        <v>0</v>
      </c>
      <c r="AL183">
        <f>IF(Merge6[[#This Row],[Position2]]="CF",1,0)</f>
        <v>0</v>
      </c>
      <c r="AM183">
        <f>IF(Merge6[[#This Row],[Position2]]="ST",1,0)</f>
        <v>1</v>
      </c>
      <c r="AN183">
        <v>79</v>
      </c>
      <c r="AO183">
        <v>78</v>
      </c>
      <c r="AP183">
        <v>61</v>
      </c>
      <c r="AQ183">
        <v>72</v>
      </c>
      <c r="AR183">
        <v>62</v>
      </c>
      <c r="AS183">
        <v>78</v>
      </c>
      <c r="AT183">
        <v>77</v>
      </c>
      <c r="AU183">
        <v>82</v>
      </c>
      <c r="AV183">
        <v>68</v>
      </c>
      <c r="AW183">
        <v>63</v>
      </c>
      <c r="AX183">
        <v>45</v>
      </c>
      <c r="AY183">
        <v>83</v>
      </c>
      <c r="AZ183">
        <v>71</v>
      </c>
      <c r="BA183">
        <v>36</v>
      </c>
      <c r="BB183">
        <v>27</v>
      </c>
      <c r="BC183">
        <v>40</v>
      </c>
      <c r="BD183">
        <v>79</v>
      </c>
      <c r="BE183">
        <v>78</v>
      </c>
      <c r="BF183">
        <v>79</v>
      </c>
      <c r="BG183">
        <v>73</v>
      </c>
      <c r="BH183">
        <v>82</v>
      </c>
      <c r="BI183">
        <v>75</v>
      </c>
      <c r="BJ183">
        <v>67</v>
      </c>
      <c r="BK183">
        <v>10</v>
      </c>
      <c r="BL183">
        <v>10</v>
      </c>
      <c r="BM183">
        <v>15</v>
      </c>
      <c r="BN183">
        <v>8</v>
      </c>
      <c r="BO183">
        <v>6</v>
      </c>
      <c r="BP183">
        <v>74</v>
      </c>
      <c r="BQ183">
        <v>79</v>
      </c>
      <c r="BR183">
        <v>83</v>
      </c>
      <c r="BS183">
        <v>40</v>
      </c>
      <c r="BT183">
        <v>70</v>
      </c>
      <c r="BU183">
        <v>79</v>
      </c>
    </row>
    <row r="184" spans="1:73" x14ac:dyDescent="0.25">
      <c r="A184" t="s">
        <v>1311</v>
      </c>
      <c r="B184">
        <v>22</v>
      </c>
      <c r="C184" t="s">
        <v>1</v>
      </c>
      <c r="D184">
        <v>22</v>
      </c>
      <c r="E184">
        <f>Merge6[[#This Row],[age]]^2</f>
        <v>484</v>
      </c>
      <c r="F184" s="1">
        <v>10000000</v>
      </c>
      <c r="G184" s="1">
        <v>23000000</v>
      </c>
      <c r="H184" s="1">
        <f>Merge6[[#This Row],[MV at time]]/1000000</f>
        <v>10</v>
      </c>
      <c r="I184" s="1">
        <f>Merge6[[#This Row],[fee]]/1000000</f>
        <v>23</v>
      </c>
      <c r="J184" s="2">
        <f>Merge6[[#This Row],[fee]]/Merge6[[#This Row],[MV at time]]</f>
        <v>2.2999999999999998</v>
      </c>
      <c r="K184" t="s">
        <v>1233</v>
      </c>
      <c r="L184" t="s">
        <v>124</v>
      </c>
      <c r="M184" t="s">
        <v>932</v>
      </c>
      <c r="N184" t="s">
        <v>80</v>
      </c>
      <c r="O1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84" t="s">
        <v>211</v>
      </c>
      <c r="R184" t="s">
        <v>82</v>
      </c>
      <c r="S184">
        <v>74</v>
      </c>
      <c r="T184">
        <v>84</v>
      </c>
      <c r="U184">
        <f>Merge6[[#This Row],[POT]]-Merge6[[#This Row],[TOT]]</f>
        <v>10</v>
      </c>
      <c r="V184" t="s">
        <v>43</v>
      </c>
      <c r="W184">
        <f>IF(Merge6[[#This Row],[Preffoot]]="Right",1,0)</f>
        <v>0</v>
      </c>
      <c r="X184" t="s">
        <v>26</v>
      </c>
      <c r="Y184">
        <f>IF(Merge6[[#This Row],[Position2]]="GK",1,0)</f>
        <v>0</v>
      </c>
      <c r="Z184">
        <f>IF(Merge6[[#This Row],[Position2]]="LB",1,0)</f>
        <v>1</v>
      </c>
      <c r="AA184">
        <f>IF(Merge6[[#This Row],[Position2]]="CB",1,0)</f>
        <v>0</v>
      </c>
      <c r="AB184">
        <f>IF(Merge6[[#This Row],[Position2]]="RB",1,0)</f>
        <v>0</v>
      </c>
      <c r="AC184">
        <f>IF(Merge6[[#This Row],[Position2]]="LWB",1,0)</f>
        <v>0</v>
      </c>
      <c r="AD184">
        <f>IF(Merge6[[#This Row],[Position2]]="RWB",1,0)</f>
        <v>0</v>
      </c>
      <c r="AE184">
        <f>IF(Merge6[[#This Row],[Position2]]="LM",1,0)</f>
        <v>0</v>
      </c>
      <c r="AF184">
        <f>IF(Merge6[[#This Row],[Position2]]="CDM",1,0)</f>
        <v>0</v>
      </c>
      <c r="AG184">
        <f>IF(Merge6[[#This Row],[Position2]]="CM",1,0)</f>
        <v>0</v>
      </c>
      <c r="AH184">
        <f>IF(Merge6[[#This Row],[Position2]]="CAM",1,0)</f>
        <v>0</v>
      </c>
      <c r="AI184">
        <f>IF(Merge6[[#This Row],[Position2]]="RM",1,0)</f>
        <v>0</v>
      </c>
      <c r="AJ184">
        <f>IF(Merge6[[#This Row],[Position2]]="LW",1,0)</f>
        <v>0</v>
      </c>
      <c r="AK184">
        <f>IF(Merge6[[#This Row],[Position2]]="RW",1,0)</f>
        <v>0</v>
      </c>
      <c r="AL184">
        <f>IF(Merge6[[#This Row],[Position2]]="CF",1,0)</f>
        <v>0</v>
      </c>
      <c r="AM184">
        <f>IF(Merge6[[#This Row],[Position2]]="ST",1,0)</f>
        <v>0</v>
      </c>
      <c r="AN184">
        <v>69</v>
      </c>
      <c r="AO184">
        <v>70</v>
      </c>
      <c r="AP184">
        <v>72</v>
      </c>
      <c r="AQ184">
        <v>68</v>
      </c>
      <c r="AR184">
        <v>63</v>
      </c>
      <c r="AS184">
        <v>72</v>
      </c>
      <c r="AT184">
        <v>64</v>
      </c>
      <c r="AU184">
        <v>36</v>
      </c>
      <c r="AV184">
        <v>36</v>
      </c>
      <c r="AW184">
        <v>63</v>
      </c>
      <c r="AX184">
        <v>37</v>
      </c>
      <c r="AY184">
        <v>44</v>
      </c>
      <c r="AZ184">
        <v>49</v>
      </c>
      <c r="BA184" t="s">
        <v>1234</v>
      </c>
      <c r="BB184">
        <v>71</v>
      </c>
      <c r="BC184">
        <v>73</v>
      </c>
      <c r="BD184">
        <v>79</v>
      </c>
      <c r="BE184">
        <v>90</v>
      </c>
      <c r="BF184">
        <v>88</v>
      </c>
      <c r="BG184">
        <v>78</v>
      </c>
      <c r="BH184">
        <v>86</v>
      </c>
      <c r="BI184">
        <v>67</v>
      </c>
      <c r="BJ184">
        <v>80</v>
      </c>
      <c r="BK184">
        <v>8</v>
      </c>
      <c r="BL184">
        <v>9</v>
      </c>
      <c r="BM184">
        <v>7</v>
      </c>
      <c r="BN184">
        <v>5</v>
      </c>
      <c r="BO184">
        <v>7</v>
      </c>
      <c r="BP184">
        <v>76</v>
      </c>
      <c r="BQ184">
        <v>63</v>
      </c>
      <c r="BR184">
        <v>60</v>
      </c>
      <c r="BS184">
        <v>66</v>
      </c>
      <c r="BT184">
        <v>58</v>
      </c>
      <c r="BU184">
        <v>68</v>
      </c>
    </row>
    <row r="185" spans="1:73" x14ac:dyDescent="0.25">
      <c r="A185" t="s">
        <v>1076</v>
      </c>
      <c r="B185">
        <v>23</v>
      </c>
      <c r="C185" t="s">
        <v>116</v>
      </c>
      <c r="D185">
        <v>22</v>
      </c>
      <c r="E185">
        <f>Merge6[[#This Row],[age]]^2</f>
        <v>484</v>
      </c>
      <c r="F185" s="1">
        <v>14000000</v>
      </c>
      <c r="G185" s="1">
        <v>15000000</v>
      </c>
      <c r="H185" s="1">
        <f>Merge6[[#This Row],[MV at time]]/1000000</f>
        <v>14</v>
      </c>
      <c r="I185" s="1">
        <f>Merge6[[#This Row],[fee]]/1000000</f>
        <v>15</v>
      </c>
      <c r="J185" s="2">
        <f>Merge6[[#This Row],[fee]]/Merge6[[#This Row],[MV at time]]</f>
        <v>1.0714285714285714</v>
      </c>
      <c r="K185" t="s">
        <v>1050</v>
      </c>
      <c r="L185" t="s">
        <v>290</v>
      </c>
      <c r="M185" t="s">
        <v>341</v>
      </c>
      <c r="N185" t="s">
        <v>274</v>
      </c>
      <c r="O1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85" t="s">
        <v>82</v>
      </c>
      <c r="R185" t="s">
        <v>55</v>
      </c>
      <c r="S185">
        <v>73</v>
      </c>
      <c r="T185">
        <v>80</v>
      </c>
      <c r="U185">
        <f>Merge6[[#This Row],[POT]]-Merge6[[#This Row],[TOT]]</f>
        <v>7</v>
      </c>
      <c r="V185" t="s">
        <v>43</v>
      </c>
      <c r="W185">
        <f>IF(Merge6[[#This Row],[Preffoot]]="Right",1,0)</f>
        <v>0</v>
      </c>
      <c r="X185" t="s">
        <v>37</v>
      </c>
      <c r="Y185">
        <f>IF(Merge6[[#This Row],[Position2]]="GK",1,0)</f>
        <v>0</v>
      </c>
      <c r="Z185">
        <f>IF(Merge6[[#This Row],[Position2]]="LB",1,0)</f>
        <v>0</v>
      </c>
      <c r="AA185">
        <f>IF(Merge6[[#This Row],[Position2]]="CB",1,0)</f>
        <v>0</v>
      </c>
      <c r="AB185">
        <f>IF(Merge6[[#This Row],[Position2]]="RB",1,0)</f>
        <v>0</v>
      </c>
      <c r="AC185">
        <f>IF(Merge6[[#This Row],[Position2]]="LWB",1,0)</f>
        <v>0</v>
      </c>
      <c r="AD185">
        <f>IF(Merge6[[#This Row],[Position2]]="RWB",1,0)</f>
        <v>0</v>
      </c>
      <c r="AE185">
        <f>IF(Merge6[[#This Row],[Position2]]="LM",1,0)</f>
        <v>0</v>
      </c>
      <c r="AF185">
        <f>IF(Merge6[[#This Row],[Position2]]="CDM",1,0)</f>
        <v>0</v>
      </c>
      <c r="AG185">
        <f>IF(Merge6[[#This Row],[Position2]]="CM",1,0)</f>
        <v>0</v>
      </c>
      <c r="AH185">
        <f>IF(Merge6[[#This Row],[Position2]]="CAM",1,0)</f>
        <v>0</v>
      </c>
      <c r="AI185">
        <f>IF(Merge6[[#This Row],[Position2]]="RM",1,0)</f>
        <v>1</v>
      </c>
      <c r="AJ185">
        <f>IF(Merge6[[#This Row],[Position2]]="LW",1,0)</f>
        <v>0</v>
      </c>
      <c r="AK185">
        <f>IF(Merge6[[#This Row],[Position2]]="RW",1,0)</f>
        <v>0</v>
      </c>
      <c r="AL185">
        <f>IF(Merge6[[#This Row],[Position2]]="CF",1,0)</f>
        <v>0</v>
      </c>
      <c r="AM185">
        <f>IF(Merge6[[#This Row],[Position2]]="ST",1,0)</f>
        <v>0</v>
      </c>
      <c r="AN185">
        <v>75</v>
      </c>
      <c r="AO185">
        <v>76</v>
      </c>
      <c r="AP185">
        <v>68</v>
      </c>
      <c r="AQ185">
        <v>71</v>
      </c>
      <c r="AR185">
        <v>66</v>
      </c>
      <c r="AS185">
        <v>42</v>
      </c>
      <c r="AT185">
        <v>72</v>
      </c>
      <c r="AU185">
        <v>63</v>
      </c>
      <c r="AV185">
        <v>67</v>
      </c>
      <c r="AW185">
        <v>71</v>
      </c>
      <c r="AX185">
        <v>62</v>
      </c>
      <c r="AY185">
        <v>52</v>
      </c>
      <c r="AZ185">
        <v>71</v>
      </c>
      <c r="BA185">
        <v>37</v>
      </c>
      <c r="BB185">
        <v>30</v>
      </c>
      <c r="BC185">
        <v>31</v>
      </c>
      <c r="BD185">
        <v>75</v>
      </c>
      <c r="BE185">
        <v>68</v>
      </c>
      <c r="BF185">
        <v>58</v>
      </c>
      <c r="BG185">
        <v>69</v>
      </c>
      <c r="BH185">
        <v>76</v>
      </c>
      <c r="BI185">
        <v>79</v>
      </c>
      <c r="BJ185">
        <v>55</v>
      </c>
      <c r="BK185">
        <v>5</v>
      </c>
      <c r="BL185">
        <v>14</v>
      </c>
      <c r="BM185">
        <v>11</v>
      </c>
      <c r="BN185">
        <v>7</v>
      </c>
      <c r="BO185">
        <v>10</v>
      </c>
      <c r="BP185">
        <v>42</v>
      </c>
      <c r="BQ185">
        <v>70</v>
      </c>
      <c r="BR185">
        <v>69</v>
      </c>
      <c r="BS185">
        <v>27</v>
      </c>
      <c r="BT185">
        <v>76</v>
      </c>
      <c r="BU185">
        <v>69</v>
      </c>
    </row>
    <row r="186" spans="1:73" x14ac:dyDescent="0.25">
      <c r="A186" t="s">
        <v>893</v>
      </c>
      <c r="B186">
        <v>21</v>
      </c>
      <c r="C186" t="s">
        <v>116</v>
      </c>
      <c r="D186">
        <v>22</v>
      </c>
      <c r="E186">
        <f>Merge6[[#This Row],[age]]^2</f>
        <v>484</v>
      </c>
      <c r="F186" s="1">
        <v>9000000</v>
      </c>
      <c r="G186" s="1">
        <v>13000000</v>
      </c>
      <c r="H186" s="1">
        <f>Merge6[[#This Row],[MV at time]]/1000000</f>
        <v>9</v>
      </c>
      <c r="I186" s="1">
        <f>Merge6[[#This Row],[fee]]/1000000</f>
        <v>13</v>
      </c>
      <c r="J186" s="2">
        <f>Merge6[[#This Row],[fee]]/Merge6[[#This Row],[MV at time]]</f>
        <v>1.4444444444444444</v>
      </c>
      <c r="K186" t="s">
        <v>773</v>
      </c>
      <c r="L186" t="s">
        <v>34</v>
      </c>
      <c r="M186" t="s">
        <v>35</v>
      </c>
      <c r="N186" t="s">
        <v>25</v>
      </c>
      <c r="O1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86" t="s">
        <v>6</v>
      </c>
      <c r="R186" t="s">
        <v>7</v>
      </c>
      <c r="S186">
        <v>74</v>
      </c>
      <c r="T186">
        <v>81</v>
      </c>
      <c r="U186">
        <f>Merge6[[#This Row],[POT]]-Merge6[[#This Row],[TOT]]</f>
        <v>7</v>
      </c>
      <c r="V186" t="s">
        <v>43</v>
      </c>
      <c r="W186">
        <f>IF(Merge6[[#This Row],[Preffoot]]="Right",1,0)</f>
        <v>0</v>
      </c>
      <c r="X186" t="s">
        <v>37</v>
      </c>
      <c r="Y186">
        <f>IF(Merge6[[#This Row],[Position2]]="GK",1,0)</f>
        <v>0</v>
      </c>
      <c r="Z186">
        <f>IF(Merge6[[#This Row],[Position2]]="LB",1,0)</f>
        <v>0</v>
      </c>
      <c r="AA186">
        <f>IF(Merge6[[#This Row],[Position2]]="CB",1,0)</f>
        <v>0</v>
      </c>
      <c r="AB186">
        <f>IF(Merge6[[#This Row],[Position2]]="RB",1,0)</f>
        <v>0</v>
      </c>
      <c r="AC186">
        <f>IF(Merge6[[#This Row],[Position2]]="LWB",1,0)</f>
        <v>0</v>
      </c>
      <c r="AD186">
        <f>IF(Merge6[[#This Row],[Position2]]="RWB",1,0)</f>
        <v>0</v>
      </c>
      <c r="AE186">
        <f>IF(Merge6[[#This Row],[Position2]]="LM",1,0)</f>
        <v>0</v>
      </c>
      <c r="AF186">
        <f>IF(Merge6[[#This Row],[Position2]]="CDM",1,0)</f>
        <v>0</v>
      </c>
      <c r="AG186">
        <f>IF(Merge6[[#This Row],[Position2]]="CM",1,0)</f>
        <v>0</v>
      </c>
      <c r="AH186">
        <f>IF(Merge6[[#This Row],[Position2]]="CAM",1,0)</f>
        <v>0</v>
      </c>
      <c r="AI186">
        <f>IF(Merge6[[#This Row],[Position2]]="RM",1,0)</f>
        <v>1</v>
      </c>
      <c r="AJ186">
        <f>IF(Merge6[[#This Row],[Position2]]="LW",1,0)</f>
        <v>0</v>
      </c>
      <c r="AK186">
        <f>IF(Merge6[[#This Row],[Position2]]="RW",1,0)</f>
        <v>0</v>
      </c>
      <c r="AL186">
        <f>IF(Merge6[[#This Row],[Position2]]="CF",1,0)</f>
        <v>0</v>
      </c>
      <c r="AM186">
        <f>IF(Merge6[[#This Row],[Position2]]="ST",1,0)</f>
        <v>0</v>
      </c>
      <c r="AN186">
        <v>80</v>
      </c>
      <c r="AO186">
        <v>79</v>
      </c>
      <c r="AP186">
        <v>63</v>
      </c>
      <c r="AQ186">
        <v>74</v>
      </c>
      <c r="AR186">
        <v>58</v>
      </c>
      <c r="AS186">
        <v>53</v>
      </c>
      <c r="AT186">
        <v>85</v>
      </c>
      <c r="AU186">
        <v>72</v>
      </c>
      <c r="AV186">
        <v>74</v>
      </c>
      <c r="AW186">
        <v>66</v>
      </c>
      <c r="AX186">
        <v>54</v>
      </c>
      <c r="AY186">
        <v>57</v>
      </c>
      <c r="AZ186">
        <v>58</v>
      </c>
      <c r="BA186">
        <v>38</v>
      </c>
      <c r="BB186">
        <v>34</v>
      </c>
      <c r="BC186">
        <v>37</v>
      </c>
      <c r="BD186">
        <v>82</v>
      </c>
      <c r="BE186">
        <v>66</v>
      </c>
      <c r="BF186">
        <v>64</v>
      </c>
      <c r="BG186">
        <v>79</v>
      </c>
      <c r="BH186">
        <v>79</v>
      </c>
      <c r="BI186">
        <v>76</v>
      </c>
      <c r="BJ186">
        <v>59</v>
      </c>
      <c r="BK186">
        <v>7</v>
      </c>
      <c r="BL186">
        <v>11</v>
      </c>
      <c r="BM186">
        <v>5</v>
      </c>
      <c r="BN186">
        <v>13</v>
      </c>
      <c r="BO186">
        <v>12</v>
      </c>
      <c r="BP186">
        <v>55</v>
      </c>
      <c r="BQ186">
        <v>68</v>
      </c>
      <c r="BR186">
        <v>70</v>
      </c>
      <c r="BS186">
        <v>23</v>
      </c>
      <c r="BT186">
        <v>64</v>
      </c>
      <c r="BU186">
        <v>57</v>
      </c>
    </row>
    <row r="187" spans="1:73" x14ac:dyDescent="0.25">
      <c r="A187" t="s">
        <v>1360</v>
      </c>
      <c r="B187">
        <v>47</v>
      </c>
      <c r="C187" t="s">
        <v>57</v>
      </c>
      <c r="D187">
        <v>20</v>
      </c>
      <c r="E187">
        <f>Merge6[[#This Row],[age]]^2</f>
        <v>400</v>
      </c>
      <c r="F187" s="1">
        <v>8500000</v>
      </c>
      <c r="G187" s="1">
        <v>13650000</v>
      </c>
      <c r="H187" s="1">
        <f>Merge6[[#This Row],[MV at time]]/1000000</f>
        <v>8.5</v>
      </c>
      <c r="I187" s="1">
        <f>Merge6[[#This Row],[fee]]/1000000</f>
        <v>13.65</v>
      </c>
      <c r="J187" s="2">
        <f>Merge6[[#This Row],[fee]]/Merge6[[#This Row],[MV at time]]</f>
        <v>1.6058823529411765</v>
      </c>
      <c r="K187" t="s">
        <v>1233</v>
      </c>
      <c r="L187" t="s">
        <v>3</v>
      </c>
      <c r="M187" t="s">
        <v>293</v>
      </c>
      <c r="N187" t="s">
        <v>210</v>
      </c>
      <c r="O1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87" t="s">
        <v>851</v>
      </c>
      <c r="R187" t="s">
        <v>60</v>
      </c>
      <c r="S187">
        <v>71</v>
      </c>
      <c r="T187">
        <v>84</v>
      </c>
      <c r="U187">
        <f>Merge6[[#This Row],[POT]]-Merge6[[#This Row],[TOT]]</f>
        <v>13</v>
      </c>
      <c r="V187" t="s">
        <v>8</v>
      </c>
      <c r="W187">
        <f>IF(Merge6[[#This Row],[Preffoot]]="Right",1,0)</f>
        <v>1</v>
      </c>
      <c r="X187" t="s">
        <v>21</v>
      </c>
      <c r="Y187">
        <f>IF(Merge6[[#This Row],[Position2]]="GK",1,0)</f>
        <v>0</v>
      </c>
      <c r="Z187">
        <f>IF(Merge6[[#This Row],[Position2]]="LB",1,0)</f>
        <v>0</v>
      </c>
      <c r="AA187">
        <f>IF(Merge6[[#This Row],[Position2]]="CB",1,0)</f>
        <v>0</v>
      </c>
      <c r="AB187">
        <f>IF(Merge6[[#This Row],[Position2]]="RB",1,0)</f>
        <v>0</v>
      </c>
      <c r="AC187">
        <f>IF(Merge6[[#This Row],[Position2]]="LWB",1,0)</f>
        <v>0</v>
      </c>
      <c r="AD187">
        <f>IF(Merge6[[#This Row],[Position2]]="RWB",1,0)</f>
        <v>0</v>
      </c>
      <c r="AE187">
        <f>IF(Merge6[[#This Row],[Position2]]="LM",1,0)</f>
        <v>0</v>
      </c>
      <c r="AF187">
        <f>IF(Merge6[[#This Row],[Position2]]="CDM",1,0)</f>
        <v>0</v>
      </c>
      <c r="AG187">
        <f>IF(Merge6[[#This Row],[Position2]]="CM",1,0)</f>
        <v>0</v>
      </c>
      <c r="AH187">
        <f>IF(Merge6[[#This Row],[Position2]]="CAM",1,0)</f>
        <v>1</v>
      </c>
      <c r="AI187">
        <f>IF(Merge6[[#This Row],[Position2]]="RM",1,0)</f>
        <v>0</v>
      </c>
      <c r="AJ187">
        <f>IF(Merge6[[#This Row],[Position2]]="LW",1,0)</f>
        <v>0</v>
      </c>
      <c r="AK187">
        <f>IF(Merge6[[#This Row],[Position2]]="RW",1,0)</f>
        <v>0</v>
      </c>
      <c r="AL187">
        <f>IF(Merge6[[#This Row],[Position2]]="CF",1,0)</f>
        <v>0</v>
      </c>
      <c r="AM187">
        <f>IF(Merge6[[#This Row],[Position2]]="ST",1,0)</f>
        <v>0</v>
      </c>
      <c r="AN187">
        <v>74</v>
      </c>
      <c r="AO187">
        <v>80</v>
      </c>
      <c r="AP187">
        <v>59</v>
      </c>
      <c r="AQ187">
        <v>70</v>
      </c>
      <c r="AR187">
        <v>64</v>
      </c>
      <c r="AS187">
        <v>62</v>
      </c>
      <c r="AT187">
        <v>71</v>
      </c>
      <c r="AU187">
        <v>67</v>
      </c>
      <c r="AV187">
        <v>65</v>
      </c>
      <c r="AW187">
        <v>70</v>
      </c>
      <c r="AX187">
        <v>72</v>
      </c>
      <c r="AY187">
        <v>66</v>
      </c>
      <c r="AZ187">
        <v>55</v>
      </c>
      <c r="BA187" t="s">
        <v>1234</v>
      </c>
      <c r="BB187">
        <v>43</v>
      </c>
      <c r="BC187">
        <v>45</v>
      </c>
      <c r="BD187">
        <v>87</v>
      </c>
      <c r="BE187">
        <v>70</v>
      </c>
      <c r="BF187">
        <v>59</v>
      </c>
      <c r="BG187">
        <v>82</v>
      </c>
      <c r="BH187">
        <v>82</v>
      </c>
      <c r="BI187">
        <v>84</v>
      </c>
      <c r="BJ187">
        <v>70</v>
      </c>
      <c r="BK187">
        <v>6</v>
      </c>
      <c r="BL187">
        <v>12</v>
      </c>
      <c r="BM187">
        <v>9</v>
      </c>
      <c r="BN187">
        <v>14</v>
      </c>
      <c r="BO187">
        <v>7</v>
      </c>
      <c r="BP187">
        <v>76</v>
      </c>
      <c r="BQ187">
        <v>64</v>
      </c>
      <c r="BR187">
        <v>68</v>
      </c>
      <c r="BS187">
        <v>43</v>
      </c>
      <c r="BT187">
        <v>62</v>
      </c>
      <c r="BU187">
        <v>65</v>
      </c>
    </row>
    <row r="188" spans="1:73" x14ac:dyDescent="0.25">
      <c r="A188" t="s">
        <v>875</v>
      </c>
      <c r="B188">
        <v>17</v>
      </c>
      <c r="C188" t="s">
        <v>28</v>
      </c>
      <c r="D188">
        <v>24</v>
      </c>
      <c r="E188">
        <f>Merge6[[#This Row],[age]]^2</f>
        <v>576</v>
      </c>
      <c r="F188" s="1">
        <v>9000000</v>
      </c>
      <c r="G188" s="1">
        <v>10000000</v>
      </c>
      <c r="H188" s="1">
        <f>Merge6[[#This Row],[MV at time]]/1000000</f>
        <v>9</v>
      </c>
      <c r="I188" s="1">
        <f>Merge6[[#This Row],[fee]]/1000000</f>
        <v>10</v>
      </c>
      <c r="J188" s="2">
        <f>Merge6[[#This Row],[fee]]/Merge6[[#This Row],[MV at time]]</f>
        <v>1.1111111111111112</v>
      </c>
      <c r="K188" t="s">
        <v>773</v>
      </c>
      <c r="L188" t="s">
        <v>34</v>
      </c>
      <c r="M188" t="s">
        <v>36</v>
      </c>
      <c r="N188" t="s">
        <v>263</v>
      </c>
      <c r="O1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88" t="s">
        <v>6</v>
      </c>
      <c r="R188" t="s">
        <v>6</v>
      </c>
      <c r="S188">
        <v>76</v>
      </c>
      <c r="T188">
        <v>83</v>
      </c>
      <c r="U188">
        <f>Merge6[[#This Row],[POT]]-Merge6[[#This Row],[TOT]]</f>
        <v>7</v>
      </c>
      <c r="V188" t="s">
        <v>43</v>
      </c>
      <c r="W188">
        <f>IF(Merge6[[#This Row],[Preffoot]]="Right",1,0)</f>
        <v>0</v>
      </c>
      <c r="X188" t="s">
        <v>15</v>
      </c>
      <c r="Y188">
        <f>IF(Merge6[[#This Row],[Position2]]="GK",1,0)</f>
        <v>0</v>
      </c>
      <c r="Z188">
        <f>IF(Merge6[[#This Row],[Position2]]="LB",1,0)</f>
        <v>0</v>
      </c>
      <c r="AA188">
        <f>IF(Merge6[[#This Row],[Position2]]="CB",1,0)</f>
        <v>0</v>
      </c>
      <c r="AB188">
        <f>IF(Merge6[[#This Row],[Position2]]="RB",1,0)</f>
        <v>0</v>
      </c>
      <c r="AC188">
        <f>IF(Merge6[[#This Row],[Position2]]="LWB",1,0)</f>
        <v>0</v>
      </c>
      <c r="AD188">
        <f>IF(Merge6[[#This Row],[Position2]]="RWB",1,0)</f>
        <v>0</v>
      </c>
      <c r="AE188">
        <f>IF(Merge6[[#This Row],[Position2]]="LM",1,0)</f>
        <v>0</v>
      </c>
      <c r="AF188">
        <f>IF(Merge6[[#This Row],[Position2]]="CDM",1,0)</f>
        <v>0</v>
      </c>
      <c r="AG188">
        <f>IF(Merge6[[#This Row],[Position2]]="CM",1,0)</f>
        <v>0</v>
      </c>
      <c r="AH188">
        <f>IF(Merge6[[#This Row],[Position2]]="CAM",1,0)</f>
        <v>0</v>
      </c>
      <c r="AI188">
        <f>IF(Merge6[[#This Row],[Position2]]="RM",1,0)</f>
        <v>0</v>
      </c>
      <c r="AJ188">
        <f>IF(Merge6[[#This Row],[Position2]]="LW",1,0)</f>
        <v>0</v>
      </c>
      <c r="AK188">
        <f>IF(Merge6[[#This Row],[Position2]]="RW",1,0)</f>
        <v>0</v>
      </c>
      <c r="AL188">
        <f>IF(Merge6[[#This Row],[Position2]]="CF",1,0)</f>
        <v>0</v>
      </c>
      <c r="AM188">
        <f>IF(Merge6[[#This Row],[Position2]]="ST",1,0)</f>
        <v>1</v>
      </c>
      <c r="AN188">
        <v>80</v>
      </c>
      <c r="AO188">
        <v>78</v>
      </c>
      <c r="AP188">
        <v>47</v>
      </c>
      <c r="AQ188">
        <v>75</v>
      </c>
      <c r="AR188">
        <v>66</v>
      </c>
      <c r="AS188">
        <v>76</v>
      </c>
      <c r="AT188">
        <v>79</v>
      </c>
      <c r="AU188">
        <v>80</v>
      </c>
      <c r="AV188">
        <v>75</v>
      </c>
      <c r="AW188">
        <v>40</v>
      </c>
      <c r="AX188">
        <v>34</v>
      </c>
      <c r="AY188">
        <v>73</v>
      </c>
      <c r="AZ188">
        <v>70</v>
      </c>
      <c r="BA188">
        <v>21</v>
      </c>
      <c r="BB188">
        <v>22</v>
      </c>
      <c r="BC188">
        <v>21</v>
      </c>
      <c r="BD188">
        <v>66</v>
      </c>
      <c r="BE188">
        <v>65</v>
      </c>
      <c r="BF188">
        <v>73</v>
      </c>
      <c r="BG188">
        <v>54</v>
      </c>
      <c r="BH188">
        <v>72</v>
      </c>
      <c r="BI188">
        <v>71</v>
      </c>
      <c r="BJ188">
        <v>73</v>
      </c>
      <c r="BK188">
        <v>9</v>
      </c>
      <c r="BL188">
        <v>12</v>
      </c>
      <c r="BM188">
        <v>13</v>
      </c>
      <c r="BN188">
        <v>8</v>
      </c>
      <c r="BO188">
        <v>12</v>
      </c>
      <c r="BP188">
        <v>72</v>
      </c>
      <c r="BQ188">
        <v>74</v>
      </c>
      <c r="BR188">
        <v>74</v>
      </c>
      <c r="BS188">
        <v>22</v>
      </c>
      <c r="BT188">
        <v>73</v>
      </c>
      <c r="BU188">
        <v>67</v>
      </c>
    </row>
    <row r="189" spans="1:73" x14ac:dyDescent="0.25">
      <c r="A189" t="s">
        <v>107</v>
      </c>
      <c r="B189">
        <v>41</v>
      </c>
      <c r="C189" t="s">
        <v>1</v>
      </c>
      <c r="D189">
        <v>25</v>
      </c>
      <c r="E189">
        <f>Merge6[[#This Row],[age]]^2</f>
        <v>625</v>
      </c>
      <c r="F189" s="1">
        <v>10000000</v>
      </c>
      <c r="G189" s="1">
        <v>8800000</v>
      </c>
      <c r="H189" s="1">
        <f>Merge6[[#This Row],[MV at time]]/1000000</f>
        <v>10</v>
      </c>
      <c r="I189" s="1">
        <f>Merge6[[#This Row],[fee]]/1000000</f>
        <v>8.8000000000000007</v>
      </c>
      <c r="J189" s="2">
        <f>Merge6[[#This Row],[fee]]/Merge6[[#This Row],[MV at time]]</f>
        <v>0.88</v>
      </c>
      <c r="K189" t="s">
        <v>2</v>
      </c>
      <c r="L189" t="s">
        <v>108</v>
      </c>
      <c r="M189" t="s">
        <v>109</v>
      </c>
      <c r="N189" t="s">
        <v>110</v>
      </c>
      <c r="O1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189" t="s">
        <v>91</v>
      </c>
      <c r="R189" t="s">
        <v>69</v>
      </c>
      <c r="S189">
        <v>75</v>
      </c>
      <c r="T189">
        <v>79</v>
      </c>
      <c r="U189">
        <f>Merge6[[#This Row],[POT]]-Merge6[[#This Row],[TOT]]</f>
        <v>4</v>
      </c>
      <c r="V189" t="s">
        <v>8</v>
      </c>
      <c r="W189">
        <f>IF(Merge6[[#This Row],[Preffoot]]="Right",1,0)</f>
        <v>1</v>
      </c>
      <c r="X189" t="s">
        <v>9</v>
      </c>
      <c r="Y189">
        <f>IF(Merge6[[#This Row],[Position2]]="GK",1,0)</f>
        <v>0</v>
      </c>
      <c r="Z189">
        <f>IF(Merge6[[#This Row],[Position2]]="LB",1,0)</f>
        <v>0</v>
      </c>
      <c r="AA189">
        <f>IF(Merge6[[#This Row],[Position2]]="CB",1,0)</f>
        <v>1</v>
      </c>
      <c r="AB189">
        <f>IF(Merge6[[#This Row],[Position2]]="RB",1,0)</f>
        <v>0</v>
      </c>
      <c r="AC189">
        <f>IF(Merge6[[#This Row],[Position2]]="LWB",1,0)</f>
        <v>0</v>
      </c>
      <c r="AD189">
        <f>IF(Merge6[[#This Row],[Position2]]="RWB",1,0)</f>
        <v>0</v>
      </c>
      <c r="AE189">
        <f>IF(Merge6[[#This Row],[Position2]]="LM",1,0)</f>
        <v>0</v>
      </c>
      <c r="AF189">
        <f>IF(Merge6[[#This Row],[Position2]]="CDM",1,0)</f>
        <v>0</v>
      </c>
      <c r="AG189">
        <f>IF(Merge6[[#This Row],[Position2]]="CM",1,0)</f>
        <v>0</v>
      </c>
      <c r="AH189">
        <f>IF(Merge6[[#This Row],[Position2]]="CAM",1,0)</f>
        <v>0</v>
      </c>
      <c r="AI189">
        <f>IF(Merge6[[#This Row],[Position2]]="RM",1,0)</f>
        <v>0</v>
      </c>
      <c r="AJ189">
        <f>IF(Merge6[[#This Row],[Position2]]="LW",1,0)</f>
        <v>0</v>
      </c>
      <c r="AK189">
        <f>IF(Merge6[[#This Row],[Position2]]="RW",1,0)</f>
        <v>0</v>
      </c>
      <c r="AL189">
        <f>IF(Merge6[[#This Row],[Position2]]="CF",1,0)</f>
        <v>0</v>
      </c>
      <c r="AM189">
        <f>IF(Merge6[[#This Row],[Position2]]="ST",1,0)</f>
        <v>0</v>
      </c>
      <c r="AN189">
        <v>60</v>
      </c>
      <c r="AO189">
        <v>58</v>
      </c>
      <c r="AP189">
        <v>28</v>
      </c>
      <c r="AQ189">
        <v>67</v>
      </c>
      <c r="AR189">
        <v>60</v>
      </c>
      <c r="AS189">
        <v>70</v>
      </c>
      <c r="AT189">
        <v>42</v>
      </c>
      <c r="AU189">
        <v>22</v>
      </c>
      <c r="AV189">
        <v>18</v>
      </c>
      <c r="AW189">
        <v>25</v>
      </c>
      <c r="AX189">
        <v>22</v>
      </c>
      <c r="AY189">
        <v>36</v>
      </c>
      <c r="AZ189">
        <v>25</v>
      </c>
      <c r="BA189">
        <v>76</v>
      </c>
      <c r="BB189">
        <v>76</v>
      </c>
      <c r="BC189">
        <v>78</v>
      </c>
      <c r="BD189">
        <v>68</v>
      </c>
      <c r="BE189">
        <v>69</v>
      </c>
      <c r="BF189">
        <v>79</v>
      </c>
      <c r="BG189">
        <v>61</v>
      </c>
      <c r="BH189">
        <v>69</v>
      </c>
      <c r="BI189">
        <v>64</v>
      </c>
      <c r="BJ189">
        <v>72</v>
      </c>
      <c r="BK189">
        <v>7</v>
      </c>
      <c r="BL189">
        <v>6</v>
      </c>
      <c r="BM189">
        <v>10</v>
      </c>
      <c r="BN189">
        <v>6</v>
      </c>
      <c r="BO189">
        <v>11</v>
      </c>
      <c r="BP189">
        <v>79</v>
      </c>
      <c r="BQ189">
        <v>67</v>
      </c>
      <c r="BR189">
        <v>30</v>
      </c>
      <c r="BS189">
        <v>76</v>
      </c>
      <c r="BT189">
        <v>48</v>
      </c>
      <c r="BU189">
        <v>68</v>
      </c>
    </row>
    <row r="190" spans="1:73" x14ac:dyDescent="0.25">
      <c r="A190" t="s">
        <v>1329</v>
      </c>
      <c r="B190">
        <v>9</v>
      </c>
      <c r="C190" t="s">
        <v>57</v>
      </c>
      <c r="D190">
        <v>25</v>
      </c>
      <c r="E190">
        <f>Merge6[[#This Row],[age]]^2</f>
        <v>625</v>
      </c>
      <c r="F190" s="1">
        <v>50000000</v>
      </c>
      <c r="G190" s="1">
        <v>18000000</v>
      </c>
      <c r="H190" s="1">
        <f>Merge6[[#This Row],[MV at time]]/1000000</f>
        <v>50</v>
      </c>
      <c r="I190" s="1">
        <f>Merge6[[#This Row],[fee]]/1000000</f>
        <v>18</v>
      </c>
      <c r="J190" s="2">
        <f>Merge6[[#This Row],[fee]]/Merge6[[#This Row],[MV at time]]</f>
        <v>0.36</v>
      </c>
      <c r="K190" t="s">
        <v>1233</v>
      </c>
      <c r="L190" t="s">
        <v>34</v>
      </c>
      <c r="M190" t="s">
        <v>169</v>
      </c>
      <c r="N190" t="s">
        <v>242</v>
      </c>
      <c r="O1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90" t="s">
        <v>6</v>
      </c>
      <c r="R190" t="s">
        <v>55</v>
      </c>
      <c r="S190">
        <v>83</v>
      </c>
      <c r="T190">
        <v>88</v>
      </c>
      <c r="U190">
        <f>Merge6[[#This Row],[POT]]-Merge6[[#This Row],[TOT]]</f>
        <v>5</v>
      </c>
      <c r="V190" t="s">
        <v>8</v>
      </c>
      <c r="W190">
        <f>IF(Merge6[[#This Row],[Preffoot]]="Right",1,0)</f>
        <v>1</v>
      </c>
      <c r="X190" t="s">
        <v>20</v>
      </c>
      <c r="Y190">
        <f>IF(Merge6[[#This Row],[Position2]]="GK",1,0)</f>
        <v>0</v>
      </c>
      <c r="Z190">
        <f>IF(Merge6[[#This Row],[Position2]]="LB",1,0)</f>
        <v>0</v>
      </c>
      <c r="AA190">
        <f>IF(Merge6[[#This Row],[Position2]]="CB",1,0)</f>
        <v>0</v>
      </c>
      <c r="AB190">
        <f>IF(Merge6[[#This Row],[Position2]]="RB",1,0)</f>
        <v>0</v>
      </c>
      <c r="AC190">
        <f>IF(Merge6[[#This Row],[Position2]]="LWB",1,0)</f>
        <v>0</v>
      </c>
      <c r="AD190">
        <f>IF(Merge6[[#This Row],[Position2]]="RWB",1,0)</f>
        <v>0</v>
      </c>
      <c r="AE190">
        <f>IF(Merge6[[#This Row],[Position2]]="LM",1,0)</f>
        <v>0</v>
      </c>
      <c r="AF190">
        <f>IF(Merge6[[#This Row],[Position2]]="CDM",1,0)</f>
        <v>0</v>
      </c>
      <c r="AG190">
        <f>IF(Merge6[[#This Row],[Position2]]="CM",1,0)</f>
        <v>1</v>
      </c>
      <c r="AH190">
        <f>IF(Merge6[[#This Row],[Position2]]="CAM",1,0)</f>
        <v>0</v>
      </c>
      <c r="AI190">
        <f>IF(Merge6[[#This Row],[Position2]]="RM",1,0)</f>
        <v>0</v>
      </c>
      <c r="AJ190">
        <f>IF(Merge6[[#This Row],[Position2]]="LW",1,0)</f>
        <v>0</v>
      </c>
      <c r="AK190">
        <f>IF(Merge6[[#This Row],[Position2]]="RW",1,0)</f>
        <v>0</v>
      </c>
      <c r="AL190">
        <f>IF(Merge6[[#This Row],[Position2]]="CF",1,0)</f>
        <v>0</v>
      </c>
      <c r="AM190">
        <f>IF(Merge6[[#This Row],[Position2]]="ST",1,0)</f>
        <v>0</v>
      </c>
      <c r="AN190">
        <v>81</v>
      </c>
      <c r="AO190">
        <v>80</v>
      </c>
      <c r="AP190">
        <v>77</v>
      </c>
      <c r="AQ190">
        <v>85</v>
      </c>
      <c r="AR190">
        <v>84</v>
      </c>
      <c r="AS190">
        <v>56</v>
      </c>
      <c r="AT190">
        <v>77</v>
      </c>
      <c r="AU190">
        <v>78</v>
      </c>
      <c r="AV190">
        <v>76</v>
      </c>
      <c r="AW190">
        <v>80</v>
      </c>
      <c r="AX190">
        <v>85</v>
      </c>
      <c r="AY190">
        <v>86</v>
      </c>
      <c r="AZ190">
        <v>66</v>
      </c>
      <c r="BA190" t="s">
        <v>1234</v>
      </c>
      <c r="BB190">
        <v>68</v>
      </c>
      <c r="BC190">
        <v>79</v>
      </c>
      <c r="BD190">
        <v>78</v>
      </c>
      <c r="BE190">
        <v>84</v>
      </c>
      <c r="BF190">
        <v>71</v>
      </c>
      <c r="BG190">
        <v>73</v>
      </c>
      <c r="BH190">
        <v>82</v>
      </c>
      <c r="BI190">
        <v>76</v>
      </c>
      <c r="BJ190">
        <v>58</v>
      </c>
      <c r="BK190">
        <v>13</v>
      </c>
      <c r="BL190">
        <v>6</v>
      </c>
      <c r="BM190">
        <v>14</v>
      </c>
      <c r="BN190">
        <v>7</v>
      </c>
      <c r="BO190">
        <v>11</v>
      </c>
      <c r="BP190">
        <v>65</v>
      </c>
      <c r="BQ190">
        <v>83</v>
      </c>
      <c r="BR190">
        <v>78</v>
      </c>
      <c r="BS190">
        <v>74</v>
      </c>
      <c r="BT190">
        <v>85</v>
      </c>
      <c r="BU190">
        <v>76</v>
      </c>
    </row>
    <row r="191" spans="1:73" x14ac:dyDescent="0.25">
      <c r="A191" t="s">
        <v>552</v>
      </c>
      <c r="B191">
        <v>47</v>
      </c>
      <c r="C191" t="s">
        <v>28</v>
      </c>
      <c r="D191">
        <v>24</v>
      </c>
      <c r="E191">
        <f>Merge6[[#This Row],[age]]^2</f>
        <v>576</v>
      </c>
      <c r="F191" s="1">
        <v>7000000</v>
      </c>
      <c r="G191" s="1">
        <v>17000000</v>
      </c>
      <c r="H191" s="1">
        <f>Merge6[[#This Row],[MV at time]]/1000000</f>
        <v>7</v>
      </c>
      <c r="I191" s="1">
        <f>Merge6[[#This Row],[fee]]/1000000</f>
        <v>17</v>
      </c>
      <c r="J191" s="2">
        <f>Merge6[[#This Row],[fee]]/Merge6[[#This Row],[MV at time]]</f>
        <v>2.4285714285714284</v>
      </c>
      <c r="K191" t="s">
        <v>509</v>
      </c>
      <c r="L191" t="s">
        <v>11</v>
      </c>
      <c r="M191" t="s">
        <v>228</v>
      </c>
      <c r="N191" t="s">
        <v>13</v>
      </c>
      <c r="O1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191" t="s">
        <v>7</v>
      </c>
      <c r="R191" t="s">
        <v>14</v>
      </c>
      <c r="S191">
        <v>80</v>
      </c>
      <c r="T191">
        <v>85</v>
      </c>
      <c r="U191">
        <f>Merge6[[#This Row],[POT]]-Merge6[[#This Row],[TOT]]</f>
        <v>5</v>
      </c>
      <c r="V191" t="s">
        <v>43</v>
      </c>
      <c r="W191">
        <f>IF(Merge6[[#This Row],[Preffoot]]="Right",1,0)</f>
        <v>0</v>
      </c>
      <c r="X191" t="s">
        <v>15</v>
      </c>
      <c r="Y191">
        <f>IF(Merge6[[#This Row],[Position2]]="GK",1,0)</f>
        <v>0</v>
      </c>
      <c r="Z191">
        <f>IF(Merge6[[#This Row],[Position2]]="LB",1,0)</f>
        <v>0</v>
      </c>
      <c r="AA191">
        <f>IF(Merge6[[#This Row],[Position2]]="CB",1,0)</f>
        <v>0</v>
      </c>
      <c r="AB191">
        <f>IF(Merge6[[#This Row],[Position2]]="RB",1,0)</f>
        <v>0</v>
      </c>
      <c r="AC191">
        <f>IF(Merge6[[#This Row],[Position2]]="LWB",1,0)</f>
        <v>0</v>
      </c>
      <c r="AD191">
        <f>IF(Merge6[[#This Row],[Position2]]="RWB",1,0)</f>
        <v>0</v>
      </c>
      <c r="AE191">
        <f>IF(Merge6[[#This Row],[Position2]]="LM",1,0)</f>
        <v>0</v>
      </c>
      <c r="AF191">
        <f>IF(Merge6[[#This Row],[Position2]]="CDM",1,0)</f>
        <v>0</v>
      </c>
      <c r="AG191">
        <f>IF(Merge6[[#This Row],[Position2]]="CM",1,0)</f>
        <v>0</v>
      </c>
      <c r="AH191">
        <f>IF(Merge6[[#This Row],[Position2]]="CAM",1,0)</f>
        <v>0</v>
      </c>
      <c r="AI191">
        <f>IF(Merge6[[#This Row],[Position2]]="RM",1,0)</f>
        <v>0</v>
      </c>
      <c r="AJ191">
        <f>IF(Merge6[[#This Row],[Position2]]="LW",1,0)</f>
        <v>0</v>
      </c>
      <c r="AK191">
        <f>IF(Merge6[[#This Row],[Position2]]="RW",1,0)</f>
        <v>0</v>
      </c>
      <c r="AL191">
        <f>IF(Merge6[[#This Row],[Position2]]="CF",1,0)</f>
        <v>0</v>
      </c>
      <c r="AM191">
        <f>IF(Merge6[[#This Row],[Position2]]="ST",1,0)</f>
        <v>1</v>
      </c>
      <c r="AN191">
        <v>78</v>
      </c>
      <c r="AO191">
        <v>77</v>
      </c>
      <c r="AP191">
        <v>45</v>
      </c>
      <c r="AQ191">
        <v>68</v>
      </c>
      <c r="AR191">
        <v>47</v>
      </c>
      <c r="AS191">
        <v>70</v>
      </c>
      <c r="AT191">
        <v>84</v>
      </c>
      <c r="AU191">
        <v>83</v>
      </c>
      <c r="AV191">
        <v>70</v>
      </c>
      <c r="AW191">
        <v>65</v>
      </c>
      <c r="AX191">
        <v>36</v>
      </c>
      <c r="AY191">
        <v>71</v>
      </c>
      <c r="AZ191">
        <v>76</v>
      </c>
      <c r="BA191">
        <v>44</v>
      </c>
      <c r="BB191">
        <v>25</v>
      </c>
      <c r="BC191">
        <v>33</v>
      </c>
      <c r="BD191">
        <v>74</v>
      </c>
      <c r="BE191">
        <v>77</v>
      </c>
      <c r="BF191">
        <v>89</v>
      </c>
      <c r="BG191">
        <v>42</v>
      </c>
      <c r="BH191">
        <v>76</v>
      </c>
      <c r="BI191">
        <v>65</v>
      </c>
      <c r="BJ191">
        <v>51</v>
      </c>
      <c r="BK191">
        <v>7</v>
      </c>
      <c r="BL191">
        <v>15</v>
      </c>
      <c r="BM191">
        <v>13</v>
      </c>
      <c r="BN191">
        <v>13</v>
      </c>
      <c r="BO191">
        <v>6</v>
      </c>
      <c r="BP191">
        <v>84</v>
      </c>
      <c r="BQ191">
        <v>81</v>
      </c>
      <c r="BR191">
        <v>84</v>
      </c>
      <c r="BS191">
        <v>41</v>
      </c>
      <c r="BT191">
        <v>62</v>
      </c>
      <c r="BU191">
        <v>86</v>
      </c>
    </row>
    <row r="192" spans="1:73" x14ac:dyDescent="0.25">
      <c r="A192" t="s">
        <v>1330</v>
      </c>
      <c r="B192">
        <v>10</v>
      </c>
      <c r="C192" t="s">
        <v>57</v>
      </c>
      <c r="D192">
        <v>18</v>
      </c>
      <c r="E192">
        <f>Merge6[[#This Row],[age]]^2</f>
        <v>324</v>
      </c>
      <c r="F192" s="1">
        <v>6000000</v>
      </c>
      <c r="G192" s="1">
        <v>18000000</v>
      </c>
      <c r="H192" s="1">
        <f>Merge6[[#This Row],[MV at time]]/1000000</f>
        <v>6</v>
      </c>
      <c r="I192" s="1">
        <f>Merge6[[#This Row],[fee]]/1000000</f>
        <v>18</v>
      </c>
      <c r="J192" s="2">
        <f>Merge6[[#This Row],[fee]]/Merge6[[#This Row],[MV at time]]</f>
        <v>3</v>
      </c>
      <c r="K192" t="s">
        <v>1233</v>
      </c>
      <c r="L192" t="s">
        <v>145</v>
      </c>
      <c r="M192" t="s">
        <v>486</v>
      </c>
      <c r="N192" t="s">
        <v>58</v>
      </c>
      <c r="O1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92" t="s">
        <v>60</v>
      </c>
      <c r="R192" t="s">
        <v>60</v>
      </c>
      <c r="S192">
        <v>64</v>
      </c>
      <c r="T192">
        <v>86</v>
      </c>
      <c r="U192">
        <f>Merge6[[#This Row],[POT]]-Merge6[[#This Row],[TOT]]</f>
        <v>22</v>
      </c>
      <c r="V192" t="s">
        <v>8</v>
      </c>
      <c r="W192">
        <f>IF(Merge6[[#This Row],[Preffoot]]="Right",1,0)</f>
        <v>1</v>
      </c>
      <c r="X192" t="s">
        <v>20</v>
      </c>
      <c r="Y192">
        <f>IF(Merge6[[#This Row],[Position2]]="GK",1,0)</f>
        <v>0</v>
      </c>
      <c r="Z192">
        <f>IF(Merge6[[#This Row],[Position2]]="LB",1,0)</f>
        <v>0</v>
      </c>
      <c r="AA192">
        <f>IF(Merge6[[#This Row],[Position2]]="CB",1,0)</f>
        <v>0</v>
      </c>
      <c r="AB192">
        <f>IF(Merge6[[#This Row],[Position2]]="RB",1,0)</f>
        <v>0</v>
      </c>
      <c r="AC192">
        <f>IF(Merge6[[#This Row],[Position2]]="LWB",1,0)</f>
        <v>0</v>
      </c>
      <c r="AD192">
        <f>IF(Merge6[[#This Row],[Position2]]="RWB",1,0)</f>
        <v>0</v>
      </c>
      <c r="AE192">
        <f>IF(Merge6[[#This Row],[Position2]]="LM",1,0)</f>
        <v>0</v>
      </c>
      <c r="AF192">
        <f>IF(Merge6[[#This Row],[Position2]]="CDM",1,0)</f>
        <v>0</v>
      </c>
      <c r="AG192">
        <f>IF(Merge6[[#This Row],[Position2]]="CM",1,0)</f>
        <v>1</v>
      </c>
      <c r="AH192">
        <f>IF(Merge6[[#This Row],[Position2]]="CAM",1,0)</f>
        <v>0</v>
      </c>
      <c r="AI192">
        <f>IF(Merge6[[#This Row],[Position2]]="RM",1,0)</f>
        <v>0</v>
      </c>
      <c r="AJ192">
        <f>IF(Merge6[[#This Row],[Position2]]="LW",1,0)</f>
        <v>0</v>
      </c>
      <c r="AK192">
        <f>IF(Merge6[[#This Row],[Position2]]="RW",1,0)</f>
        <v>0</v>
      </c>
      <c r="AL192">
        <f>IF(Merge6[[#This Row],[Position2]]="CF",1,0)</f>
        <v>0</v>
      </c>
      <c r="AM192">
        <f>IF(Merge6[[#This Row],[Position2]]="ST",1,0)</f>
        <v>0</v>
      </c>
      <c r="AN192">
        <v>72</v>
      </c>
      <c r="AO192">
        <v>72</v>
      </c>
      <c r="AP192">
        <v>53</v>
      </c>
      <c r="AQ192">
        <v>71</v>
      </c>
      <c r="AR192">
        <v>67</v>
      </c>
      <c r="AS192">
        <v>46</v>
      </c>
      <c r="AT192">
        <v>56</v>
      </c>
      <c r="AU192">
        <v>66</v>
      </c>
      <c r="AV192">
        <v>46</v>
      </c>
      <c r="AW192">
        <v>55</v>
      </c>
      <c r="AX192">
        <v>46</v>
      </c>
      <c r="AY192">
        <v>58</v>
      </c>
      <c r="AZ192">
        <v>52</v>
      </c>
      <c r="BA192" t="s">
        <v>1234</v>
      </c>
      <c r="BB192">
        <v>54</v>
      </c>
      <c r="BC192">
        <v>49</v>
      </c>
      <c r="BD192">
        <v>67</v>
      </c>
      <c r="BE192">
        <v>48</v>
      </c>
      <c r="BF192">
        <v>61</v>
      </c>
      <c r="BG192">
        <v>75</v>
      </c>
      <c r="BH192">
        <v>63</v>
      </c>
      <c r="BI192">
        <v>57</v>
      </c>
      <c r="BJ192">
        <v>50</v>
      </c>
      <c r="BK192">
        <v>11</v>
      </c>
      <c r="BL192">
        <v>12</v>
      </c>
      <c r="BM192">
        <v>12</v>
      </c>
      <c r="BN192">
        <v>9</v>
      </c>
      <c r="BO192">
        <v>10</v>
      </c>
      <c r="BP192">
        <v>58</v>
      </c>
      <c r="BQ192">
        <v>55</v>
      </c>
      <c r="BR192">
        <v>66</v>
      </c>
      <c r="BS192">
        <v>47</v>
      </c>
      <c r="BT192">
        <v>69</v>
      </c>
      <c r="BU192">
        <v>69</v>
      </c>
    </row>
    <row r="193" spans="1:73" x14ac:dyDescent="0.25">
      <c r="A193" t="s">
        <v>1279</v>
      </c>
      <c r="B193">
        <v>34</v>
      </c>
      <c r="C193" t="s">
        <v>17</v>
      </c>
      <c r="D193">
        <v>30</v>
      </c>
      <c r="E193">
        <f>Merge6[[#This Row],[age]]^2</f>
        <v>900</v>
      </c>
      <c r="F193" s="1">
        <v>40000000</v>
      </c>
      <c r="G193" s="1">
        <v>70650000</v>
      </c>
      <c r="H193" s="1">
        <f>Merge6[[#This Row],[MV at time]]/1000000</f>
        <v>40</v>
      </c>
      <c r="I193" s="1">
        <f>Merge6[[#This Row],[fee]]/1000000</f>
        <v>70.650000000000006</v>
      </c>
      <c r="J193" s="2">
        <f>Merge6[[#This Row],[fee]]/Merge6[[#This Row],[MV at time]]</f>
        <v>1.7662500000000001</v>
      </c>
      <c r="K193" t="s">
        <v>1233</v>
      </c>
      <c r="L193" t="s">
        <v>11</v>
      </c>
      <c r="M193" t="s">
        <v>231</v>
      </c>
      <c r="N193" t="s">
        <v>226</v>
      </c>
      <c r="O1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93" t="s">
        <v>6</v>
      </c>
      <c r="R193" t="s">
        <v>60</v>
      </c>
      <c r="S193">
        <v>89</v>
      </c>
      <c r="T193">
        <v>89</v>
      </c>
      <c r="U193">
        <f>Merge6[[#This Row],[POT]]-Merge6[[#This Row],[TOT]]</f>
        <v>0</v>
      </c>
      <c r="V193" t="s">
        <v>8</v>
      </c>
      <c r="W193">
        <f>IF(Merge6[[#This Row],[Preffoot]]="Right",1,0)</f>
        <v>1</v>
      </c>
      <c r="X193" t="s">
        <v>61</v>
      </c>
      <c r="Y193">
        <f>IF(Merge6[[#This Row],[Position2]]="GK",1,0)</f>
        <v>0</v>
      </c>
      <c r="Z193">
        <f>IF(Merge6[[#This Row],[Position2]]="LB",1,0)</f>
        <v>0</v>
      </c>
      <c r="AA193">
        <f>IF(Merge6[[#This Row],[Position2]]="CB",1,0)</f>
        <v>0</v>
      </c>
      <c r="AB193">
        <f>IF(Merge6[[#This Row],[Position2]]="RB",1,0)</f>
        <v>0</v>
      </c>
      <c r="AC193">
        <f>IF(Merge6[[#This Row],[Position2]]="LWB",1,0)</f>
        <v>0</v>
      </c>
      <c r="AD193">
        <f>IF(Merge6[[#This Row],[Position2]]="RWB",1,0)</f>
        <v>0</v>
      </c>
      <c r="AE193">
        <f>IF(Merge6[[#This Row],[Position2]]="LM",1,0)</f>
        <v>0</v>
      </c>
      <c r="AF193">
        <f>IF(Merge6[[#This Row],[Position2]]="CDM",1,0)</f>
        <v>1</v>
      </c>
      <c r="AG193">
        <f>IF(Merge6[[#This Row],[Position2]]="CM",1,0)</f>
        <v>0</v>
      </c>
      <c r="AH193">
        <f>IF(Merge6[[#This Row],[Position2]]="CAM",1,0)</f>
        <v>0</v>
      </c>
      <c r="AI193">
        <f>IF(Merge6[[#This Row],[Position2]]="RM",1,0)</f>
        <v>0</v>
      </c>
      <c r="AJ193">
        <f>IF(Merge6[[#This Row],[Position2]]="LW",1,0)</f>
        <v>0</v>
      </c>
      <c r="AK193">
        <f>IF(Merge6[[#This Row],[Position2]]="RW",1,0)</f>
        <v>0</v>
      </c>
      <c r="AL193">
        <f>IF(Merge6[[#This Row],[Position2]]="CF",1,0)</f>
        <v>0</v>
      </c>
      <c r="AM193">
        <f>IF(Merge6[[#This Row],[Position2]]="ST",1,0)</f>
        <v>0</v>
      </c>
      <c r="AN193">
        <v>78</v>
      </c>
      <c r="AO193">
        <v>67</v>
      </c>
      <c r="AP193">
        <v>58</v>
      </c>
      <c r="AQ193">
        <v>84</v>
      </c>
      <c r="AR193">
        <v>83</v>
      </c>
      <c r="AS193">
        <v>79</v>
      </c>
      <c r="AT193">
        <v>88</v>
      </c>
      <c r="AU193">
        <v>64</v>
      </c>
      <c r="AV193">
        <v>81</v>
      </c>
      <c r="AW193">
        <v>62</v>
      </c>
      <c r="AX193">
        <v>74</v>
      </c>
      <c r="AY193">
        <v>66</v>
      </c>
      <c r="AZ193">
        <v>62</v>
      </c>
      <c r="BA193" t="s">
        <v>1234</v>
      </c>
      <c r="BB193">
        <v>87</v>
      </c>
      <c r="BC193">
        <v>88</v>
      </c>
      <c r="BD193">
        <v>60</v>
      </c>
      <c r="BE193">
        <v>90</v>
      </c>
      <c r="BF193">
        <v>90</v>
      </c>
      <c r="BG193">
        <v>66</v>
      </c>
      <c r="BH193">
        <v>66</v>
      </c>
      <c r="BI193">
        <v>61</v>
      </c>
      <c r="BJ193">
        <v>85</v>
      </c>
      <c r="BK193">
        <v>12</v>
      </c>
      <c r="BL193">
        <v>13</v>
      </c>
      <c r="BM193">
        <v>14</v>
      </c>
      <c r="BN193">
        <v>16</v>
      </c>
      <c r="BO193">
        <v>12</v>
      </c>
      <c r="BP193">
        <v>91</v>
      </c>
      <c r="BQ193">
        <v>87</v>
      </c>
      <c r="BR193">
        <v>75</v>
      </c>
      <c r="BS193">
        <v>88</v>
      </c>
      <c r="BT193">
        <v>75</v>
      </c>
      <c r="BU193">
        <v>84</v>
      </c>
    </row>
    <row r="194" spans="1:73" x14ac:dyDescent="0.25">
      <c r="A194" t="s">
        <v>1263</v>
      </c>
      <c r="B194">
        <v>12</v>
      </c>
      <c r="C194" t="s">
        <v>116</v>
      </c>
      <c r="D194">
        <v>24</v>
      </c>
      <c r="E194">
        <f>Merge6[[#This Row],[age]]^2</f>
        <v>576</v>
      </c>
      <c r="F194" s="1">
        <v>22000000</v>
      </c>
      <c r="G194" s="1">
        <v>8400000</v>
      </c>
      <c r="H194" s="1">
        <f>Merge6[[#This Row],[MV at time]]/1000000</f>
        <v>22</v>
      </c>
      <c r="I194" s="1">
        <f>Merge6[[#This Row],[fee]]/1000000</f>
        <v>8.4</v>
      </c>
      <c r="J194" s="2">
        <f>Merge6[[#This Row],[fee]]/Merge6[[#This Row],[MV at time]]</f>
        <v>0.38181818181818183</v>
      </c>
      <c r="K194" t="s">
        <v>1233</v>
      </c>
      <c r="L194" t="s">
        <v>316</v>
      </c>
      <c r="M194" t="s">
        <v>25</v>
      </c>
      <c r="N194" t="s">
        <v>291</v>
      </c>
      <c r="O1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94" t="s">
        <v>7</v>
      </c>
      <c r="R194" t="s">
        <v>55</v>
      </c>
      <c r="S194">
        <v>79</v>
      </c>
      <c r="T194">
        <v>82</v>
      </c>
      <c r="U194">
        <f>Merge6[[#This Row],[POT]]-Merge6[[#This Row],[TOT]]</f>
        <v>3</v>
      </c>
      <c r="V194" t="s">
        <v>43</v>
      </c>
      <c r="W194">
        <f>IF(Merge6[[#This Row],[Preffoot]]="Right",1,0)</f>
        <v>0</v>
      </c>
      <c r="X194" t="s">
        <v>114</v>
      </c>
      <c r="Y194">
        <f>IF(Merge6[[#This Row],[Position2]]="GK",1,0)</f>
        <v>0</v>
      </c>
      <c r="Z194">
        <f>IF(Merge6[[#This Row],[Position2]]="LB",1,0)</f>
        <v>0</v>
      </c>
      <c r="AA194">
        <f>IF(Merge6[[#This Row],[Position2]]="CB",1,0)</f>
        <v>0</v>
      </c>
      <c r="AB194">
        <f>IF(Merge6[[#This Row],[Position2]]="RB",1,0)</f>
        <v>0</v>
      </c>
      <c r="AC194">
        <f>IF(Merge6[[#This Row],[Position2]]="LWB",1,0)</f>
        <v>0</v>
      </c>
      <c r="AD194">
        <f>IF(Merge6[[#This Row],[Position2]]="RWB",1,0)</f>
        <v>0</v>
      </c>
      <c r="AE194">
        <f>IF(Merge6[[#This Row],[Position2]]="LM",1,0)</f>
        <v>0</v>
      </c>
      <c r="AF194">
        <f>IF(Merge6[[#This Row],[Position2]]="CDM",1,0)</f>
        <v>0</v>
      </c>
      <c r="AG194">
        <f>IF(Merge6[[#This Row],[Position2]]="CM",1,0)</f>
        <v>0</v>
      </c>
      <c r="AH194">
        <f>IF(Merge6[[#This Row],[Position2]]="CAM",1,0)</f>
        <v>0</v>
      </c>
      <c r="AI194">
        <f>IF(Merge6[[#This Row],[Position2]]="RM",1,0)</f>
        <v>0</v>
      </c>
      <c r="AJ194">
        <f>IF(Merge6[[#This Row],[Position2]]="LW",1,0)</f>
        <v>0</v>
      </c>
      <c r="AK194">
        <f>IF(Merge6[[#This Row],[Position2]]="RW",1,0)</f>
        <v>1</v>
      </c>
      <c r="AL194">
        <f>IF(Merge6[[#This Row],[Position2]]="CF",1,0)</f>
        <v>0</v>
      </c>
      <c r="AM194">
        <f>IF(Merge6[[#This Row],[Position2]]="ST",1,0)</f>
        <v>0</v>
      </c>
      <c r="AN194">
        <v>82</v>
      </c>
      <c r="AO194">
        <v>80</v>
      </c>
      <c r="AP194">
        <v>81</v>
      </c>
      <c r="AQ194">
        <v>74</v>
      </c>
      <c r="AR194">
        <v>65</v>
      </c>
      <c r="AS194">
        <v>63</v>
      </c>
      <c r="AT194">
        <v>78</v>
      </c>
      <c r="AU194">
        <v>77</v>
      </c>
      <c r="AV194">
        <v>80</v>
      </c>
      <c r="AW194">
        <v>83</v>
      </c>
      <c r="AX194">
        <v>68</v>
      </c>
      <c r="AY194">
        <v>73</v>
      </c>
      <c r="AZ194">
        <v>70</v>
      </c>
      <c r="BA194" t="s">
        <v>1234</v>
      </c>
      <c r="BB194">
        <v>30</v>
      </c>
      <c r="BC194">
        <v>33</v>
      </c>
      <c r="BD194">
        <v>82</v>
      </c>
      <c r="BE194">
        <v>72</v>
      </c>
      <c r="BF194">
        <v>49</v>
      </c>
      <c r="BG194">
        <v>80</v>
      </c>
      <c r="BH194">
        <v>75</v>
      </c>
      <c r="BI194">
        <v>82</v>
      </c>
      <c r="BJ194">
        <v>42</v>
      </c>
      <c r="BK194">
        <v>9</v>
      </c>
      <c r="BL194">
        <v>9</v>
      </c>
      <c r="BM194">
        <v>13</v>
      </c>
      <c r="BN194">
        <v>7</v>
      </c>
      <c r="BO194">
        <v>8</v>
      </c>
      <c r="BP194">
        <v>37</v>
      </c>
      <c r="BQ194">
        <v>78</v>
      </c>
      <c r="BR194">
        <v>75</v>
      </c>
      <c r="BS194">
        <v>29</v>
      </c>
      <c r="BT194">
        <v>76</v>
      </c>
      <c r="BU194">
        <v>68</v>
      </c>
    </row>
    <row r="195" spans="1:73" x14ac:dyDescent="0.25">
      <c r="A195" t="s">
        <v>1269</v>
      </c>
      <c r="B195">
        <v>47</v>
      </c>
      <c r="C195" t="s">
        <v>1</v>
      </c>
      <c r="D195">
        <v>25</v>
      </c>
      <c r="E195">
        <f>Merge6[[#This Row],[age]]^2</f>
        <v>625</v>
      </c>
      <c r="F195" s="1">
        <v>7000000</v>
      </c>
      <c r="G195" s="1">
        <v>8000000</v>
      </c>
      <c r="H195" s="1">
        <f>Merge6[[#This Row],[MV at time]]/1000000</f>
        <v>7</v>
      </c>
      <c r="I195" s="1">
        <f>Merge6[[#This Row],[fee]]/1000000</f>
        <v>8</v>
      </c>
      <c r="J195" s="2">
        <f>Merge6[[#This Row],[fee]]/Merge6[[#This Row],[MV at time]]</f>
        <v>1.1428571428571428</v>
      </c>
      <c r="K195" t="s">
        <v>1233</v>
      </c>
      <c r="L195" t="s">
        <v>108</v>
      </c>
      <c r="M195" t="s">
        <v>391</v>
      </c>
      <c r="N195" t="s">
        <v>197</v>
      </c>
      <c r="O1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1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95" t="s">
        <v>69</v>
      </c>
      <c r="R195" t="s">
        <v>6</v>
      </c>
      <c r="S195">
        <v>77</v>
      </c>
      <c r="T195">
        <v>82</v>
      </c>
      <c r="U195">
        <f>Merge6[[#This Row],[POT]]-Merge6[[#This Row],[TOT]]</f>
        <v>5</v>
      </c>
      <c r="V195" t="s">
        <v>8</v>
      </c>
      <c r="W195">
        <f>IF(Merge6[[#This Row],[Preffoot]]="Right",1,0)</f>
        <v>1</v>
      </c>
      <c r="X195" t="s">
        <v>9</v>
      </c>
      <c r="Y195">
        <f>IF(Merge6[[#This Row],[Position2]]="GK",1,0)</f>
        <v>0</v>
      </c>
      <c r="Z195">
        <f>IF(Merge6[[#This Row],[Position2]]="LB",1,0)</f>
        <v>0</v>
      </c>
      <c r="AA195">
        <f>IF(Merge6[[#This Row],[Position2]]="CB",1,0)</f>
        <v>1</v>
      </c>
      <c r="AB195">
        <f>IF(Merge6[[#This Row],[Position2]]="RB",1,0)</f>
        <v>0</v>
      </c>
      <c r="AC195">
        <f>IF(Merge6[[#This Row],[Position2]]="LWB",1,0)</f>
        <v>0</v>
      </c>
      <c r="AD195">
        <f>IF(Merge6[[#This Row],[Position2]]="RWB",1,0)</f>
        <v>0</v>
      </c>
      <c r="AE195">
        <f>IF(Merge6[[#This Row],[Position2]]="LM",1,0)</f>
        <v>0</v>
      </c>
      <c r="AF195">
        <f>IF(Merge6[[#This Row],[Position2]]="CDM",1,0)</f>
        <v>0</v>
      </c>
      <c r="AG195">
        <f>IF(Merge6[[#This Row],[Position2]]="CM",1,0)</f>
        <v>0</v>
      </c>
      <c r="AH195">
        <f>IF(Merge6[[#This Row],[Position2]]="CAM",1,0)</f>
        <v>0</v>
      </c>
      <c r="AI195">
        <f>IF(Merge6[[#This Row],[Position2]]="RM",1,0)</f>
        <v>0</v>
      </c>
      <c r="AJ195">
        <f>IF(Merge6[[#This Row],[Position2]]="LW",1,0)</f>
        <v>0</v>
      </c>
      <c r="AK195">
        <f>IF(Merge6[[#This Row],[Position2]]="RW",1,0)</f>
        <v>0</v>
      </c>
      <c r="AL195">
        <f>IF(Merge6[[#This Row],[Position2]]="CF",1,0)</f>
        <v>0</v>
      </c>
      <c r="AM195">
        <f>IF(Merge6[[#This Row],[Position2]]="ST",1,0)</f>
        <v>0</v>
      </c>
      <c r="AN195">
        <v>68</v>
      </c>
      <c r="AO195">
        <v>60</v>
      </c>
      <c r="AP195">
        <v>41</v>
      </c>
      <c r="AQ195">
        <v>73</v>
      </c>
      <c r="AR195">
        <v>76</v>
      </c>
      <c r="AS195">
        <v>80</v>
      </c>
      <c r="AT195">
        <v>55</v>
      </c>
      <c r="AU195">
        <v>43</v>
      </c>
      <c r="AV195">
        <v>35</v>
      </c>
      <c r="AW195">
        <v>62</v>
      </c>
      <c r="AX195">
        <v>37</v>
      </c>
      <c r="AY195">
        <v>48</v>
      </c>
      <c r="AZ195">
        <v>31</v>
      </c>
      <c r="BA195" t="s">
        <v>1234</v>
      </c>
      <c r="BB195">
        <v>76</v>
      </c>
      <c r="BC195">
        <v>78</v>
      </c>
      <c r="BD195">
        <v>66</v>
      </c>
      <c r="BE195">
        <v>78</v>
      </c>
      <c r="BF195">
        <v>78</v>
      </c>
      <c r="BG195">
        <v>51</v>
      </c>
      <c r="BH195">
        <v>58</v>
      </c>
      <c r="BI195">
        <v>75</v>
      </c>
      <c r="BJ195">
        <v>84</v>
      </c>
      <c r="BK195">
        <v>5</v>
      </c>
      <c r="BL195">
        <v>9</v>
      </c>
      <c r="BM195">
        <v>10</v>
      </c>
      <c r="BN195">
        <v>5</v>
      </c>
      <c r="BO195">
        <v>13</v>
      </c>
      <c r="BP195">
        <v>75</v>
      </c>
      <c r="BQ195">
        <v>76</v>
      </c>
      <c r="BR195">
        <v>56</v>
      </c>
      <c r="BS195">
        <v>77</v>
      </c>
      <c r="BT195">
        <v>65</v>
      </c>
      <c r="BU195">
        <v>75</v>
      </c>
    </row>
    <row r="196" spans="1:73" x14ac:dyDescent="0.25">
      <c r="A196" t="s">
        <v>56</v>
      </c>
      <c r="B196">
        <v>5</v>
      </c>
      <c r="C196" t="s">
        <v>57</v>
      </c>
      <c r="D196">
        <v>31</v>
      </c>
      <c r="E196">
        <f>Merge6[[#This Row],[age]]^2</f>
        <v>961</v>
      </c>
      <c r="F196" s="1">
        <v>25000000</v>
      </c>
      <c r="G196" s="1">
        <v>9000000</v>
      </c>
      <c r="H196" s="1">
        <f>Merge6[[#This Row],[MV at time]]/1000000</f>
        <v>25</v>
      </c>
      <c r="I196" s="1">
        <f>Merge6[[#This Row],[fee]]/1000000</f>
        <v>9</v>
      </c>
      <c r="J196" s="2">
        <f>Merge6[[#This Row],[fee]]/Merge6[[#This Row],[MV at time]]</f>
        <v>0.36</v>
      </c>
      <c r="K196" t="s">
        <v>2</v>
      </c>
      <c r="L196" t="s">
        <v>34</v>
      </c>
      <c r="M196" t="s">
        <v>58</v>
      </c>
      <c r="N196" t="s">
        <v>59</v>
      </c>
      <c r="O1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96" t="s">
        <v>60</v>
      </c>
      <c r="R196" t="s">
        <v>55</v>
      </c>
      <c r="S196">
        <v>85</v>
      </c>
      <c r="T196">
        <v>85</v>
      </c>
      <c r="U196">
        <f>Merge6[[#This Row],[POT]]-Merge6[[#This Row],[TOT]]</f>
        <v>0</v>
      </c>
      <c r="V196" t="s">
        <v>8</v>
      </c>
      <c r="W196">
        <f>IF(Merge6[[#This Row],[Preffoot]]="Right",1,0)</f>
        <v>1</v>
      </c>
      <c r="X196" t="s">
        <v>20</v>
      </c>
      <c r="Y196">
        <f>IF(Merge6[[#This Row],[Position2]]="GK",1,0)</f>
        <v>0</v>
      </c>
      <c r="Z196">
        <f>IF(Merge6[[#This Row],[Position2]]="LB",1,0)</f>
        <v>0</v>
      </c>
      <c r="AA196">
        <f>IF(Merge6[[#This Row],[Position2]]="CB",1,0)</f>
        <v>0</v>
      </c>
      <c r="AB196">
        <f>IF(Merge6[[#This Row],[Position2]]="RB",1,0)</f>
        <v>0</v>
      </c>
      <c r="AC196">
        <f>IF(Merge6[[#This Row],[Position2]]="LWB",1,0)</f>
        <v>0</v>
      </c>
      <c r="AD196">
        <f>IF(Merge6[[#This Row],[Position2]]="RWB",1,0)</f>
        <v>0</v>
      </c>
      <c r="AE196">
        <f>IF(Merge6[[#This Row],[Position2]]="LM",1,0)</f>
        <v>0</v>
      </c>
      <c r="AF196">
        <f>IF(Merge6[[#This Row],[Position2]]="CDM",1,0)</f>
        <v>0</v>
      </c>
      <c r="AG196">
        <f>IF(Merge6[[#This Row],[Position2]]="CM",1,0)</f>
        <v>1</v>
      </c>
      <c r="AH196">
        <f>IF(Merge6[[#This Row],[Position2]]="CAM",1,0)</f>
        <v>0</v>
      </c>
      <c r="AI196">
        <f>IF(Merge6[[#This Row],[Position2]]="RM",1,0)</f>
        <v>0</v>
      </c>
      <c r="AJ196">
        <f>IF(Merge6[[#This Row],[Position2]]="LW",1,0)</f>
        <v>0</v>
      </c>
      <c r="AK196">
        <f>IF(Merge6[[#This Row],[Position2]]="RW",1,0)</f>
        <v>0</v>
      </c>
      <c r="AL196">
        <f>IF(Merge6[[#This Row],[Position2]]="CF",1,0)</f>
        <v>0</v>
      </c>
      <c r="AM196">
        <f>IF(Merge6[[#This Row],[Position2]]="ST",1,0)</f>
        <v>0</v>
      </c>
      <c r="AN196">
        <v>85</v>
      </c>
      <c r="AO196">
        <v>80</v>
      </c>
      <c r="AP196">
        <v>85</v>
      </c>
      <c r="AQ196">
        <v>90</v>
      </c>
      <c r="AR196">
        <v>88</v>
      </c>
      <c r="AS196">
        <v>74</v>
      </c>
      <c r="AT196">
        <v>77</v>
      </c>
      <c r="AU196">
        <v>75</v>
      </c>
      <c r="AV196">
        <v>74</v>
      </c>
      <c r="AW196">
        <v>78</v>
      </c>
      <c r="AX196">
        <v>81</v>
      </c>
      <c r="AY196">
        <v>78</v>
      </c>
      <c r="AZ196">
        <v>81</v>
      </c>
      <c r="BA196">
        <v>56</v>
      </c>
      <c r="BB196">
        <v>58</v>
      </c>
      <c r="BC196">
        <v>59</v>
      </c>
      <c r="BD196">
        <v>60</v>
      </c>
      <c r="BE196">
        <v>80</v>
      </c>
      <c r="BF196">
        <v>64</v>
      </c>
      <c r="BG196">
        <v>77</v>
      </c>
      <c r="BH196">
        <v>56</v>
      </c>
      <c r="BI196">
        <v>63</v>
      </c>
      <c r="BJ196">
        <v>65</v>
      </c>
      <c r="BK196">
        <v>15</v>
      </c>
      <c r="BL196">
        <v>6</v>
      </c>
      <c r="BM196">
        <v>10</v>
      </c>
      <c r="BN196">
        <v>8</v>
      </c>
      <c r="BO196">
        <v>15</v>
      </c>
      <c r="BP196">
        <v>45</v>
      </c>
      <c r="BQ196">
        <v>81</v>
      </c>
      <c r="BR196">
        <v>77</v>
      </c>
      <c r="BS196">
        <v>50</v>
      </c>
      <c r="BT196">
        <v>91</v>
      </c>
      <c r="BU196">
        <v>92</v>
      </c>
    </row>
    <row r="197" spans="1:73" x14ac:dyDescent="0.25">
      <c r="A197" t="s">
        <v>1300</v>
      </c>
      <c r="B197">
        <v>22</v>
      </c>
      <c r="C197" t="s">
        <v>10</v>
      </c>
      <c r="D197">
        <v>21</v>
      </c>
      <c r="E197">
        <f>Merge6[[#This Row],[age]]^2</f>
        <v>441</v>
      </c>
      <c r="F197" s="1">
        <v>30000000</v>
      </c>
      <c r="G197" s="1">
        <v>32000000</v>
      </c>
      <c r="H197" s="1">
        <f>Merge6[[#This Row],[MV at time]]/1000000</f>
        <v>30</v>
      </c>
      <c r="I197" s="1">
        <f>Merge6[[#This Row],[fee]]/1000000</f>
        <v>32</v>
      </c>
      <c r="J197" s="2">
        <f>Merge6[[#This Row],[fee]]/Merge6[[#This Row],[MV at time]]</f>
        <v>1.0666666666666667</v>
      </c>
      <c r="K197" t="s">
        <v>1233</v>
      </c>
      <c r="L197" t="s">
        <v>133</v>
      </c>
      <c r="M197" t="s">
        <v>134</v>
      </c>
      <c r="N197" t="s">
        <v>250</v>
      </c>
      <c r="O1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97" t="s">
        <v>42</v>
      </c>
      <c r="R197" t="s">
        <v>7</v>
      </c>
      <c r="S197">
        <v>78</v>
      </c>
      <c r="T197">
        <v>88</v>
      </c>
      <c r="U197">
        <f>Merge6[[#This Row],[POT]]-Merge6[[#This Row],[TOT]]</f>
        <v>10</v>
      </c>
      <c r="V197" t="s">
        <v>43</v>
      </c>
      <c r="W197">
        <f>IF(Merge6[[#This Row],[Preffoot]]="Right",1,0)</f>
        <v>0</v>
      </c>
      <c r="X197" t="s">
        <v>15</v>
      </c>
      <c r="Y197">
        <f>IF(Merge6[[#This Row],[Position2]]="GK",1,0)</f>
        <v>0</v>
      </c>
      <c r="Z197">
        <f>IF(Merge6[[#This Row],[Position2]]="LB",1,0)</f>
        <v>0</v>
      </c>
      <c r="AA197">
        <f>IF(Merge6[[#This Row],[Position2]]="CB",1,0)</f>
        <v>0</v>
      </c>
      <c r="AB197">
        <f>IF(Merge6[[#This Row],[Position2]]="RB",1,0)</f>
        <v>0</v>
      </c>
      <c r="AC197">
        <f>IF(Merge6[[#This Row],[Position2]]="LWB",1,0)</f>
        <v>0</v>
      </c>
      <c r="AD197">
        <f>IF(Merge6[[#This Row],[Position2]]="RWB",1,0)</f>
        <v>0</v>
      </c>
      <c r="AE197">
        <f>IF(Merge6[[#This Row],[Position2]]="LM",1,0)</f>
        <v>0</v>
      </c>
      <c r="AF197">
        <f>IF(Merge6[[#This Row],[Position2]]="CDM",1,0)</f>
        <v>0</v>
      </c>
      <c r="AG197">
        <f>IF(Merge6[[#This Row],[Position2]]="CM",1,0)</f>
        <v>0</v>
      </c>
      <c r="AH197">
        <f>IF(Merge6[[#This Row],[Position2]]="CAM",1,0)</f>
        <v>0</v>
      </c>
      <c r="AI197">
        <f>IF(Merge6[[#This Row],[Position2]]="RM",1,0)</f>
        <v>0</v>
      </c>
      <c r="AJ197">
        <f>IF(Merge6[[#This Row],[Position2]]="LW",1,0)</f>
        <v>0</v>
      </c>
      <c r="AK197">
        <f>IF(Merge6[[#This Row],[Position2]]="RW",1,0)</f>
        <v>0</v>
      </c>
      <c r="AL197">
        <f>IF(Merge6[[#This Row],[Position2]]="CF",1,0)</f>
        <v>0</v>
      </c>
      <c r="AM197">
        <f>IF(Merge6[[#This Row],[Position2]]="ST",1,0)</f>
        <v>1</v>
      </c>
      <c r="AN197">
        <v>83</v>
      </c>
      <c r="AO197">
        <v>83</v>
      </c>
      <c r="AP197">
        <v>74</v>
      </c>
      <c r="AQ197">
        <v>77</v>
      </c>
      <c r="AR197">
        <v>77</v>
      </c>
      <c r="AS197">
        <v>75</v>
      </c>
      <c r="AT197">
        <v>77</v>
      </c>
      <c r="AU197">
        <v>78</v>
      </c>
      <c r="AV197">
        <v>74</v>
      </c>
      <c r="AW197">
        <v>73</v>
      </c>
      <c r="AX197">
        <v>72</v>
      </c>
      <c r="AY197">
        <v>67</v>
      </c>
      <c r="AZ197">
        <v>76</v>
      </c>
      <c r="BA197" t="s">
        <v>1234</v>
      </c>
      <c r="BB197">
        <v>57</v>
      </c>
      <c r="BC197">
        <v>61</v>
      </c>
      <c r="BD197">
        <v>73</v>
      </c>
      <c r="BE197">
        <v>83</v>
      </c>
      <c r="BF197">
        <v>75</v>
      </c>
      <c r="BG197">
        <v>64</v>
      </c>
      <c r="BH197">
        <v>77</v>
      </c>
      <c r="BI197">
        <v>78</v>
      </c>
      <c r="BJ197">
        <v>69</v>
      </c>
      <c r="BK197">
        <v>8</v>
      </c>
      <c r="BL197">
        <v>11</v>
      </c>
      <c r="BM197">
        <v>8</v>
      </c>
      <c r="BN197">
        <v>14</v>
      </c>
      <c r="BO197">
        <v>8</v>
      </c>
      <c r="BP197">
        <v>57</v>
      </c>
      <c r="BQ197">
        <v>76</v>
      </c>
      <c r="BR197">
        <v>77</v>
      </c>
      <c r="BS197">
        <v>61</v>
      </c>
      <c r="BT197">
        <v>79</v>
      </c>
      <c r="BU197">
        <v>79</v>
      </c>
    </row>
    <row r="198" spans="1:73" x14ac:dyDescent="0.25">
      <c r="A198" t="s">
        <v>553</v>
      </c>
      <c r="B198">
        <v>35</v>
      </c>
      <c r="C198" t="s">
        <v>28</v>
      </c>
      <c r="D198">
        <v>22</v>
      </c>
      <c r="E198">
        <f>Merge6[[#This Row],[age]]^2</f>
        <v>484</v>
      </c>
      <c r="F198" s="1">
        <v>7000000</v>
      </c>
      <c r="G198" s="1">
        <v>16700000</v>
      </c>
      <c r="H198" s="1">
        <f>Merge6[[#This Row],[MV at time]]/1000000</f>
        <v>7</v>
      </c>
      <c r="I198" s="1">
        <f>Merge6[[#This Row],[fee]]/1000000</f>
        <v>16.7</v>
      </c>
      <c r="J198" s="2">
        <f>Merge6[[#This Row],[fee]]/Merge6[[#This Row],[MV at time]]</f>
        <v>2.3857142857142857</v>
      </c>
      <c r="K198" t="s">
        <v>509</v>
      </c>
      <c r="L198" t="s">
        <v>208</v>
      </c>
      <c r="M198" t="s">
        <v>554</v>
      </c>
      <c r="N198" t="s">
        <v>210</v>
      </c>
      <c r="O1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98" t="s">
        <v>131</v>
      </c>
      <c r="R198" t="s">
        <v>60</v>
      </c>
      <c r="S198">
        <v>73</v>
      </c>
      <c r="T198">
        <v>80</v>
      </c>
      <c r="U198">
        <f>Merge6[[#This Row],[POT]]-Merge6[[#This Row],[TOT]]</f>
        <v>7</v>
      </c>
      <c r="V198" t="s">
        <v>8</v>
      </c>
      <c r="W198">
        <f>IF(Merge6[[#This Row],[Preffoot]]="Right",1,0)</f>
        <v>1</v>
      </c>
      <c r="X198" t="s">
        <v>15</v>
      </c>
      <c r="Y198">
        <f>IF(Merge6[[#This Row],[Position2]]="GK",1,0)</f>
        <v>0</v>
      </c>
      <c r="Z198">
        <f>IF(Merge6[[#This Row],[Position2]]="LB",1,0)</f>
        <v>0</v>
      </c>
      <c r="AA198">
        <f>IF(Merge6[[#This Row],[Position2]]="CB",1,0)</f>
        <v>0</v>
      </c>
      <c r="AB198">
        <f>IF(Merge6[[#This Row],[Position2]]="RB",1,0)</f>
        <v>0</v>
      </c>
      <c r="AC198">
        <f>IF(Merge6[[#This Row],[Position2]]="LWB",1,0)</f>
        <v>0</v>
      </c>
      <c r="AD198">
        <f>IF(Merge6[[#This Row],[Position2]]="RWB",1,0)</f>
        <v>0</v>
      </c>
      <c r="AE198">
        <f>IF(Merge6[[#This Row],[Position2]]="LM",1,0)</f>
        <v>0</v>
      </c>
      <c r="AF198">
        <f>IF(Merge6[[#This Row],[Position2]]="CDM",1,0)</f>
        <v>0</v>
      </c>
      <c r="AG198">
        <f>IF(Merge6[[#This Row],[Position2]]="CM",1,0)</f>
        <v>0</v>
      </c>
      <c r="AH198">
        <f>IF(Merge6[[#This Row],[Position2]]="CAM",1,0)</f>
        <v>0</v>
      </c>
      <c r="AI198">
        <f>IF(Merge6[[#This Row],[Position2]]="RM",1,0)</f>
        <v>0</v>
      </c>
      <c r="AJ198">
        <f>IF(Merge6[[#This Row],[Position2]]="LW",1,0)</f>
        <v>0</v>
      </c>
      <c r="AK198">
        <f>IF(Merge6[[#This Row],[Position2]]="RW",1,0)</f>
        <v>0</v>
      </c>
      <c r="AL198">
        <f>IF(Merge6[[#This Row],[Position2]]="CF",1,0)</f>
        <v>0</v>
      </c>
      <c r="AM198">
        <f>IF(Merge6[[#This Row],[Position2]]="ST",1,0)</f>
        <v>1</v>
      </c>
      <c r="AN198">
        <v>73</v>
      </c>
      <c r="AO198">
        <v>72</v>
      </c>
      <c r="AP198">
        <v>55</v>
      </c>
      <c r="AQ198">
        <v>66</v>
      </c>
      <c r="AR198">
        <v>53</v>
      </c>
      <c r="AS198">
        <v>54</v>
      </c>
      <c r="AT198">
        <v>79</v>
      </c>
      <c r="AU198">
        <v>74</v>
      </c>
      <c r="AV198">
        <v>71</v>
      </c>
      <c r="AW198">
        <v>63</v>
      </c>
      <c r="AX198">
        <v>59</v>
      </c>
      <c r="AY198">
        <v>69</v>
      </c>
      <c r="AZ198">
        <v>58</v>
      </c>
      <c r="BA198">
        <v>33</v>
      </c>
      <c r="BB198">
        <v>36</v>
      </c>
      <c r="BC198">
        <v>42</v>
      </c>
      <c r="BD198">
        <v>86</v>
      </c>
      <c r="BE198">
        <v>75</v>
      </c>
      <c r="BF198">
        <v>77</v>
      </c>
      <c r="BG198">
        <v>74</v>
      </c>
      <c r="BH198">
        <v>85</v>
      </c>
      <c r="BI198">
        <v>79</v>
      </c>
      <c r="BJ198">
        <v>76</v>
      </c>
      <c r="BK198">
        <v>15</v>
      </c>
      <c r="BL198">
        <v>16</v>
      </c>
      <c r="BM198">
        <v>13</v>
      </c>
      <c r="BN198">
        <v>12</v>
      </c>
      <c r="BO198">
        <v>9</v>
      </c>
      <c r="BP198">
        <v>74</v>
      </c>
      <c r="BQ198">
        <v>68</v>
      </c>
      <c r="BR198">
        <v>76</v>
      </c>
      <c r="BS198">
        <v>36</v>
      </c>
      <c r="BT198">
        <v>62</v>
      </c>
      <c r="BU198">
        <v>67</v>
      </c>
    </row>
    <row r="199" spans="1:73" x14ac:dyDescent="0.25">
      <c r="A199" t="s">
        <v>1313</v>
      </c>
      <c r="B199">
        <v>23</v>
      </c>
      <c r="C199" t="s">
        <v>17</v>
      </c>
      <c r="D199">
        <v>22</v>
      </c>
      <c r="E199">
        <f>Merge6[[#This Row],[age]]^2</f>
        <v>484</v>
      </c>
      <c r="F199" s="1">
        <v>15000000</v>
      </c>
      <c r="G199" s="1">
        <v>22600000</v>
      </c>
      <c r="H199" s="1">
        <f>Merge6[[#This Row],[MV at time]]/1000000</f>
        <v>15</v>
      </c>
      <c r="I199" s="1">
        <f>Merge6[[#This Row],[fee]]/1000000</f>
        <v>22.6</v>
      </c>
      <c r="J199" s="2">
        <f>Merge6[[#This Row],[fee]]/Merge6[[#This Row],[MV at time]]</f>
        <v>1.5066666666666666</v>
      </c>
      <c r="K199" t="s">
        <v>1233</v>
      </c>
      <c r="L199" t="s">
        <v>343</v>
      </c>
      <c r="M199" t="s">
        <v>938</v>
      </c>
      <c r="N199" t="s">
        <v>460</v>
      </c>
      <c r="O1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99" t="s">
        <v>55</v>
      </c>
      <c r="R199" t="s">
        <v>60</v>
      </c>
      <c r="S199">
        <v>76</v>
      </c>
      <c r="T199">
        <v>78</v>
      </c>
      <c r="U199">
        <f>Merge6[[#This Row],[POT]]-Merge6[[#This Row],[TOT]]</f>
        <v>2</v>
      </c>
      <c r="V199" t="s">
        <v>8</v>
      </c>
      <c r="W199">
        <f>IF(Merge6[[#This Row],[Preffoot]]="Right",1,0)</f>
        <v>1</v>
      </c>
      <c r="X199" t="s">
        <v>20</v>
      </c>
      <c r="Y199">
        <f>IF(Merge6[[#This Row],[Position2]]="GK",1,0)</f>
        <v>0</v>
      </c>
      <c r="Z199">
        <f>IF(Merge6[[#This Row],[Position2]]="LB",1,0)</f>
        <v>0</v>
      </c>
      <c r="AA199">
        <f>IF(Merge6[[#This Row],[Position2]]="CB",1,0)</f>
        <v>0</v>
      </c>
      <c r="AB199">
        <f>IF(Merge6[[#This Row],[Position2]]="RB",1,0)</f>
        <v>0</v>
      </c>
      <c r="AC199">
        <f>IF(Merge6[[#This Row],[Position2]]="LWB",1,0)</f>
        <v>0</v>
      </c>
      <c r="AD199">
        <f>IF(Merge6[[#This Row],[Position2]]="RWB",1,0)</f>
        <v>0</v>
      </c>
      <c r="AE199">
        <f>IF(Merge6[[#This Row],[Position2]]="LM",1,0)</f>
        <v>0</v>
      </c>
      <c r="AF199">
        <f>IF(Merge6[[#This Row],[Position2]]="CDM",1,0)</f>
        <v>0</v>
      </c>
      <c r="AG199">
        <f>IF(Merge6[[#This Row],[Position2]]="CM",1,0)</f>
        <v>1</v>
      </c>
      <c r="AH199">
        <f>IF(Merge6[[#This Row],[Position2]]="CAM",1,0)</f>
        <v>0</v>
      </c>
      <c r="AI199">
        <f>IF(Merge6[[#This Row],[Position2]]="RM",1,0)</f>
        <v>0</v>
      </c>
      <c r="AJ199">
        <f>IF(Merge6[[#This Row],[Position2]]="LW",1,0)</f>
        <v>0</v>
      </c>
      <c r="AK199">
        <f>IF(Merge6[[#This Row],[Position2]]="RW",1,0)</f>
        <v>0</v>
      </c>
      <c r="AL199">
        <f>IF(Merge6[[#This Row],[Position2]]="CF",1,0)</f>
        <v>0</v>
      </c>
      <c r="AM199">
        <f>IF(Merge6[[#This Row],[Position2]]="ST",1,0)</f>
        <v>0</v>
      </c>
      <c r="AN199">
        <v>79</v>
      </c>
      <c r="AO199">
        <v>76</v>
      </c>
      <c r="AP199">
        <v>54</v>
      </c>
      <c r="AQ199">
        <v>79</v>
      </c>
      <c r="AR199">
        <v>77</v>
      </c>
      <c r="AS199">
        <v>58</v>
      </c>
      <c r="AT199">
        <v>59</v>
      </c>
      <c r="AU199">
        <v>56</v>
      </c>
      <c r="AV199">
        <v>56</v>
      </c>
      <c r="AW199">
        <v>59</v>
      </c>
      <c r="AX199">
        <v>47</v>
      </c>
      <c r="AY199">
        <v>52</v>
      </c>
      <c r="AZ199">
        <v>48</v>
      </c>
      <c r="BA199" t="s">
        <v>1234</v>
      </c>
      <c r="BB199">
        <v>74</v>
      </c>
      <c r="BC199">
        <v>80</v>
      </c>
      <c r="BD199">
        <v>66</v>
      </c>
      <c r="BE199">
        <v>78</v>
      </c>
      <c r="BF199">
        <v>77</v>
      </c>
      <c r="BG199">
        <v>71</v>
      </c>
      <c r="BH199">
        <v>69</v>
      </c>
      <c r="BI199">
        <v>72</v>
      </c>
      <c r="BJ199">
        <v>66</v>
      </c>
      <c r="BK199">
        <v>12</v>
      </c>
      <c r="BL199">
        <v>10</v>
      </c>
      <c r="BM199">
        <v>14</v>
      </c>
      <c r="BN199">
        <v>12</v>
      </c>
      <c r="BO199">
        <v>15</v>
      </c>
      <c r="BP199">
        <v>75</v>
      </c>
      <c r="BQ199">
        <v>76</v>
      </c>
      <c r="BR199">
        <v>67</v>
      </c>
      <c r="BS199">
        <v>76</v>
      </c>
      <c r="BT199">
        <v>77</v>
      </c>
      <c r="BU199">
        <v>77</v>
      </c>
    </row>
    <row r="200" spans="1:73" x14ac:dyDescent="0.25">
      <c r="A200" t="s">
        <v>459</v>
      </c>
      <c r="B200">
        <v>34</v>
      </c>
      <c r="C200" t="s">
        <v>17</v>
      </c>
      <c r="D200">
        <v>28</v>
      </c>
      <c r="E200">
        <f>Merge6[[#This Row],[age]]^2</f>
        <v>784</v>
      </c>
      <c r="F200" s="1">
        <v>12000000</v>
      </c>
      <c r="G200" s="1">
        <v>10700000</v>
      </c>
      <c r="H200" s="1">
        <f>Merge6[[#This Row],[MV at time]]/1000000</f>
        <v>12</v>
      </c>
      <c r="I200" s="1">
        <f>Merge6[[#This Row],[fee]]/1000000</f>
        <v>10.7</v>
      </c>
      <c r="J200" s="2">
        <f>Merge6[[#This Row],[fee]]/Merge6[[#This Row],[MV at time]]</f>
        <v>0.89166666666666672</v>
      </c>
      <c r="K200" t="s">
        <v>2</v>
      </c>
      <c r="L200" t="s">
        <v>279</v>
      </c>
      <c r="M200" t="s">
        <v>181</v>
      </c>
      <c r="N200" t="s">
        <v>460</v>
      </c>
      <c r="O2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00" t="s">
        <v>60</v>
      </c>
      <c r="R200" t="s">
        <v>60</v>
      </c>
      <c r="S200">
        <v>76</v>
      </c>
      <c r="T200">
        <v>76</v>
      </c>
      <c r="U200">
        <f>Merge6[[#This Row],[POT]]-Merge6[[#This Row],[TOT]]</f>
        <v>0</v>
      </c>
      <c r="V200" t="s">
        <v>8</v>
      </c>
      <c r="W200">
        <f>IF(Merge6[[#This Row],[Preffoot]]="Right",1,0)</f>
        <v>1</v>
      </c>
      <c r="X200" t="s">
        <v>61</v>
      </c>
      <c r="Y200">
        <f>IF(Merge6[[#This Row],[Position2]]="GK",1,0)</f>
        <v>0</v>
      </c>
      <c r="Z200">
        <f>IF(Merge6[[#This Row],[Position2]]="LB",1,0)</f>
        <v>0</v>
      </c>
      <c r="AA200">
        <f>IF(Merge6[[#This Row],[Position2]]="CB",1,0)</f>
        <v>0</v>
      </c>
      <c r="AB200">
        <f>IF(Merge6[[#This Row],[Position2]]="RB",1,0)</f>
        <v>0</v>
      </c>
      <c r="AC200">
        <f>IF(Merge6[[#This Row],[Position2]]="LWB",1,0)</f>
        <v>0</v>
      </c>
      <c r="AD200">
        <f>IF(Merge6[[#This Row],[Position2]]="RWB",1,0)</f>
        <v>0</v>
      </c>
      <c r="AE200">
        <f>IF(Merge6[[#This Row],[Position2]]="LM",1,0)</f>
        <v>0</v>
      </c>
      <c r="AF200">
        <f>IF(Merge6[[#This Row],[Position2]]="CDM",1,0)</f>
        <v>1</v>
      </c>
      <c r="AG200">
        <f>IF(Merge6[[#This Row],[Position2]]="CM",1,0)</f>
        <v>0</v>
      </c>
      <c r="AH200">
        <f>IF(Merge6[[#This Row],[Position2]]="CAM",1,0)</f>
        <v>0</v>
      </c>
      <c r="AI200">
        <f>IF(Merge6[[#This Row],[Position2]]="RM",1,0)</f>
        <v>0</v>
      </c>
      <c r="AJ200">
        <f>IF(Merge6[[#This Row],[Position2]]="LW",1,0)</f>
        <v>0</v>
      </c>
      <c r="AK200">
        <f>IF(Merge6[[#This Row],[Position2]]="RW",1,0)</f>
        <v>0</v>
      </c>
      <c r="AL200">
        <f>IF(Merge6[[#This Row],[Position2]]="CF",1,0)</f>
        <v>0</v>
      </c>
      <c r="AM200">
        <f>IF(Merge6[[#This Row],[Position2]]="ST",1,0)</f>
        <v>0</v>
      </c>
      <c r="AN200">
        <v>73</v>
      </c>
      <c r="AO200">
        <v>68</v>
      </c>
      <c r="AP200">
        <v>54</v>
      </c>
      <c r="AQ200">
        <v>68</v>
      </c>
      <c r="AR200">
        <v>64</v>
      </c>
      <c r="AS200">
        <v>79</v>
      </c>
      <c r="AT200">
        <v>74</v>
      </c>
      <c r="AU200">
        <v>65</v>
      </c>
      <c r="AV200">
        <v>63</v>
      </c>
      <c r="AW200">
        <v>39</v>
      </c>
      <c r="AX200">
        <v>47</v>
      </c>
      <c r="AY200">
        <v>52</v>
      </c>
      <c r="AZ200">
        <v>50</v>
      </c>
      <c r="BA200">
        <v>70</v>
      </c>
      <c r="BB200">
        <v>75</v>
      </c>
      <c r="BC200">
        <v>78</v>
      </c>
      <c r="BD200">
        <v>72</v>
      </c>
      <c r="BE200">
        <v>91</v>
      </c>
      <c r="BF200">
        <v>86</v>
      </c>
      <c r="BG200">
        <v>58</v>
      </c>
      <c r="BH200">
        <v>77</v>
      </c>
      <c r="BI200">
        <v>65</v>
      </c>
      <c r="BJ200">
        <v>78</v>
      </c>
      <c r="BK200">
        <v>12</v>
      </c>
      <c r="BL200">
        <v>15</v>
      </c>
      <c r="BM200">
        <v>8</v>
      </c>
      <c r="BN200">
        <v>9</v>
      </c>
      <c r="BO200">
        <v>9</v>
      </c>
      <c r="BP200">
        <v>84</v>
      </c>
      <c r="BQ200">
        <v>79</v>
      </c>
      <c r="BR200">
        <v>72</v>
      </c>
      <c r="BS200">
        <v>78</v>
      </c>
      <c r="BT200">
        <v>63</v>
      </c>
      <c r="BU200">
        <v>72</v>
      </c>
    </row>
    <row r="201" spans="1:73" x14ac:dyDescent="0.25">
      <c r="A201" t="s">
        <v>997</v>
      </c>
      <c r="B201">
        <v>34</v>
      </c>
      <c r="C201" t="s">
        <v>71</v>
      </c>
      <c r="D201">
        <v>22</v>
      </c>
      <c r="E201">
        <f>Merge6[[#This Row],[age]]^2</f>
        <v>484</v>
      </c>
      <c r="F201" s="1">
        <v>5500000</v>
      </c>
      <c r="G201" s="1">
        <v>11500000</v>
      </c>
      <c r="H201" s="1">
        <f>Merge6[[#This Row],[MV at time]]/1000000</f>
        <v>5.5</v>
      </c>
      <c r="I201" s="1">
        <f>Merge6[[#This Row],[fee]]/1000000</f>
        <v>11.5</v>
      </c>
      <c r="J201" s="2">
        <f>Merge6[[#This Row],[fee]]/Merge6[[#This Row],[MV at time]]</f>
        <v>2.0909090909090908</v>
      </c>
      <c r="K201" t="s">
        <v>773</v>
      </c>
      <c r="L201" t="s">
        <v>124</v>
      </c>
      <c r="M201" t="s">
        <v>998</v>
      </c>
      <c r="N201" t="s">
        <v>270</v>
      </c>
      <c r="O2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201" t="s">
        <v>82</v>
      </c>
      <c r="R201" t="s">
        <v>66</v>
      </c>
      <c r="S201">
        <v>74</v>
      </c>
      <c r="T201">
        <v>81</v>
      </c>
      <c r="U201">
        <f>Merge6[[#This Row],[POT]]-Merge6[[#This Row],[TOT]]</f>
        <v>7</v>
      </c>
      <c r="V201" t="s">
        <v>8</v>
      </c>
      <c r="W201">
        <f>IF(Merge6[[#This Row],[Preffoot]]="Right",1,0)</f>
        <v>1</v>
      </c>
      <c r="X201" t="s">
        <v>77</v>
      </c>
      <c r="Y201">
        <f>IF(Merge6[[#This Row],[Position2]]="GK",1,0)</f>
        <v>0</v>
      </c>
      <c r="Z201">
        <f>IF(Merge6[[#This Row],[Position2]]="LB",1,0)</f>
        <v>0</v>
      </c>
      <c r="AA201">
        <f>IF(Merge6[[#This Row],[Position2]]="CB",1,0)</f>
        <v>0</v>
      </c>
      <c r="AB201">
        <f>IF(Merge6[[#This Row],[Position2]]="RB",1,0)</f>
        <v>0</v>
      </c>
      <c r="AC201">
        <f>IF(Merge6[[#This Row],[Position2]]="LWB",1,0)</f>
        <v>0</v>
      </c>
      <c r="AD201">
        <f>IF(Merge6[[#This Row],[Position2]]="RWB",1,0)</f>
        <v>0</v>
      </c>
      <c r="AE201">
        <f>IF(Merge6[[#This Row],[Position2]]="LM",1,0)</f>
        <v>1</v>
      </c>
      <c r="AF201">
        <f>IF(Merge6[[#This Row],[Position2]]="CDM",1,0)</f>
        <v>0</v>
      </c>
      <c r="AG201">
        <f>IF(Merge6[[#This Row],[Position2]]="CM",1,0)</f>
        <v>0</v>
      </c>
      <c r="AH201">
        <f>IF(Merge6[[#This Row],[Position2]]="CAM",1,0)</f>
        <v>0</v>
      </c>
      <c r="AI201">
        <f>IF(Merge6[[#This Row],[Position2]]="RM",1,0)</f>
        <v>0</v>
      </c>
      <c r="AJ201">
        <f>IF(Merge6[[#This Row],[Position2]]="LW",1,0)</f>
        <v>0</v>
      </c>
      <c r="AK201">
        <f>IF(Merge6[[#This Row],[Position2]]="RW",1,0)</f>
        <v>0</v>
      </c>
      <c r="AL201">
        <f>IF(Merge6[[#This Row],[Position2]]="CF",1,0)</f>
        <v>0</v>
      </c>
      <c r="AM201">
        <f>IF(Merge6[[#This Row],[Position2]]="ST",1,0)</f>
        <v>0</v>
      </c>
      <c r="AN201">
        <v>74</v>
      </c>
      <c r="AO201">
        <v>80</v>
      </c>
      <c r="AP201">
        <v>65</v>
      </c>
      <c r="AQ201">
        <v>68</v>
      </c>
      <c r="AR201">
        <v>50</v>
      </c>
      <c r="AS201">
        <v>44</v>
      </c>
      <c r="AT201">
        <v>69</v>
      </c>
      <c r="AU201">
        <v>70</v>
      </c>
      <c r="AV201">
        <v>71</v>
      </c>
      <c r="AW201">
        <v>64</v>
      </c>
      <c r="AX201">
        <v>36</v>
      </c>
      <c r="AY201">
        <v>49</v>
      </c>
      <c r="AZ201">
        <v>59</v>
      </c>
      <c r="BA201">
        <v>40</v>
      </c>
      <c r="BB201">
        <v>31</v>
      </c>
      <c r="BC201">
        <v>37</v>
      </c>
      <c r="BD201">
        <v>95</v>
      </c>
      <c r="BE201">
        <v>76</v>
      </c>
      <c r="BF201">
        <v>59</v>
      </c>
      <c r="BG201">
        <v>90</v>
      </c>
      <c r="BH201">
        <v>93</v>
      </c>
      <c r="BI201">
        <v>89</v>
      </c>
      <c r="BJ201">
        <v>56</v>
      </c>
      <c r="BK201">
        <v>7</v>
      </c>
      <c r="BL201">
        <v>14</v>
      </c>
      <c r="BM201">
        <v>7</v>
      </c>
      <c r="BN201">
        <v>6</v>
      </c>
      <c r="BO201">
        <v>11</v>
      </c>
      <c r="BP201">
        <v>40</v>
      </c>
      <c r="BQ201">
        <v>65</v>
      </c>
      <c r="BR201">
        <v>71</v>
      </c>
      <c r="BS201">
        <v>31</v>
      </c>
      <c r="BT201">
        <v>66</v>
      </c>
      <c r="BU201">
        <v>66</v>
      </c>
    </row>
    <row r="202" spans="1:73" x14ac:dyDescent="0.25">
      <c r="A202" t="s">
        <v>404</v>
      </c>
      <c r="B202">
        <v>41</v>
      </c>
      <c r="C202" t="s">
        <v>1</v>
      </c>
      <c r="D202">
        <v>21</v>
      </c>
      <c r="E202">
        <f>Merge6[[#This Row],[age]]^2</f>
        <v>441</v>
      </c>
      <c r="F202" s="1">
        <v>8000000</v>
      </c>
      <c r="G202" s="1">
        <v>13600000</v>
      </c>
      <c r="H202" s="1">
        <f>Merge6[[#This Row],[MV at time]]/1000000</f>
        <v>8</v>
      </c>
      <c r="I202" s="1">
        <f>Merge6[[#This Row],[fee]]/1000000</f>
        <v>13.6</v>
      </c>
      <c r="J202" s="2">
        <f>Merge6[[#This Row],[fee]]/Merge6[[#This Row],[MV at time]]</f>
        <v>1.7</v>
      </c>
      <c r="K202" t="s">
        <v>2</v>
      </c>
      <c r="L202" t="s">
        <v>191</v>
      </c>
      <c r="M202" t="s">
        <v>405</v>
      </c>
      <c r="N202" t="s">
        <v>267</v>
      </c>
      <c r="O2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02" t="s">
        <v>131</v>
      </c>
      <c r="R202" t="s">
        <v>60</v>
      </c>
      <c r="S202">
        <v>65</v>
      </c>
      <c r="T202">
        <v>76</v>
      </c>
      <c r="U202">
        <f>Merge6[[#This Row],[POT]]-Merge6[[#This Row],[TOT]]</f>
        <v>11</v>
      </c>
      <c r="V202" t="s">
        <v>8</v>
      </c>
      <c r="W202">
        <f>IF(Merge6[[#This Row],[Preffoot]]="Right",1,0)</f>
        <v>1</v>
      </c>
      <c r="X202" t="s">
        <v>9</v>
      </c>
      <c r="Y202">
        <f>IF(Merge6[[#This Row],[Position2]]="GK",1,0)</f>
        <v>0</v>
      </c>
      <c r="Z202">
        <f>IF(Merge6[[#This Row],[Position2]]="LB",1,0)</f>
        <v>0</v>
      </c>
      <c r="AA202">
        <f>IF(Merge6[[#This Row],[Position2]]="CB",1,0)</f>
        <v>1</v>
      </c>
      <c r="AB202">
        <f>IF(Merge6[[#This Row],[Position2]]="RB",1,0)</f>
        <v>0</v>
      </c>
      <c r="AC202">
        <f>IF(Merge6[[#This Row],[Position2]]="LWB",1,0)</f>
        <v>0</v>
      </c>
      <c r="AD202">
        <f>IF(Merge6[[#This Row],[Position2]]="RWB",1,0)</f>
        <v>0</v>
      </c>
      <c r="AE202">
        <f>IF(Merge6[[#This Row],[Position2]]="LM",1,0)</f>
        <v>0</v>
      </c>
      <c r="AF202">
        <f>IF(Merge6[[#This Row],[Position2]]="CDM",1,0)</f>
        <v>0</v>
      </c>
      <c r="AG202">
        <f>IF(Merge6[[#This Row],[Position2]]="CM",1,0)</f>
        <v>0</v>
      </c>
      <c r="AH202">
        <f>IF(Merge6[[#This Row],[Position2]]="CAM",1,0)</f>
        <v>0</v>
      </c>
      <c r="AI202">
        <f>IF(Merge6[[#This Row],[Position2]]="RM",1,0)</f>
        <v>0</v>
      </c>
      <c r="AJ202">
        <f>IF(Merge6[[#This Row],[Position2]]="LW",1,0)</f>
        <v>0</v>
      </c>
      <c r="AK202">
        <f>IF(Merge6[[#This Row],[Position2]]="RW",1,0)</f>
        <v>0</v>
      </c>
      <c r="AL202">
        <f>IF(Merge6[[#This Row],[Position2]]="CF",1,0)</f>
        <v>0</v>
      </c>
      <c r="AM202">
        <f>IF(Merge6[[#This Row],[Position2]]="ST",1,0)</f>
        <v>0</v>
      </c>
      <c r="AN202">
        <v>57</v>
      </c>
      <c r="AO202">
        <v>52</v>
      </c>
      <c r="AP202">
        <v>29</v>
      </c>
      <c r="AQ202">
        <v>60</v>
      </c>
      <c r="AR202">
        <v>50</v>
      </c>
      <c r="AS202">
        <v>58</v>
      </c>
      <c r="AT202">
        <v>33</v>
      </c>
      <c r="AU202">
        <v>22</v>
      </c>
      <c r="AV202">
        <v>24</v>
      </c>
      <c r="AW202">
        <v>25</v>
      </c>
      <c r="AX202">
        <v>31</v>
      </c>
      <c r="AY202">
        <v>42</v>
      </c>
      <c r="AZ202">
        <v>24</v>
      </c>
      <c r="BA202">
        <v>64</v>
      </c>
      <c r="BB202">
        <v>63</v>
      </c>
      <c r="BC202">
        <v>66</v>
      </c>
      <c r="BD202">
        <v>64</v>
      </c>
      <c r="BE202">
        <v>62</v>
      </c>
      <c r="BF202">
        <v>72</v>
      </c>
      <c r="BG202">
        <v>59</v>
      </c>
      <c r="BH202">
        <v>64</v>
      </c>
      <c r="BI202">
        <v>47</v>
      </c>
      <c r="BJ202">
        <v>74</v>
      </c>
      <c r="BK202">
        <v>14</v>
      </c>
      <c r="BL202">
        <v>10</v>
      </c>
      <c r="BM202">
        <v>10</v>
      </c>
      <c r="BN202">
        <v>12</v>
      </c>
      <c r="BO202">
        <v>12</v>
      </c>
      <c r="BP202">
        <v>56</v>
      </c>
      <c r="BQ202">
        <v>59</v>
      </c>
      <c r="BR202">
        <v>28</v>
      </c>
      <c r="BS202">
        <v>65</v>
      </c>
      <c r="BT202">
        <v>35</v>
      </c>
      <c r="BU202">
        <v>58</v>
      </c>
    </row>
    <row r="203" spans="1:73" x14ac:dyDescent="0.25">
      <c r="A203" t="s">
        <v>1373</v>
      </c>
      <c r="B203">
        <v>35</v>
      </c>
      <c r="C203" t="s">
        <v>1</v>
      </c>
      <c r="D203">
        <v>22</v>
      </c>
      <c r="E203">
        <f>Merge6[[#This Row],[age]]^2</f>
        <v>484</v>
      </c>
      <c r="F203" s="1">
        <v>7500000</v>
      </c>
      <c r="G203" s="1">
        <v>12000000</v>
      </c>
      <c r="H203" s="1">
        <f>Merge6[[#This Row],[MV at time]]/1000000</f>
        <v>7.5</v>
      </c>
      <c r="I203" s="1">
        <f>Merge6[[#This Row],[fee]]/1000000</f>
        <v>12</v>
      </c>
      <c r="J203" s="2">
        <f>Merge6[[#This Row],[fee]]/Merge6[[#This Row],[MV at time]]</f>
        <v>1.6</v>
      </c>
      <c r="K203" t="s">
        <v>1233</v>
      </c>
      <c r="L203" t="s">
        <v>52</v>
      </c>
      <c r="M203" t="s">
        <v>240</v>
      </c>
      <c r="N203" t="s">
        <v>460</v>
      </c>
      <c r="O2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03" t="s">
        <v>91</v>
      </c>
      <c r="R203" t="s">
        <v>60</v>
      </c>
      <c r="S203">
        <v>74</v>
      </c>
      <c r="T203">
        <v>82</v>
      </c>
      <c r="U203">
        <f>Merge6[[#This Row],[POT]]-Merge6[[#This Row],[TOT]]</f>
        <v>8</v>
      </c>
      <c r="V203" t="s">
        <v>8</v>
      </c>
      <c r="W203">
        <f>IF(Merge6[[#This Row],[Preffoot]]="Right",1,0)</f>
        <v>1</v>
      </c>
      <c r="X203" t="s">
        <v>9</v>
      </c>
      <c r="Y203">
        <f>IF(Merge6[[#This Row],[Position2]]="GK",1,0)</f>
        <v>0</v>
      </c>
      <c r="Z203">
        <f>IF(Merge6[[#This Row],[Position2]]="LB",1,0)</f>
        <v>0</v>
      </c>
      <c r="AA203">
        <f>IF(Merge6[[#This Row],[Position2]]="CB",1,0)</f>
        <v>1</v>
      </c>
      <c r="AB203">
        <f>IF(Merge6[[#This Row],[Position2]]="RB",1,0)</f>
        <v>0</v>
      </c>
      <c r="AC203">
        <f>IF(Merge6[[#This Row],[Position2]]="LWB",1,0)</f>
        <v>0</v>
      </c>
      <c r="AD203">
        <f>IF(Merge6[[#This Row],[Position2]]="RWB",1,0)</f>
        <v>0</v>
      </c>
      <c r="AE203">
        <f>IF(Merge6[[#This Row],[Position2]]="LM",1,0)</f>
        <v>0</v>
      </c>
      <c r="AF203">
        <f>IF(Merge6[[#This Row],[Position2]]="CDM",1,0)</f>
        <v>0</v>
      </c>
      <c r="AG203">
        <f>IF(Merge6[[#This Row],[Position2]]="CM",1,0)</f>
        <v>0</v>
      </c>
      <c r="AH203">
        <f>IF(Merge6[[#This Row],[Position2]]="CAM",1,0)</f>
        <v>0</v>
      </c>
      <c r="AI203">
        <f>IF(Merge6[[#This Row],[Position2]]="RM",1,0)</f>
        <v>0</v>
      </c>
      <c r="AJ203">
        <f>IF(Merge6[[#This Row],[Position2]]="LW",1,0)</f>
        <v>0</v>
      </c>
      <c r="AK203">
        <f>IF(Merge6[[#This Row],[Position2]]="RW",1,0)</f>
        <v>0</v>
      </c>
      <c r="AL203">
        <f>IF(Merge6[[#This Row],[Position2]]="CF",1,0)</f>
        <v>0</v>
      </c>
      <c r="AM203">
        <f>IF(Merge6[[#This Row],[Position2]]="ST",1,0)</f>
        <v>0</v>
      </c>
      <c r="AN203">
        <v>62</v>
      </c>
      <c r="AO203">
        <v>47</v>
      </c>
      <c r="AP203">
        <v>49</v>
      </c>
      <c r="AQ203">
        <v>71</v>
      </c>
      <c r="AR203">
        <v>65</v>
      </c>
      <c r="AS203">
        <v>77</v>
      </c>
      <c r="AT203">
        <v>36</v>
      </c>
      <c r="AU203">
        <v>23</v>
      </c>
      <c r="AV203">
        <v>22</v>
      </c>
      <c r="AW203">
        <v>35</v>
      </c>
      <c r="AX203">
        <v>24</v>
      </c>
      <c r="AY203">
        <v>37</v>
      </c>
      <c r="AZ203">
        <v>26</v>
      </c>
      <c r="BA203" t="s">
        <v>1234</v>
      </c>
      <c r="BB203">
        <v>76</v>
      </c>
      <c r="BC203">
        <v>78</v>
      </c>
      <c r="BD203">
        <v>78</v>
      </c>
      <c r="BE203">
        <v>71</v>
      </c>
      <c r="BF203">
        <v>76</v>
      </c>
      <c r="BG203">
        <v>60</v>
      </c>
      <c r="BH203">
        <v>78</v>
      </c>
      <c r="BI203">
        <v>61</v>
      </c>
      <c r="BJ203">
        <v>90</v>
      </c>
      <c r="BK203">
        <v>7</v>
      </c>
      <c r="BL203">
        <v>13</v>
      </c>
      <c r="BM203">
        <v>5</v>
      </c>
      <c r="BN203">
        <v>13</v>
      </c>
      <c r="BO203">
        <v>6</v>
      </c>
      <c r="BP203">
        <v>66</v>
      </c>
      <c r="BQ203">
        <v>68</v>
      </c>
      <c r="BR203">
        <v>38</v>
      </c>
      <c r="BS203">
        <v>72</v>
      </c>
      <c r="BT203">
        <v>51</v>
      </c>
      <c r="BU203">
        <v>61</v>
      </c>
    </row>
    <row r="204" spans="1:73" x14ac:dyDescent="0.25">
      <c r="A204" t="s">
        <v>886</v>
      </c>
      <c r="B204">
        <v>20</v>
      </c>
      <c r="C204" t="s">
        <v>1</v>
      </c>
      <c r="D204">
        <v>30</v>
      </c>
      <c r="E204">
        <f>Merge6[[#This Row],[age]]^2</f>
        <v>900</v>
      </c>
      <c r="F204" s="1">
        <v>20000000</v>
      </c>
      <c r="G204" s="1">
        <v>15000000</v>
      </c>
      <c r="H204" s="1">
        <f>Merge6[[#This Row],[MV at time]]/1000000</f>
        <v>20</v>
      </c>
      <c r="I204" s="1">
        <f>Merge6[[#This Row],[fee]]/1000000</f>
        <v>15</v>
      </c>
      <c r="J204" s="2">
        <f>Merge6[[#This Row],[fee]]/Merge6[[#This Row],[MV at time]]</f>
        <v>0.75</v>
      </c>
      <c r="K204" t="s">
        <v>773</v>
      </c>
      <c r="L204" t="s">
        <v>145</v>
      </c>
      <c r="M204" t="s">
        <v>226</v>
      </c>
      <c r="N204" t="s">
        <v>25</v>
      </c>
      <c r="O2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04" t="s">
        <v>60</v>
      </c>
      <c r="R204" t="s">
        <v>7</v>
      </c>
      <c r="S204">
        <v>79</v>
      </c>
      <c r="T204">
        <v>79</v>
      </c>
      <c r="U204">
        <f>Merge6[[#This Row],[POT]]-Merge6[[#This Row],[TOT]]</f>
        <v>0</v>
      </c>
      <c r="V204" t="s">
        <v>8</v>
      </c>
      <c r="W204">
        <f>IF(Merge6[[#This Row],[Preffoot]]="Right",1,0)</f>
        <v>1</v>
      </c>
      <c r="X204" t="s">
        <v>9</v>
      </c>
      <c r="Y204">
        <f>IF(Merge6[[#This Row],[Position2]]="GK",1,0)</f>
        <v>0</v>
      </c>
      <c r="Z204">
        <f>IF(Merge6[[#This Row],[Position2]]="LB",1,0)</f>
        <v>0</v>
      </c>
      <c r="AA204">
        <f>IF(Merge6[[#This Row],[Position2]]="CB",1,0)</f>
        <v>1</v>
      </c>
      <c r="AB204">
        <f>IF(Merge6[[#This Row],[Position2]]="RB",1,0)</f>
        <v>0</v>
      </c>
      <c r="AC204">
        <f>IF(Merge6[[#This Row],[Position2]]="LWB",1,0)</f>
        <v>0</v>
      </c>
      <c r="AD204">
        <f>IF(Merge6[[#This Row],[Position2]]="RWB",1,0)</f>
        <v>0</v>
      </c>
      <c r="AE204">
        <f>IF(Merge6[[#This Row],[Position2]]="LM",1,0)</f>
        <v>0</v>
      </c>
      <c r="AF204">
        <f>IF(Merge6[[#This Row],[Position2]]="CDM",1,0)</f>
        <v>0</v>
      </c>
      <c r="AG204">
        <f>IF(Merge6[[#This Row],[Position2]]="CM",1,0)</f>
        <v>0</v>
      </c>
      <c r="AH204">
        <f>IF(Merge6[[#This Row],[Position2]]="CAM",1,0)</f>
        <v>0</v>
      </c>
      <c r="AI204">
        <f>IF(Merge6[[#This Row],[Position2]]="RM",1,0)</f>
        <v>0</v>
      </c>
      <c r="AJ204">
        <f>IF(Merge6[[#This Row],[Position2]]="LW",1,0)</f>
        <v>0</v>
      </c>
      <c r="AK204">
        <f>IF(Merge6[[#This Row],[Position2]]="RW",1,0)</f>
        <v>0</v>
      </c>
      <c r="AL204">
        <f>IF(Merge6[[#This Row],[Position2]]="CF",1,0)</f>
        <v>0</v>
      </c>
      <c r="AM204">
        <f>IF(Merge6[[#This Row],[Position2]]="ST",1,0)</f>
        <v>0</v>
      </c>
      <c r="AN204">
        <v>58</v>
      </c>
      <c r="AO204">
        <v>59</v>
      </c>
      <c r="AP204">
        <v>52</v>
      </c>
      <c r="AQ204">
        <v>65</v>
      </c>
      <c r="AR204">
        <v>64</v>
      </c>
      <c r="AS204">
        <v>82</v>
      </c>
      <c r="AT204">
        <v>42</v>
      </c>
      <c r="AU204">
        <v>54</v>
      </c>
      <c r="AV204">
        <v>35</v>
      </c>
      <c r="AW204">
        <v>49</v>
      </c>
      <c r="AX204">
        <v>22</v>
      </c>
      <c r="AY204">
        <v>52</v>
      </c>
      <c r="AZ204">
        <v>49</v>
      </c>
      <c r="BA204">
        <v>79</v>
      </c>
      <c r="BB204">
        <v>81</v>
      </c>
      <c r="BC204">
        <v>82</v>
      </c>
      <c r="BD204">
        <v>59</v>
      </c>
      <c r="BE204">
        <v>67</v>
      </c>
      <c r="BF204">
        <v>88</v>
      </c>
      <c r="BG204">
        <v>44</v>
      </c>
      <c r="BH204">
        <v>75</v>
      </c>
      <c r="BI204">
        <v>55</v>
      </c>
      <c r="BJ204">
        <v>73</v>
      </c>
      <c r="BK204">
        <v>15</v>
      </c>
      <c r="BL204">
        <v>10</v>
      </c>
      <c r="BM204">
        <v>15</v>
      </c>
      <c r="BN204">
        <v>16</v>
      </c>
      <c r="BO204">
        <v>15</v>
      </c>
      <c r="BP204">
        <v>83</v>
      </c>
      <c r="BQ204">
        <v>77</v>
      </c>
      <c r="BR204">
        <v>46</v>
      </c>
      <c r="BS204">
        <v>80</v>
      </c>
      <c r="BT204">
        <v>56</v>
      </c>
      <c r="BU204">
        <v>74</v>
      </c>
    </row>
    <row r="205" spans="1:73" x14ac:dyDescent="0.25">
      <c r="A205" t="s">
        <v>1077</v>
      </c>
      <c r="B205">
        <v>17</v>
      </c>
      <c r="C205" t="s">
        <v>28</v>
      </c>
      <c r="D205">
        <v>30</v>
      </c>
      <c r="E205">
        <f>Merge6[[#This Row],[age]]^2</f>
        <v>900</v>
      </c>
      <c r="F205" s="1">
        <v>6000000</v>
      </c>
      <c r="G205" s="1">
        <v>30000000</v>
      </c>
      <c r="H205" s="1">
        <f>Merge6[[#This Row],[MV at time]]/1000000</f>
        <v>6</v>
      </c>
      <c r="I205" s="1">
        <f>Merge6[[#This Row],[fee]]/1000000</f>
        <v>30</v>
      </c>
      <c r="J205" s="2">
        <f>Merge6[[#This Row],[fee]]/Merge6[[#This Row],[MV at time]]</f>
        <v>5</v>
      </c>
      <c r="K205" t="s">
        <v>1050</v>
      </c>
      <c r="L205" t="s">
        <v>1078</v>
      </c>
      <c r="M205" t="s">
        <v>192</v>
      </c>
      <c r="N205" t="s">
        <v>296</v>
      </c>
      <c r="O2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05" t="s">
        <v>60</v>
      </c>
      <c r="R205" t="s">
        <v>60</v>
      </c>
      <c r="S205">
        <v>77</v>
      </c>
      <c r="T205">
        <v>77</v>
      </c>
      <c r="U205">
        <f>Merge6[[#This Row],[POT]]-Merge6[[#This Row],[TOT]]</f>
        <v>0</v>
      </c>
      <c r="V205" t="s">
        <v>8</v>
      </c>
      <c r="W205">
        <f>IF(Merge6[[#This Row],[Preffoot]]="Right",1,0)</f>
        <v>1</v>
      </c>
      <c r="X205" t="s">
        <v>15</v>
      </c>
      <c r="Y205">
        <f>IF(Merge6[[#This Row],[Position2]]="GK",1,0)</f>
        <v>0</v>
      </c>
      <c r="Z205">
        <f>IF(Merge6[[#This Row],[Position2]]="LB",1,0)</f>
        <v>0</v>
      </c>
      <c r="AA205">
        <f>IF(Merge6[[#This Row],[Position2]]="CB",1,0)</f>
        <v>0</v>
      </c>
      <c r="AB205">
        <f>IF(Merge6[[#This Row],[Position2]]="RB",1,0)</f>
        <v>0</v>
      </c>
      <c r="AC205">
        <f>IF(Merge6[[#This Row],[Position2]]="LWB",1,0)</f>
        <v>0</v>
      </c>
      <c r="AD205">
        <f>IF(Merge6[[#This Row],[Position2]]="RWB",1,0)</f>
        <v>0</v>
      </c>
      <c r="AE205">
        <f>IF(Merge6[[#This Row],[Position2]]="LM",1,0)</f>
        <v>0</v>
      </c>
      <c r="AF205">
        <f>IF(Merge6[[#This Row],[Position2]]="CDM",1,0)</f>
        <v>0</v>
      </c>
      <c r="AG205">
        <f>IF(Merge6[[#This Row],[Position2]]="CM",1,0)</f>
        <v>0</v>
      </c>
      <c r="AH205">
        <f>IF(Merge6[[#This Row],[Position2]]="CAM",1,0)</f>
        <v>0</v>
      </c>
      <c r="AI205">
        <f>IF(Merge6[[#This Row],[Position2]]="RM",1,0)</f>
        <v>0</v>
      </c>
      <c r="AJ205">
        <f>IF(Merge6[[#This Row],[Position2]]="LW",1,0)</f>
        <v>0</v>
      </c>
      <c r="AK205">
        <f>IF(Merge6[[#This Row],[Position2]]="RW",1,0)</f>
        <v>0</v>
      </c>
      <c r="AL205">
        <f>IF(Merge6[[#This Row],[Position2]]="CF",1,0)</f>
        <v>0</v>
      </c>
      <c r="AM205">
        <f>IF(Merge6[[#This Row],[Position2]]="ST",1,0)</f>
        <v>1</v>
      </c>
      <c r="AN205">
        <v>76</v>
      </c>
      <c r="AO205">
        <v>69</v>
      </c>
      <c r="AP205">
        <v>46</v>
      </c>
      <c r="AQ205">
        <v>68</v>
      </c>
      <c r="AR205">
        <v>48</v>
      </c>
      <c r="AS205">
        <v>86</v>
      </c>
      <c r="AT205">
        <v>80</v>
      </c>
      <c r="AU205">
        <v>78</v>
      </c>
      <c r="AV205">
        <v>72</v>
      </c>
      <c r="AW205">
        <v>69</v>
      </c>
      <c r="AX205">
        <v>64</v>
      </c>
      <c r="AY205">
        <v>81</v>
      </c>
      <c r="AZ205">
        <v>74</v>
      </c>
      <c r="BA205">
        <v>39</v>
      </c>
      <c r="BB205">
        <v>29</v>
      </c>
      <c r="BC205">
        <v>30</v>
      </c>
      <c r="BD205">
        <v>55</v>
      </c>
      <c r="BE205">
        <v>76</v>
      </c>
      <c r="BF205">
        <v>86</v>
      </c>
      <c r="BG205">
        <v>59</v>
      </c>
      <c r="BH205">
        <v>68</v>
      </c>
      <c r="BI205">
        <v>55</v>
      </c>
      <c r="BJ205">
        <v>80</v>
      </c>
      <c r="BK205">
        <v>7</v>
      </c>
      <c r="BL205">
        <v>14</v>
      </c>
      <c r="BM205">
        <v>16</v>
      </c>
      <c r="BN205">
        <v>16</v>
      </c>
      <c r="BO205">
        <v>16</v>
      </c>
      <c r="BP205">
        <v>77</v>
      </c>
      <c r="BQ205">
        <v>77</v>
      </c>
      <c r="BR205">
        <v>78</v>
      </c>
      <c r="BS205">
        <v>40</v>
      </c>
      <c r="BT205">
        <v>64</v>
      </c>
      <c r="BU205">
        <v>77</v>
      </c>
    </row>
    <row r="206" spans="1:73" x14ac:dyDescent="0.25">
      <c r="A206" t="s">
        <v>164</v>
      </c>
      <c r="B206">
        <v>53</v>
      </c>
      <c r="C206" t="s">
        <v>10</v>
      </c>
      <c r="D206">
        <v>26</v>
      </c>
      <c r="E206">
        <f>Merge6[[#This Row],[age]]^2</f>
        <v>676</v>
      </c>
      <c r="F206" s="1">
        <v>3000000</v>
      </c>
      <c r="G206" s="1">
        <v>8000000</v>
      </c>
      <c r="H206" s="1">
        <f>Merge6[[#This Row],[MV at time]]/1000000</f>
        <v>3</v>
      </c>
      <c r="I206" s="1">
        <f>Merge6[[#This Row],[fee]]/1000000</f>
        <v>8</v>
      </c>
      <c r="J206" s="2">
        <f>Merge6[[#This Row],[fee]]/Merge6[[#This Row],[MV at time]]</f>
        <v>2.6666666666666665</v>
      </c>
      <c r="K206" t="s">
        <v>2</v>
      </c>
      <c r="L206" t="s">
        <v>165</v>
      </c>
      <c r="M206" t="s">
        <v>166</v>
      </c>
      <c r="N206" t="s">
        <v>64</v>
      </c>
      <c r="O2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206" t="s">
        <v>30</v>
      </c>
      <c r="R206" t="s">
        <v>66</v>
      </c>
      <c r="S206">
        <v>75</v>
      </c>
      <c r="T206">
        <v>77</v>
      </c>
      <c r="U206">
        <f>Merge6[[#This Row],[POT]]-Merge6[[#This Row],[TOT]]</f>
        <v>2</v>
      </c>
      <c r="V206" t="s">
        <v>8</v>
      </c>
      <c r="W206">
        <f>IF(Merge6[[#This Row],[Preffoot]]="Right",1,0)</f>
        <v>1</v>
      </c>
      <c r="X206" t="s">
        <v>77</v>
      </c>
      <c r="Y206">
        <f>IF(Merge6[[#This Row],[Position2]]="GK",1,0)</f>
        <v>0</v>
      </c>
      <c r="Z206">
        <f>IF(Merge6[[#This Row],[Position2]]="LB",1,0)</f>
        <v>0</v>
      </c>
      <c r="AA206">
        <f>IF(Merge6[[#This Row],[Position2]]="CB",1,0)</f>
        <v>0</v>
      </c>
      <c r="AB206">
        <f>IF(Merge6[[#This Row],[Position2]]="RB",1,0)</f>
        <v>0</v>
      </c>
      <c r="AC206">
        <f>IF(Merge6[[#This Row],[Position2]]="LWB",1,0)</f>
        <v>0</v>
      </c>
      <c r="AD206">
        <f>IF(Merge6[[#This Row],[Position2]]="RWB",1,0)</f>
        <v>0</v>
      </c>
      <c r="AE206">
        <f>IF(Merge6[[#This Row],[Position2]]="LM",1,0)</f>
        <v>1</v>
      </c>
      <c r="AF206">
        <f>IF(Merge6[[#This Row],[Position2]]="CDM",1,0)</f>
        <v>0</v>
      </c>
      <c r="AG206">
        <f>IF(Merge6[[#This Row],[Position2]]="CM",1,0)</f>
        <v>0</v>
      </c>
      <c r="AH206">
        <f>IF(Merge6[[#This Row],[Position2]]="CAM",1,0)</f>
        <v>0</v>
      </c>
      <c r="AI206">
        <f>IF(Merge6[[#This Row],[Position2]]="RM",1,0)</f>
        <v>0</v>
      </c>
      <c r="AJ206">
        <f>IF(Merge6[[#This Row],[Position2]]="LW",1,0)</f>
        <v>0</v>
      </c>
      <c r="AK206">
        <f>IF(Merge6[[#This Row],[Position2]]="RW",1,0)</f>
        <v>0</v>
      </c>
      <c r="AL206">
        <f>IF(Merge6[[#This Row],[Position2]]="CF",1,0)</f>
        <v>0</v>
      </c>
      <c r="AM206">
        <f>IF(Merge6[[#This Row],[Position2]]="ST",1,0)</f>
        <v>0</v>
      </c>
      <c r="AN206">
        <v>76</v>
      </c>
      <c r="AO206">
        <v>76</v>
      </c>
      <c r="AP206">
        <v>70</v>
      </c>
      <c r="AQ206">
        <v>74</v>
      </c>
      <c r="AR206">
        <v>68</v>
      </c>
      <c r="AS206">
        <v>53</v>
      </c>
      <c r="AT206">
        <v>70</v>
      </c>
      <c r="AU206">
        <v>67</v>
      </c>
      <c r="AV206">
        <v>64</v>
      </c>
      <c r="AW206">
        <v>73</v>
      </c>
      <c r="AX206">
        <v>63</v>
      </c>
      <c r="AY206">
        <v>67</v>
      </c>
      <c r="AZ206">
        <v>53</v>
      </c>
      <c r="BA206">
        <v>26</v>
      </c>
      <c r="BB206">
        <v>31</v>
      </c>
      <c r="BC206">
        <v>32</v>
      </c>
      <c r="BD206">
        <v>84</v>
      </c>
      <c r="BE206">
        <v>63</v>
      </c>
      <c r="BF206">
        <v>48</v>
      </c>
      <c r="BG206">
        <v>82</v>
      </c>
      <c r="BH206">
        <v>83</v>
      </c>
      <c r="BI206">
        <v>81</v>
      </c>
      <c r="BJ206">
        <v>67</v>
      </c>
      <c r="BK206">
        <v>10</v>
      </c>
      <c r="BL206">
        <v>8</v>
      </c>
      <c r="BM206">
        <v>10</v>
      </c>
      <c r="BN206">
        <v>7</v>
      </c>
      <c r="BO206">
        <v>11</v>
      </c>
      <c r="BP206">
        <v>48</v>
      </c>
      <c r="BQ206">
        <v>74</v>
      </c>
      <c r="BR206">
        <v>74</v>
      </c>
      <c r="BS206">
        <v>49</v>
      </c>
      <c r="BT206">
        <v>69</v>
      </c>
      <c r="BU206">
        <v>60</v>
      </c>
    </row>
    <row r="207" spans="1:73" x14ac:dyDescent="0.25">
      <c r="A207" t="s">
        <v>555</v>
      </c>
      <c r="B207">
        <v>5</v>
      </c>
      <c r="C207" t="s">
        <v>57</v>
      </c>
      <c r="D207">
        <v>27</v>
      </c>
      <c r="E207">
        <f>Merge6[[#This Row],[age]]^2</f>
        <v>729</v>
      </c>
      <c r="F207" s="1">
        <v>90000000</v>
      </c>
      <c r="G207" s="1">
        <v>27000000</v>
      </c>
      <c r="H207" s="1">
        <f>Merge6[[#This Row],[MV at time]]/1000000</f>
        <v>90</v>
      </c>
      <c r="I207" s="1">
        <f>Merge6[[#This Row],[fee]]/1000000</f>
        <v>27</v>
      </c>
      <c r="J207" s="2">
        <f>Merge6[[#This Row],[fee]]/Merge6[[#This Row],[MV at time]]</f>
        <v>0.3</v>
      </c>
      <c r="K207" t="s">
        <v>509</v>
      </c>
      <c r="L207" t="s">
        <v>287</v>
      </c>
      <c r="M207" t="s">
        <v>556</v>
      </c>
      <c r="N207" t="s">
        <v>24</v>
      </c>
      <c r="O2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07" t="s">
        <v>60</v>
      </c>
      <c r="R207" t="s">
        <v>7</v>
      </c>
      <c r="S207">
        <v>87</v>
      </c>
      <c r="T207">
        <v>87</v>
      </c>
      <c r="U207">
        <f>Merge6[[#This Row],[POT]]-Merge6[[#This Row],[TOT]]</f>
        <v>0</v>
      </c>
      <c r="V207" t="s">
        <v>8</v>
      </c>
      <c r="W207">
        <f>IF(Merge6[[#This Row],[Preffoot]]="Right",1,0)</f>
        <v>1</v>
      </c>
      <c r="X207" t="s">
        <v>21</v>
      </c>
      <c r="Y207">
        <f>IF(Merge6[[#This Row],[Position2]]="GK",1,0)</f>
        <v>0</v>
      </c>
      <c r="Z207">
        <f>IF(Merge6[[#This Row],[Position2]]="LB",1,0)</f>
        <v>0</v>
      </c>
      <c r="AA207">
        <f>IF(Merge6[[#This Row],[Position2]]="CB",1,0)</f>
        <v>0</v>
      </c>
      <c r="AB207">
        <f>IF(Merge6[[#This Row],[Position2]]="RB",1,0)</f>
        <v>0</v>
      </c>
      <c r="AC207">
        <f>IF(Merge6[[#This Row],[Position2]]="LWB",1,0)</f>
        <v>0</v>
      </c>
      <c r="AD207">
        <f>IF(Merge6[[#This Row],[Position2]]="RWB",1,0)</f>
        <v>0</v>
      </c>
      <c r="AE207">
        <f>IF(Merge6[[#This Row],[Position2]]="LM",1,0)</f>
        <v>0</v>
      </c>
      <c r="AF207">
        <f>IF(Merge6[[#This Row],[Position2]]="CDM",1,0)</f>
        <v>0</v>
      </c>
      <c r="AG207">
        <f>IF(Merge6[[#This Row],[Position2]]="CM",1,0)</f>
        <v>0</v>
      </c>
      <c r="AH207">
        <f>IF(Merge6[[#This Row],[Position2]]="CAM",1,0)</f>
        <v>1</v>
      </c>
      <c r="AI207">
        <f>IF(Merge6[[#This Row],[Position2]]="RM",1,0)</f>
        <v>0</v>
      </c>
      <c r="AJ207">
        <f>IF(Merge6[[#This Row],[Position2]]="LW",1,0)</f>
        <v>0</v>
      </c>
      <c r="AK207">
        <f>IF(Merge6[[#This Row],[Position2]]="RW",1,0)</f>
        <v>0</v>
      </c>
      <c r="AL207">
        <f>IF(Merge6[[#This Row],[Position2]]="CF",1,0)</f>
        <v>0</v>
      </c>
      <c r="AM207">
        <f>IF(Merge6[[#This Row],[Position2]]="ST",1,0)</f>
        <v>0</v>
      </c>
      <c r="AN207">
        <v>91</v>
      </c>
      <c r="AO207">
        <v>78</v>
      </c>
      <c r="AP207">
        <v>86</v>
      </c>
      <c r="AQ207">
        <v>90</v>
      </c>
      <c r="AR207">
        <v>89</v>
      </c>
      <c r="AS207">
        <v>52</v>
      </c>
      <c r="AT207">
        <v>84</v>
      </c>
      <c r="AU207">
        <v>77</v>
      </c>
      <c r="AV207">
        <v>89</v>
      </c>
      <c r="AW207">
        <v>89</v>
      </c>
      <c r="AX207">
        <v>85</v>
      </c>
      <c r="AY207">
        <v>67</v>
      </c>
      <c r="AZ207">
        <v>80</v>
      </c>
      <c r="BA207">
        <v>59</v>
      </c>
      <c r="BB207">
        <v>22</v>
      </c>
      <c r="BC207">
        <v>57</v>
      </c>
      <c r="BD207">
        <v>75</v>
      </c>
      <c r="BE207">
        <v>92</v>
      </c>
      <c r="BF207">
        <v>57</v>
      </c>
      <c r="BG207">
        <v>80</v>
      </c>
      <c r="BH207">
        <v>71</v>
      </c>
      <c r="BI207">
        <v>79</v>
      </c>
      <c r="BJ207">
        <v>50</v>
      </c>
      <c r="BK207">
        <v>7</v>
      </c>
      <c r="BL207">
        <v>9</v>
      </c>
      <c r="BM207">
        <v>14</v>
      </c>
      <c r="BN207">
        <v>7</v>
      </c>
      <c r="BO207">
        <v>6</v>
      </c>
      <c r="BP207">
        <v>46</v>
      </c>
      <c r="BQ207">
        <v>87</v>
      </c>
      <c r="BR207">
        <v>85</v>
      </c>
      <c r="BS207">
        <v>56</v>
      </c>
      <c r="BT207">
        <v>90</v>
      </c>
      <c r="BU207">
        <v>88</v>
      </c>
    </row>
    <row r="208" spans="1:73" x14ac:dyDescent="0.25">
      <c r="A208" t="s">
        <v>976</v>
      </c>
      <c r="B208">
        <v>33</v>
      </c>
      <c r="C208" t="s">
        <v>28</v>
      </c>
      <c r="D208">
        <v>22</v>
      </c>
      <c r="E208">
        <f>Merge6[[#This Row],[age]]^2</f>
        <v>484</v>
      </c>
      <c r="F208" s="1">
        <v>17500000</v>
      </c>
      <c r="G208" s="1">
        <v>11000000</v>
      </c>
      <c r="H208" s="1">
        <f>Merge6[[#This Row],[MV at time]]/1000000</f>
        <v>17.5</v>
      </c>
      <c r="I208" s="1">
        <f>Merge6[[#This Row],[fee]]/1000000</f>
        <v>11</v>
      </c>
      <c r="J208" s="2">
        <f>Merge6[[#This Row],[fee]]/Merge6[[#This Row],[MV at time]]</f>
        <v>0.62857142857142856</v>
      </c>
      <c r="K208" t="s">
        <v>773</v>
      </c>
      <c r="L208" t="s">
        <v>273</v>
      </c>
      <c r="M208" t="s">
        <v>256</v>
      </c>
      <c r="N208" t="s">
        <v>5</v>
      </c>
      <c r="O2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08" t="s">
        <v>7</v>
      </c>
      <c r="R208" t="s">
        <v>7</v>
      </c>
      <c r="S208">
        <v>74</v>
      </c>
      <c r="T208">
        <v>80</v>
      </c>
      <c r="U208">
        <f>Merge6[[#This Row],[POT]]-Merge6[[#This Row],[TOT]]</f>
        <v>6</v>
      </c>
      <c r="V208" t="s">
        <v>8</v>
      </c>
      <c r="W208">
        <f>IF(Merge6[[#This Row],[Preffoot]]="Right",1,0)</f>
        <v>1</v>
      </c>
      <c r="X208" t="s">
        <v>15</v>
      </c>
      <c r="Y208">
        <f>IF(Merge6[[#This Row],[Position2]]="GK",1,0)</f>
        <v>0</v>
      </c>
      <c r="Z208">
        <f>IF(Merge6[[#This Row],[Position2]]="LB",1,0)</f>
        <v>0</v>
      </c>
      <c r="AA208">
        <f>IF(Merge6[[#This Row],[Position2]]="CB",1,0)</f>
        <v>0</v>
      </c>
      <c r="AB208">
        <f>IF(Merge6[[#This Row],[Position2]]="RB",1,0)</f>
        <v>0</v>
      </c>
      <c r="AC208">
        <f>IF(Merge6[[#This Row],[Position2]]="LWB",1,0)</f>
        <v>0</v>
      </c>
      <c r="AD208">
        <f>IF(Merge6[[#This Row],[Position2]]="RWB",1,0)</f>
        <v>0</v>
      </c>
      <c r="AE208">
        <f>IF(Merge6[[#This Row],[Position2]]="LM",1,0)</f>
        <v>0</v>
      </c>
      <c r="AF208">
        <f>IF(Merge6[[#This Row],[Position2]]="CDM",1,0)</f>
        <v>0</v>
      </c>
      <c r="AG208">
        <f>IF(Merge6[[#This Row],[Position2]]="CM",1,0)</f>
        <v>0</v>
      </c>
      <c r="AH208">
        <f>IF(Merge6[[#This Row],[Position2]]="CAM",1,0)</f>
        <v>0</v>
      </c>
      <c r="AI208">
        <f>IF(Merge6[[#This Row],[Position2]]="RM",1,0)</f>
        <v>0</v>
      </c>
      <c r="AJ208">
        <f>IF(Merge6[[#This Row],[Position2]]="LW",1,0)</f>
        <v>0</v>
      </c>
      <c r="AK208">
        <f>IF(Merge6[[#This Row],[Position2]]="RW",1,0)</f>
        <v>0</v>
      </c>
      <c r="AL208">
        <f>IF(Merge6[[#This Row],[Position2]]="CF",1,0)</f>
        <v>0</v>
      </c>
      <c r="AM208">
        <f>IF(Merge6[[#This Row],[Position2]]="ST",1,0)</f>
        <v>1</v>
      </c>
      <c r="AN208">
        <v>77</v>
      </c>
      <c r="AO208">
        <v>79</v>
      </c>
      <c r="AP208">
        <v>58</v>
      </c>
      <c r="AQ208">
        <v>70</v>
      </c>
      <c r="AR208">
        <v>58</v>
      </c>
      <c r="AS208">
        <v>74</v>
      </c>
      <c r="AT208">
        <v>72</v>
      </c>
      <c r="AU208">
        <v>76</v>
      </c>
      <c r="AV208">
        <v>60</v>
      </c>
      <c r="AW208">
        <v>52</v>
      </c>
      <c r="AX208">
        <v>45</v>
      </c>
      <c r="AY208">
        <v>61</v>
      </c>
      <c r="AZ208">
        <v>66</v>
      </c>
      <c r="BA208">
        <v>34</v>
      </c>
      <c r="BB208">
        <v>32</v>
      </c>
      <c r="BC208">
        <v>35</v>
      </c>
      <c r="BD208">
        <v>81</v>
      </c>
      <c r="BE208">
        <v>63</v>
      </c>
      <c r="BF208">
        <v>70</v>
      </c>
      <c r="BG208">
        <v>65</v>
      </c>
      <c r="BH208">
        <v>84</v>
      </c>
      <c r="BI208">
        <v>74</v>
      </c>
      <c r="BJ208">
        <v>92</v>
      </c>
      <c r="BK208">
        <v>7</v>
      </c>
      <c r="BL208">
        <v>15</v>
      </c>
      <c r="BM208">
        <v>13</v>
      </c>
      <c r="BN208">
        <v>6</v>
      </c>
      <c r="BO208">
        <v>14</v>
      </c>
      <c r="BP208">
        <v>50</v>
      </c>
      <c r="BQ208">
        <v>69</v>
      </c>
      <c r="BR208">
        <v>76</v>
      </c>
      <c r="BS208">
        <v>36</v>
      </c>
      <c r="BT208">
        <v>66</v>
      </c>
      <c r="BU208">
        <v>68</v>
      </c>
    </row>
    <row r="209" spans="1:73" x14ac:dyDescent="0.25">
      <c r="A209" t="s">
        <v>217</v>
      </c>
      <c r="B209">
        <v>17</v>
      </c>
      <c r="C209" t="s">
        <v>116</v>
      </c>
      <c r="D209">
        <v>20</v>
      </c>
      <c r="E209">
        <f>Merge6[[#This Row],[age]]^2</f>
        <v>400</v>
      </c>
      <c r="F209" s="1">
        <v>50000000</v>
      </c>
      <c r="G209" s="1">
        <v>64000000</v>
      </c>
      <c r="H209" s="1">
        <f>Merge6[[#This Row],[MV at time]]/1000000</f>
        <v>50</v>
      </c>
      <c r="I209" s="1">
        <f>Merge6[[#This Row],[fee]]/1000000</f>
        <v>64</v>
      </c>
      <c r="J209" s="2">
        <f>Merge6[[#This Row],[fee]]/Merge6[[#This Row],[MV at time]]</f>
        <v>1.28</v>
      </c>
      <c r="K209" t="s">
        <v>2</v>
      </c>
      <c r="L209" t="s">
        <v>52</v>
      </c>
      <c r="M209" t="s">
        <v>218</v>
      </c>
      <c r="N209" t="s">
        <v>58</v>
      </c>
      <c r="O2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09" t="s">
        <v>91</v>
      </c>
      <c r="R209" t="s">
        <v>60</v>
      </c>
      <c r="S209">
        <v>79</v>
      </c>
      <c r="T209">
        <v>89</v>
      </c>
      <c r="U209">
        <f>Merge6[[#This Row],[POT]]-Merge6[[#This Row],[TOT]]</f>
        <v>10</v>
      </c>
      <c r="V209" t="s">
        <v>8</v>
      </c>
      <c r="W209">
        <f>IF(Merge6[[#This Row],[Preffoot]]="Right",1,0)</f>
        <v>1</v>
      </c>
      <c r="X209" t="s">
        <v>114</v>
      </c>
      <c r="Y209">
        <f>IF(Merge6[[#This Row],[Position2]]="GK",1,0)</f>
        <v>0</v>
      </c>
      <c r="Z209">
        <f>IF(Merge6[[#This Row],[Position2]]="LB",1,0)</f>
        <v>0</v>
      </c>
      <c r="AA209">
        <f>IF(Merge6[[#This Row],[Position2]]="CB",1,0)</f>
        <v>0</v>
      </c>
      <c r="AB209">
        <f>IF(Merge6[[#This Row],[Position2]]="RB",1,0)</f>
        <v>0</v>
      </c>
      <c r="AC209">
        <f>IF(Merge6[[#This Row],[Position2]]="LWB",1,0)</f>
        <v>0</v>
      </c>
      <c r="AD209">
        <f>IF(Merge6[[#This Row],[Position2]]="RWB",1,0)</f>
        <v>0</v>
      </c>
      <c r="AE209">
        <f>IF(Merge6[[#This Row],[Position2]]="LM",1,0)</f>
        <v>0</v>
      </c>
      <c r="AF209">
        <f>IF(Merge6[[#This Row],[Position2]]="CDM",1,0)</f>
        <v>0</v>
      </c>
      <c r="AG209">
        <f>IF(Merge6[[#This Row],[Position2]]="CM",1,0)</f>
        <v>0</v>
      </c>
      <c r="AH209">
        <f>IF(Merge6[[#This Row],[Position2]]="CAM",1,0)</f>
        <v>0</v>
      </c>
      <c r="AI209">
        <f>IF(Merge6[[#This Row],[Position2]]="RM",1,0)</f>
        <v>0</v>
      </c>
      <c r="AJ209">
        <f>IF(Merge6[[#This Row],[Position2]]="LW",1,0)</f>
        <v>0</v>
      </c>
      <c r="AK209">
        <f>IF(Merge6[[#This Row],[Position2]]="RW",1,0)</f>
        <v>1</v>
      </c>
      <c r="AL209">
        <f>IF(Merge6[[#This Row],[Position2]]="CF",1,0)</f>
        <v>0</v>
      </c>
      <c r="AM209">
        <f>IF(Merge6[[#This Row],[Position2]]="ST",1,0)</f>
        <v>0</v>
      </c>
      <c r="AN209">
        <v>82</v>
      </c>
      <c r="AO209">
        <v>86</v>
      </c>
      <c r="AP209">
        <v>69</v>
      </c>
      <c r="AQ209">
        <v>77</v>
      </c>
      <c r="AR209">
        <v>60</v>
      </c>
      <c r="AS209">
        <v>49</v>
      </c>
      <c r="AT209">
        <v>72</v>
      </c>
      <c r="AU209">
        <v>71</v>
      </c>
      <c r="AV209">
        <v>58</v>
      </c>
      <c r="AW209">
        <v>69</v>
      </c>
      <c r="AX209">
        <v>58</v>
      </c>
      <c r="AY209">
        <v>48</v>
      </c>
      <c r="AZ209">
        <v>70</v>
      </c>
      <c r="BA209">
        <v>28</v>
      </c>
      <c r="BB209">
        <v>37</v>
      </c>
      <c r="BC209">
        <v>33</v>
      </c>
      <c r="BD209">
        <v>93</v>
      </c>
      <c r="BE209">
        <v>74</v>
      </c>
      <c r="BF209">
        <v>52</v>
      </c>
      <c r="BG209">
        <v>92</v>
      </c>
      <c r="BH209">
        <v>90</v>
      </c>
      <c r="BI209">
        <v>90</v>
      </c>
      <c r="BJ209">
        <v>86</v>
      </c>
      <c r="BK209">
        <v>16</v>
      </c>
      <c r="BL209">
        <v>8</v>
      </c>
      <c r="BM209">
        <v>12</v>
      </c>
      <c r="BN209">
        <v>13</v>
      </c>
      <c r="BO209">
        <v>14</v>
      </c>
      <c r="BP209">
        <v>45</v>
      </c>
      <c r="BQ209">
        <v>79</v>
      </c>
      <c r="BR209">
        <v>73</v>
      </c>
      <c r="BS209">
        <v>32</v>
      </c>
      <c r="BT209">
        <v>77</v>
      </c>
      <c r="BU209">
        <v>67</v>
      </c>
    </row>
    <row r="210" spans="1:73" x14ac:dyDescent="0.25">
      <c r="A210" t="s">
        <v>557</v>
      </c>
      <c r="B210">
        <v>11</v>
      </c>
      <c r="C210" t="s">
        <v>357</v>
      </c>
      <c r="D210">
        <v>21</v>
      </c>
      <c r="E210">
        <f>Merge6[[#This Row],[age]]^2</f>
        <v>441</v>
      </c>
      <c r="F210" s="1">
        <v>12000000</v>
      </c>
      <c r="G210" s="1">
        <v>13000000</v>
      </c>
      <c r="H210" s="1">
        <f>Merge6[[#This Row],[MV at time]]/1000000</f>
        <v>12</v>
      </c>
      <c r="I210" s="1">
        <f>Merge6[[#This Row],[fee]]/1000000</f>
        <v>13</v>
      </c>
      <c r="J210" s="2">
        <f>Merge6[[#This Row],[fee]]/Merge6[[#This Row],[MV at time]]</f>
        <v>1.0833333333333333</v>
      </c>
      <c r="K210" t="s">
        <v>509</v>
      </c>
      <c r="L210" t="s">
        <v>149</v>
      </c>
      <c r="M210" t="s">
        <v>242</v>
      </c>
      <c r="N210" t="s">
        <v>223</v>
      </c>
      <c r="O2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2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10" t="s">
        <v>55</v>
      </c>
      <c r="R210" t="s">
        <v>91</v>
      </c>
      <c r="S210">
        <v>80</v>
      </c>
      <c r="T210">
        <v>86</v>
      </c>
      <c r="U210">
        <f>Merge6[[#This Row],[POT]]-Merge6[[#This Row],[TOT]]</f>
        <v>6</v>
      </c>
      <c r="V210" t="s">
        <v>8</v>
      </c>
      <c r="W210">
        <f>IF(Merge6[[#This Row],[Preffoot]]="Right",1,0)</f>
        <v>1</v>
      </c>
      <c r="X210" t="s">
        <v>21</v>
      </c>
      <c r="Y210">
        <f>IF(Merge6[[#This Row],[Position2]]="GK",1,0)</f>
        <v>0</v>
      </c>
      <c r="Z210">
        <f>IF(Merge6[[#This Row],[Position2]]="LB",1,0)</f>
        <v>0</v>
      </c>
      <c r="AA210">
        <f>IF(Merge6[[#This Row],[Position2]]="CB",1,0)</f>
        <v>0</v>
      </c>
      <c r="AB210">
        <f>IF(Merge6[[#This Row],[Position2]]="RB",1,0)</f>
        <v>0</v>
      </c>
      <c r="AC210">
        <f>IF(Merge6[[#This Row],[Position2]]="LWB",1,0)</f>
        <v>0</v>
      </c>
      <c r="AD210">
        <f>IF(Merge6[[#This Row],[Position2]]="RWB",1,0)</f>
        <v>0</v>
      </c>
      <c r="AE210">
        <f>IF(Merge6[[#This Row],[Position2]]="LM",1,0)</f>
        <v>0</v>
      </c>
      <c r="AF210">
        <f>IF(Merge6[[#This Row],[Position2]]="CDM",1,0)</f>
        <v>0</v>
      </c>
      <c r="AG210">
        <f>IF(Merge6[[#This Row],[Position2]]="CM",1,0)</f>
        <v>0</v>
      </c>
      <c r="AH210">
        <f>IF(Merge6[[#This Row],[Position2]]="CAM",1,0)</f>
        <v>1</v>
      </c>
      <c r="AI210">
        <f>IF(Merge6[[#This Row],[Position2]]="RM",1,0)</f>
        <v>0</v>
      </c>
      <c r="AJ210">
        <f>IF(Merge6[[#This Row],[Position2]]="LW",1,0)</f>
        <v>0</v>
      </c>
      <c r="AK210">
        <f>IF(Merge6[[#This Row],[Position2]]="RW",1,0)</f>
        <v>0</v>
      </c>
      <c r="AL210">
        <f>IF(Merge6[[#This Row],[Position2]]="CF",1,0)</f>
        <v>0</v>
      </c>
      <c r="AM210">
        <f>IF(Merge6[[#This Row],[Position2]]="ST",1,0)</f>
        <v>0</v>
      </c>
      <c r="AN210">
        <v>81</v>
      </c>
      <c r="AO210">
        <v>84</v>
      </c>
      <c r="AP210">
        <v>80</v>
      </c>
      <c r="AQ210">
        <v>81</v>
      </c>
      <c r="AR210">
        <v>75</v>
      </c>
      <c r="AS210">
        <v>59</v>
      </c>
      <c r="AT210">
        <v>79</v>
      </c>
      <c r="AU210">
        <v>74</v>
      </c>
      <c r="AV210">
        <v>74</v>
      </c>
      <c r="AW210">
        <v>80</v>
      </c>
      <c r="AX210">
        <v>75</v>
      </c>
      <c r="AY210">
        <v>65</v>
      </c>
      <c r="AZ210">
        <v>59</v>
      </c>
      <c r="BA210">
        <v>69</v>
      </c>
      <c r="BB210">
        <v>70</v>
      </c>
      <c r="BC210">
        <v>72</v>
      </c>
      <c r="BD210">
        <v>78</v>
      </c>
      <c r="BE210">
        <v>74</v>
      </c>
      <c r="BF210">
        <v>63</v>
      </c>
      <c r="BG210">
        <v>78</v>
      </c>
      <c r="BH210">
        <v>73</v>
      </c>
      <c r="BI210">
        <v>81</v>
      </c>
      <c r="BJ210">
        <v>59</v>
      </c>
      <c r="BK210">
        <v>15</v>
      </c>
      <c r="BL210">
        <v>5</v>
      </c>
      <c r="BM210">
        <v>6</v>
      </c>
      <c r="BN210">
        <v>10</v>
      </c>
      <c r="BO210">
        <v>7</v>
      </c>
      <c r="BP210">
        <v>62</v>
      </c>
      <c r="BQ210">
        <v>77</v>
      </c>
      <c r="BR210">
        <v>76</v>
      </c>
      <c r="BS210">
        <v>69</v>
      </c>
      <c r="BT210">
        <v>78</v>
      </c>
      <c r="BU210">
        <v>78</v>
      </c>
    </row>
    <row r="211" spans="1:73" x14ac:dyDescent="0.25">
      <c r="A211" t="s">
        <v>1251</v>
      </c>
      <c r="B211">
        <v>33</v>
      </c>
      <c r="C211" t="s">
        <v>1</v>
      </c>
      <c r="D211">
        <v>20</v>
      </c>
      <c r="E211">
        <f>Merge6[[#This Row],[age]]^2</f>
        <v>400</v>
      </c>
      <c r="F211" s="1">
        <v>3000000</v>
      </c>
      <c r="G211" s="1">
        <v>9000000</v>
      </c>
      <c r="H211" s="1">
        <f>Merge6[[#This Row],[MV at time]]/1000000</f>
        <v>3</v>
      </c>
      <c r="I211" s="1">
        <f>Merge6[[#This Row],[fee]]/1000000</f>
        <v>9</v>
      </c>
      <c r="J211" s="2">
        <f>Merge6[[#This Row],[fee]]/Merge6[[#This Row],[MV at time]]</f>
        <v>3</v>
      </c>
      <c r="K211" t="s">
        <v>1233</v>
      </c>
      <c r="L211" t="s">
        <v>351</v>
      </c>
      <c r="M211" t="s">
        <v>938</v>
      </c>
      <c r="N211" t="s">
        <v>54</v>
      </c>
      <c r="O2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2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211" t="s">
        <v>55</v>
      </c>
      <c r="R211" t="s">
        <v>55</v>
      </c>
      <c r="S211">
        <v>68</v>
      </c>
      <c r="T211">
        <v>77</v>
      </c>
      <c r="U211">
        <f>Merge6[[#This Row],[POT]]-Merge6[[#This Row],[TOT]]</f>
        <v>9</v>
      </c>
      <c r="V211" t="s">
        <v>8</v>
      </c>
      <c r="W211">
        <f>IF(Merge6[[#This Row],[Preffoot]]="Right",1,0)</f>
        <v>1</v>
      </c>
      <c r="X211" t="s">
        <v>9</v>
      </c>
      <c r="Y211">
        <f>IF(Merge6[[#This Row],[Position2]]="GK",1,0)</f>
        <v>0</v>
      </c>
      <c r="Z211">
        <f>IF(Merge6[[#This Row],[Position2]]="LB",1,0)</f>
        <v>0</v>
      </c>
      <c r="AA211">
        <f>IF(Merge6[[#This Row],[Position2]]="CB",1,0)</f>
        <v>1</v>
      </c>
      <c r="AB211">
        <f>IF(Merge6[[#This Row],[Position2]]="RB",1,0)</f>
        <v>0</v>
      </c>
      <c r="AC211">
        <f>IF(Merge6[[#This Row],[Position2]]="LWB",1,0)</f>
        <v>0</v>
      </c>
      <c r="AD211">
        <f>IF(Merge6[[#This Row],[Position2]]="RWB",1,0)</f>
        <v>0</v>
      </c>
      <c r="AE211">
        <f>IF(Merge6[[#This Row],[Position2]]="LM",1,0)</f>
        <v>0</v>
      </c>
      <c r="AF211">
        <f>IF(Merge6[[#This Row],[Position2]]="CDM",1,0)</f>
        <v>0</v>
      </c>
      <c r="AG211">
        <f>IF(Merge6[[#This Row],[Position2]]="CM",1,0)</f>
        <v>0</v>
      </c>
      <c r="AH211">
        <f>IF(Merge6[[#This Row],[Position2]]="CAM",1,0)</f>
        <v>0</v>
      </c>
      <c r="AI211">
        <f>IF(Merge6[[#This Row],[Position2]]="RM",1,0)</f>
        <v>0</v>
      </c>
      <c r="AJ211">
        <f>IF(Merge6[[#This Row],[Position2]]="LW",1,0)</f>
        <v>0</v>
      </c>
      <c r="AK211">
        <f>IF(Merge6[[#This Row],[Position2]]="RW",1,0)</f>
        <v>0</v>
      </c>
      <c r="AL211">
        <f>IF(Merge6[[#This Row],[Position2]]="CF",1,0)</f>
        <v>0</v>
      </c>
      <c r="AM211">
        <f>IF(Merge6[[#This Row],[Position2]]="ST",1,0)</f>
        <v>0</v>
      </c>
      <c r="AN211">
        <v>63</v>
      </c>
      <c r="AO211">
        <v>60</v>
      </c>
      <c r="AP211">
        <v>53</v>
      </c>
      <c r="AQ211">
        <v>63</v>
      </c>
      <c r="AR211">
        <v>55</v>
      </c>
      <c r="AS211">
        <v>72</v>
      </c>
      <c r="AT211">
        <v>60</v>
      </c>
      <c r="AU211">
        <v>42</v>
      </c>
      <c r="AV211">
        <v>39</v>
      </c>
      <c r="AW211">
        <v>54</v>
      </c>
      <c r="AX211">
        <v>29</v>
      </c>
      <c r="AY211">
        <v>42</v>
      </c>
      <c r="AZ211">
        <v>31</v>
      </c>
      <c r="BA211" t="s">
        <v>1234</v>
      </c>
      <c r="BB211">
        <v>68</v>
      </c>
      <c r="BC211">
        <v>69</v>
      </c>
      <c r="BD211">
        <v>61</v>
      </c>
      <c r="BE211">
        <v>66</v>
      </c>
      <c r="BF211">
        <v>80</v>
      </c>
      <c r="BG211">
        <v>42</v>
      </c>
      <c r="BH211">
        <v>78</v>
      </c>
      <c r="BI211">
        <v>54</v>
      </c>
      <c r="BJ211">
        <v>73</v>
      </c>
      <c r="BK211">
        <v>6</v>
      </c>
      <c r="BL211">
        <v>7</v>
      </c>
      <c r="BM211">
        <v>5</v>
      </c>
      <c r="BN211">
        <v>7</v>
      </c>
      <c r="BO211">
        <v>10</v>
      </c>
      <c r="BP211">
        <v>70</v>
      </c>
      <c r="BQ211">
        <v>63</v>
      </c>
      <c r="BR211">
        <v>52</v>
      </c>
      <c r="BS211">
        <v>64</v>
      </c>
      <c r="BT211">
        <v>52</v>
      </c>
      <c r="BU211">
        <v>66</v>
      </c>
    </row>
    <row r="212" spans="1:73" x14ac:dyDescent="0.25">
      <c r="A212" t="s">
        <v>1079</v>
      </c>
      <c r="B212">
        <v>34</v>
      </c>
      <c r="C212" t="s">
        <v>71</v>
      </c>
      <c r="D212">
        <v>19</v>
      </c>
      <c r="E212">
        <f>Merge6[[#This Row],[age]]^2</f>
        <v>361</v>
      </c>
      <c r="F212" s="1">
        <v>12000000</v>
      </c>
      <c r="G212" s="1">
        <v>11000000</v>
      </c>
      <c r="H212" s="1">
        <f>Merge6[[#This Row],[MV at time]]/1000000</f>
        <v>12</v>
      </c>
      <c r="I212" s="1">
        <f>Merge6[[#This Row],[fee]]/1000000</f>
        <v>11</v>
      </c>
      <c r="J212" s="2">
        <f>Merge6[[#This Row],[fee]]/Merge6[[#This Row],[MV at time]]</f>
        <v>0.91666666666666663</v>
      </c>
      <c r="K212" t="s">
        <v>1050</v>
      </c>
      <c r="L212" t="s">
        <v>371</v>
      </c>
      <c r="M212" t="s">
        <v>474</v>
      </c>
      <c r="N212" t="s">
        <v>285</v>
      </c>
      <c r="O2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12" t="s">
        <v>565</v>
      </c>
      <c r="R212" t="s">
        <v>60</v>
      </c>
      <c r="S212">
        <v>72</v>
      </c>
      <c r="T212">
        <v>80</v>
      </c>
      <c r="U212">
        <f>Merge6[[#This Row],[POT]]-Merge6[[#This Row],[TOT]]</f>
        <v>8</v>
      </c>
      <c r="V212" t="s">
        <v>8</v>
      </c>
      <c r="W212">
        <f>IF(Merge6[[#This Row],[Preffoot]]="Right",1,0)</f>
        <v>1</v>
      </c>
      <c r="X212" t="s">
        <v>77</v>
      </c>
      <c r="Y212">
        <f>IF(Merge6[[#This Row],[Position2]]="GK",1,0)</f>
        <v>0</v>
      </c>
      <c r="Z212">
        <f>IF(Merge6[[#This Row],[Position2]]="LB",1,0)</f>
        <v>0</v>
      </c>
      <c r="AA212">
        <f>IF(Merge6[[#This Row],[Position2]]="CB",1,0)</f>
        <v>0</v>
      </c>
      <c r="AB212">
        <f>IF(Merge6[[#This Row],[Position2]]="RB",1,0)</f>
        <v>0</v>
      </c>
      <c r="AC212">
        <f>IF(Merge6[[#This Row],[Position2]]="LWB",1,0)</f>
        <v>0</v>
      </c>
      <c r="AD212">
        <f>IF(Merge6[[#This Row],[Position2]]="RWB",1,0)</f>
        <v>0</v>
      </c>
      <c r="AE212">
        <f>IF(Merge6[[#This Row],[Position2]]="LM",1,0)</f>
        <v>1</v>
      </c>
      <c r="AF212">
        <f>IF(Merge6[[#This Row],[Position2]]="CDM",1,0)</f>
        <v>0</v>
      </c>
      <c r="AG212">
        <f>IF(Merge6[[#This Row],[Position2]]="CM",1,0)</f>
        <v>0</v>
      </c>
      <c r="AH212">
        <f>IF(Merge6[[#This Row],[Position2]]="CAM",1,0)</f>
        <v>0</v>
      </c>
      <c r="AI212">
        <f>IF(Merge6[[#This Row],[Position2]]="RM",1,0)</f>
        <v>0</v>
      </c>
      <c r="AJ212">
        <f>IF(Merge6[[#This Row],[Position2]]="LW",1,0)</f>
        <v>0</v>
      </c>
      <c r="AK212">
        <f>IF(Merge6[[#This Row],[Position2]]="RW",1,0)</f>
        <v>0</v>
      </c>
      <c r="AL212">
        <f>IF(Merge6[[#This Row],[Position2]]="CF",1,0)</f>
        <v>0</v>
      </c>
      <c r="AM212">
        <f>IF(Merge6[[#This Row],[Position2]]="ST",1,0)</f>
        <v>0</v>
      </c>
      <c r="AN212">
        <v>71</v>
      </c>
      <c r="AO212">
        <v>76</v>
      </c>
      <c r="AP212">
        <v>67</v>
      </c>
      <c r="AQ212">
        <v>69</v>
      </c>
      <c r="AR212">
        <v>50</v>
      </c>
      <c r="AS212">
        <v>68</v>
      </c>
      <c r="AT212">
        <v>66</v>
      </c>
      <c r="AU212">
        <v>70</v>
      </c>
      <c r="AV212">
        <v>68</v>
      </c>
      <c r="AW212">
        <v>71</v>
      </c>
      <c r="AX212">
        <v>63</v>
      </c>
      <c r="AY212">
        <v>67</v>
      </c>
      <c r="AZ212">
        <v>72</v>
      </c>
      <c r="BA212">
        <v>28</v>
      </c>
      <c r="BB212">
        <v>38</v>
      </c>
      <c r="BC212">
        <v>35</v>
      </c>
      <c r="BD212">
        <v>87</v>
      </c>
      <c r="BE212">
        <v>70</v>
      </c>
      <c r="BF212">
        <v>57</v>
      </c>
      <c r="BG212">
        <v>77</v>
      </c>
      <c r="BH212">
        <v>86</v>
      </c>
      <c r="BI212">
        <v>82</v>
      </c>
      <c r="BJ212">
        <v>63</v>
      </c>
      <c r="BK212">
        <v>6</v>
      </c>
      <c r="BL212">
        <v>15</v>
      </c>
      <c r="BM212">
        <v>10</v>
      </c>
      <c r="BN212">
        <v>12</v>
      </c>
      <c r="BO212">
        <v>10</v>
      </c>
      <c r="BP212">
        <v>75</v>
      </c>
      <c r="BQ212">
        <v>66</v>
      </c>
      <c r="BR212">
        <v>71</v>
      </c>
      <c r="BS212">
        <v>29</v>
      </c>
      <c r="BT212">
        <v>63</v>
      </c>
      <c r="BU212">
        <v>69</v>
      </c>
    </row>
    <row r="213" spans="1:73" x14ac:dyDescent="0.25">
      <c r="A213" t="s">
        <v>254</v>
      </c>
      <c r="B213">
        <v>35</v>
      </c>
      <c r="C213" t="s">
        <v>1</v>
      </c>
      <c r="D213">
        <v>23</v>
      </c>
      <c r="E213">
        <f>Merge6[[#This Row],[age]]^2</f>
        <v>529</v>
      </c>
      <c r="F213" s="1">
        <v>36000000</v>
      </c>
      <c r="G213" s="1">
        <v>35900000</v>
      </c>
      <c r="H213" s="1">
        <f>Merge6[[#This Row],[MV at time]]/1000000</f>
        <v>36</v>
      </c>
      <c r="I213" s="1">
        <f>Merge6[[#This Row],[fee]]/1000000</f>
        <v>35.9</v>
      </c>
      <c r="J213" s="2">
        <f>Merge6[[#This Row],[fee]]/Merge6[[#This Row],[MV at time]]</f>
        <v>0.99722222222222223</v>
      </c>
      <c r="K213" t="s">
        <v>2</v>
      </c>
      <c r="L213" t="s">
        <v>149</v>
      </c>
      <c r="M213" t="s">
        <v>36</v>
      </c>
      <c r="N213" t="s">
        <v>35</v>
      </c>
      <c r="O2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2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213" t="s">
        <v>6</v>
      </c>
      <c r="R213" t="s">
        <v>6</v>
      </c>
      <c r="S213">
        <v>80</v>
      </c>
      <c r="T213">
        <v>88</v>
      </c>
      <c r="U213">
        <f>Merge6[[#This Row],[POT]]-Merge6[[#This Row],[TOT]]</f>
        <v>8</v>
      </c>
      <c r="V213" t="s">
        <v>43</v>
      </c>
      <c r="W213">
        <f>IF(Merge6[[#This Row],[Preffoot]]="Right",1,0)</f>
        <v>0</v>
      </c>
      <c r="X213" t="s">
        <v>9</v>
      </c>
      <c r="Y213">
        <f>IF(Merge6[[#This Row],[Position2]]="GK",1,0)</f>
        <v>0</v>
      </c>
      <c r="Z213">
        <f>IF(Merge6[[#This Row],[Position2]]="LB",1,0)</f>
        <v>0</v>
      </c>
      <c r="AA213">
        <f>IF(Merge6[[#This Row],[Position2]]="CB",1,0)</f>
        <v>1</v>
      </c>
      <c r="AB213">
        <f>IF(Merge6[[#This Row],[Position2]]="RB",1,0)</f>
        <v>0</v>
      </c>
      <c r="AC213">
        <f>IF(Merge6[[#This Row],[Position2]]="LWB",1,0)</f>
        <v>0</v>
      </c>
      <c r="AD213">
        <f>IF(Merge6[[#This Row],[Position2]]="RWB",1,0)</f>
        <v>0</v>
      </c>
      <c r="AE213">
        <f>IF(Merge6[[#This Row],[Position2]]="LM",1,0)</f>
        <v>0</v>
      </c>
      <c r="AF213">
        <f>IF(Merge6[[#This Row],[Position2]]="CDM",1,0)</f>
        <v>0</v>
      </c>
      <c r="AG213">
        <f>IF(Merge6[[#This Row],[Position2]]="CM",1,0)</f>
        <v>0</v>
      </c>
      <c r="AH213">
        <f>IF(Merge6[[#This Row],[Position2]]="CAM",1,0)</f>
        <v>0</v>
      </c>
      <c r="AI213">
        <f>IF(Merge6[[#This Row],[Position2]]="RM",1,0)</f>
        <v>0</v>
      </c>
      <c r="AJ213">
        <f>IF(Merge6[[#This Row],[Position2]]="LW",1,0)</f>
        <v>0</v>
      </c>
      <c r="AK213">
        <f>IF(Merge6[[#This Row],[Position2]]="RW",1,0)</f>
        <v>0</v>
      </c>
      <c r="AL213">
        <f>IF(Merge6[[#This Row],[Position2]]="CF",1,0)</f>
        <v>0</v>
      </c>
      <c r="AM213">
        <f>IF(Merge6[[#This Row],[Position2]]="ST",1,0)</f>
        <v>0</v>
      </c>
      <c r="AN213">
        <v>75</v>
      </c>
      <c r="AO213">
        <v>60</v>
      </c>
      <c r="AP213">
        <v>36</v>
      </c>
      <c r="AQ213">
        <v>75</v>
      </c>
      <c r="AR213">
        <v>69</v>
      </c>
      <c r="AS213">
        <v>75</v>
      </c>
      <c r="AT213">
        <v>58</v>
      </c>
      <c r="AU213">
        <v>23</v>
      </c>
      <c r="AV213">
        <v>35</v>
      </c>
      <c r="AW213">
        <v>25</v>
      </c>
      <c r="AX213">
        <v>27</v>
      </c>
      <c r="AY213">
        <v>43</v>
      </c>
      <c r="AZ213">
        <v>24</v>
      </c>
      <c r="BA213">
        <v>78</v>
      </c>
      <c r="BB213">
        <v>80</v>
      </c>
      <c r="BC213">
        <v>81</v>
      </c>
      <c r="BD213">
        <v>75</v>
      </c>
      <c r="BE213">
        <v>75</v>
      </c>
      <c r="BF213">
        <v>80</v>
      </c>
      <c r="BG213">
        <v>60</v>
      </c>
      <c r="BH213">
        <v>76</v>
      </c>
      <c r="BI213">
        <v>62</v>
      </c>
      <c r="BJ213">
        <v>79</v>
      </c>
      <c r="BK213">
        <v>12</v>
      </c>
      <c r="BL213">
        <v>10</v>
      </c>
      <c r="BM213">
        <v>10</v>
      </c>
      <c r="BN213">
        <v>9</v>
      </c>
      <c r="BO213">
        <v>7</v>
      </c>
      <c r="BP213">
        <v>80</v>
      </c>
      <c r="BQ213">
        <v>78</v>
      </c>
      <c r="BR213">
        <v>47</v>
      </c>
      <c r="BS213">
        <v>80</v>
      </c>
      <c r="BT213">
        <v>43</v>
      </c>
      <c r="BU213">
        <v>74</v>
      </c>
    </row>
    <row r="214" spans="1:73" x14ac:dyDescent="0.25">
      <c r="A214" t="s">
        <v>1290</v>
      </c>
      <c r="B214">
        <v>41</v>
      </c>
      <c r="C214" t="s">
        <v>71</v>
      </c>
      <c r="D214">
        <v>23</v>
      </c>
      <c r="E214">
        <f>Merge6[[#This Row],[age]]^2</f>
        <v>529</v>
      </c>
      <c r="F214" s="1">
        <v>60000000</v>
      </c>
      <c r="G214" s="1">
        <v>42000000</v>
      </c>
      <c r="H214" s="1">
        <f>Merge6[[#This Row],[MV at time]]/1000000</f>
        <v>60</v>
      </c>
      <c r="I214" s="1">
        <f>Merge6[[#This Row],[fee]]/1000000</f>
        <v>42</v>
      </c>
      <c r="J214" s="2">
        <f>Merge6[[#This Row],[fee]]/Merge6[[#This Row],[MV at time]]</f>
        <v>0.7</v>
      </c>
      <c r="K214" t="s">
        <v>1233</v>
      </c>
      <c r="L214" t="s">
        <v>290</v>
      </c>
      <c r="M214" t="s">
        <v>456</v>
      </c>
      <c r="N214" t="s">
        <v>220</v>
      </c>
      <c r="O2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14" t="s">
        <v>82</v>
      </c>
      <c r="R214" t="s">
        <v>60</v>
      </c>
      <c r="S214">
        <v>83</v>
      </c>
      <c r="T214">
        <v>87</v>
      </c>
      <c r="U214">
        <f>Merge6[[#This Row],[POT]]-Merge6[[#This Row],[TOT]]</f>
        <v>4</v>
      </c>
      <c r="V214" t="s">
        <v>8</v>
      </c>
      <c r="W214">
        <f>IF(Merge6[[#This Row],[Preffoot]]="Right",1,0)</f>
        <v>1</v>
      </c>
      <c r="X214" t="s">
        <v>156</v>
      </c>
      <c r="Y214">
        <f>IF(Merge6[[#This Row],[Position2]]="GK",1,0)</f>
        <v>0</v>
      </c>
      <c r="Z214">
        <f>IF(Merge6[[#This Row],[Position2]]="LB",1,0)</f>
        <v>0</v>
      </c>
      <c r="AA214">
        <f>IF(Merge6[[#This Row],[Position2]]="CB",1,0)</f>
        <v>0</v>
      </c>
      <c r="AB214">
        <f>IF(Merge6[[#This Row],[Position2]]="RB",1,0)</f>
        <v>0</v>
      </c>
      <c r="AC214">
        <f>IF(Merge6[[#This Row],[Position2]]="LWB",1,0)</f>
        <v>0</v>
      </c>
      <c r="AD214">
        <f>IF(Merge6[[#This Row],[Position2]]="RWB",1,0)</f>
        <v>0</v>
      </c>
      <c r="AE214">
        <f>IF(Merge6[[#This Row],[Position2]]="LM",1,0)</f>
        <v>0</v>
      </c>
      <c r="AF214">
        <f>IF(Merge6[[#This Row],[Position2]]="CDM",1,0)</f>
        <v>0</v>
      </c>
      <c r="AG214">
        <f>IF(Merge6[[#This Row],[Position2]]="CM",1,0)</f>
        <v>0</v>
      </c>
      <c r="AH214">
        <f>IF(Merge6[[#This Row],[Position2]]="CAM",1,0)</f>
        <v>0</v>
      </c>
      <c r="AI214">
        <f>IF(Merge6[[#This Row],[Position2]]="RM",1,0)</f>
        <v>0</v>
      </c>
      <c r="AJ214">
        <f>IF(Merge6[[#This Row],[Position2]]="LW",1,0)</f>
        <v>1</v>
      </c>
      <c r="AK214">
        <f>IF(Merge6[[#This Row],[Position2]]="RW",1,0)</f>
        <v>0</v>
      </c>
      <c r="AL214">
        <f>IF(Merge6[[#This Row],[Position2]]="CF",1,0)</f>
        <v>0</v>
      </c>
      <c r="AM214">
        <f>IF(Merge6[[#This Row],[Position2]]="ST",1,0)</f>
        <v>0</v>
      </c>
      <c r="AN214">
        <v>84</v>
      </c>
      <c r="AO214">
        <v>86</v>
      </c>
      <c r="AP214">
        <v>83</v>
      </c>
      <c r="AQ214">
        <v>76</v>
      </c>
      <c r="AR214">
        <v>68</v>
      </c>
      <c r="AS214">
        <v>60</v>
      </c>
      <c r="AT214">
        <v>86</v>
      </c>
      <c r="AU214">
        <v>82</v>
      </c>
      <c r="AV214">
        <v>83</v>
      </c>
      <c r="AW214">
        <v>78</v>
      </c>
      <c r="AX214">
        <v>76</v>
      </c>
      <c r="AY214">
        <v>68</v>
      </c>
      <c r="AZ214">
        <v>75</v>
      </c>
      <c r="BA214" t="s">
        <v>1234</v>
      </c>
      <c r="BB214">
        <v>28</v>
      </c>
      <c r="BC214">
        <v>38</v>
      </c>
      <c r="BD214">
        <v>86</v>
      </c>
      <c r="BE214">
        <v>79</v>
      </c>
      <c r="BF214">
        <v>77</v>
      </c>
      <c r="BG214">
        <v>71</v>
      </c>
      <c r="BH214">
        <v>87</v>
      </c>
      <c r="BI214">
        <v>81</v>
      </c>
      <c r="BJ214">
        <v>75</v>
      </c>
      <c r="BK214">
        <v>9</v>
      </c>
      <c r="BL214">
        <v>15</v>
      </c>
      <c r="BM214">
        <v>11</v>
      </c>
      <c r="BN214">
        <v>7</v>
      </c>
      <c r="BO214">
        <v>5</v>
      </c>
      <c r="BP214">
        <v>60</v>
      </c>
      <c r="BQ214">
        <v>81</v>
      </c>
      <c r="BR214">
        <v>81</v>
      </c>
      <c r="BS214">
        <v>39</v>
      </c>
      <c r="BT214">
        <v>79</v>
      </c>
      <c r="BU214">
        <v>78</v>
      </c>
    </row>
    <row r="215" spans="1:73" x14ac:dyDescent="0.25">
      <c r="A215" t="s">
        <v>558</v>
      </c>
      <c r="B215">
        <v>46</v>
      </c>
      <c r="C215" t="s">
        <v>1</v>
      </c>
      <c r="D215">
        <v>24</v>
      </c>
      <c r="E215">
        <f>Merge6[[#This Row],[age]]^2</f>
        <v>576</v>
      </c>
      <c r="F215" s="1">
        <v>48000000</v>
      </c>
      <c r="G215" s="1">
        <v>50000000</v>
      </c>
      <c r="H215" s="1">
        <f>Merge6[[#This Row],[MV at time]]/1000000</f>
        <v>48</v>
      </c>
      <c r="I215" s="1">
        <f>Merge6[[#This Row],[fee]]/1000000</f>
        <v>50</v>
      </c>
      <c r="J215" s="2">
        <f>Merge6[[#This Row],[fee]]/Merge6[[#This Row],[MV at time]]</f>
        <v>1.0416666666666667</v>
      </c>
      <c r="K215" t="s">
        <v>1233</v>
      </c>
      <c r="L215" t="s">
        <v>3</v>
      </c>
      <c r="M215" t="s">
        <v>19</v>
      </c>
      <c r="N215" t="s">
        <v>556</v>
      </c>
      <c r="O2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15" t="s">
        <v>7</v>
      </c>
      <c r="R215" t="s">
        <v>60</v>
      </c>
      <c r="S215">
        <v>83</v>
      </c>
      <c r="T215">
        <v>88</v>
      </c>
      <c r="U215">
        <f>Merge6[[#This Row],[POT]]-Merge6[[#This Row],[TOT]]</f>
        <v>5</v>
      </c>
      <c r="V215" t="s">
        <v>8</v>
      </c>
      <c r="W215">
        <f>IF(Merge6[[#This Row],[Preffoot]]="Right",1,0)</f>
        <v>1</v>
      </c>
      <c r="X215" t="s">
        <v>9</v>
      </c>
      <c r="Y215">
        <f>IF(Merge6[[#This Row],[Position2]]="GK",1,0)</f>
        <v>0</v>
      </c>
      <c r="Z215">
        <f>IF(Merge6[[#This Row],[Position2]]="LB",1,0)</f>
        <v>0</v>
      </c>
      <c r="AA215">
        <f>IF(Merge6[[#This Row],[Position2]]="CB",1,0)</f>
        <v>1</v>
      </c>
      <c r="AB215">
        <f>IF(Merge6[[#This Row],[Position2]]="RB",1,0)</f>
        <v>0</v>
      </c>
      <c r="AC215">
        <f>IF(Merge6[[#This Row],[Position2]]="LWB",1,0)</f>
        <v>0</v>
      </c>
      <c r="AD215">
        <f>IF(Merge6[[#This Row],[Position2]]="RWB",1,0)</f>
        <v>0</v>
      </c>
      <c r="AE215">
        <f>IF(Merge6[[#This Row],[Position2]]="LM",1,0)</f>
        <v>0</v>
      </c>
      <c r="AF215">
        <f>IF(Merge6[[#This Row],[Position2]]="CDM",1,0)</f>
        <v>0</v>
      </c>
      <c r="AG215">
        <f>IF(Merge6[[#This Row],[Position2]]="CM",1,0)</f>
        <v>0</v>
      </c>
      <c r="AH215">
        <f>IF(Merge6[[#This Row],[Position2]]="CAM",1,0)</f>
        <v>0</v>
      </c>
      <c r="AI215">
        <f>IF(Merge6[[#This Row],[Position2]]="RM",1,0)</f>
        <v>0</v>
      </c>
      <c r="AJ215">
        <f>IF(Merge6[[#This Row],[Position2]]="LW",1,0)</f>
        <v>0</v>
      </c>
      <c r="AK215">
        <f>IF(Merge6[[#This Row],[Position2]]="RW",1,0)</f>
        <v>0</v>
      </c>
      <c r="AL215">
        <f>IF(Merge6[[#This Row],[Position2]]="CF",1,0)</f>
        <v>0</v>
      </c>
      <c r="AM215">
        <f>IF(Merge6[[#This Row],[Position2]]="ST",1,0)</f>
        <v>0</v>
      </c>
      <c r="AN215">
        <v>68</v>
      </c>
      <c r="AO215">
        <v>59</v>
      </c>
      <c r="AP215">
        <v>42</v>
      </c>
      <c r="AQ215">
        <v>74</v>
      </c>
      <c r="AR215">
        <v>64</v>
      </c>
      <c r="AS215">
        <v>83</v>
      </c>
      <c r="AT215">
        <v>51</v>
      </c>
      <c r="AU215">
        <v>48</v>
      </c>
      <c r="AV215">
        <v>36</v>
      </c>
      <c r="AW215">
        <v>54</v>
      </c>
      <c r="AX215">
        <v>38</v>
      </c>
      <c r="AY215">
        <v>40</v>
      </c>
      <c r="AZ215">
        <v>52</v>
      </c>
      <c r="BA215" t="s">
        <v>1234</v>
      </c>
      <c r="BB215">
        <v>85</v>
      </c>
      <c r="BC215">
        <v>86</v>
      </c>
      <c r="BD215">
        <v>75</v>
      </c>
      <c r="BE215">
        <v>74</v>
      </c>
      <c r="BF215">
        <v>82</v>
      </c>
      <c r="BG215">
        <v>68</v>
      </c>
      <c r="BH215">
        <v>72</v>
      </c>
      <c r="BI215">
        <v>67</v>
      </c>
      <c r="BJ215">
        <v>85</v>
      </c>
      <c r="BK215">
        <v>10</v>
      </c>
      <c r="BL215">
        <v>5</v>
      </c>
      <c r="BM215">
        <v>7</v>
      </c>
      <c r="BN215">
        <v>11</v>
      </c>
      <c r="BO215">
        <v>14</v>
      </c>
      <c r="BP215">
        <v>90</v>
      </c>
      <c r="BQ215">
        <v>82</v>
      </c>
      <c r="BR215">
        <v>43</v>
      </c>
      <c r="BS215">
        <v>82</v>
      </c>
      <c r="BT215">
        <v>41</v>
      </c>
      <c r="BU215">
        <v>80</v>
      </c>
    </row>
    <row r="216" spans="1:73" x14ac:dyDescent="0.25">
      <c r="A216" t="s">
        <v>558</v>
      </c>
      <c r="B216">
        <v>47</v>
      </c>
      <c r="C216" t="s">
        <v>1</v>
      </c>
      <c r="D216">
        <v>21</v>
      </c>
      <c r="E216">
        <f>Merge6[[#This Row],[age]]^2</f>
        <v>441</v>
      </c>
      <c r="F216" s="1">
        <v>15000000</v>
      </c>
      <c r="G216" s="1">
        <v>31500000</v>
      </c>
      <c r="H216" s="1">
        <f>Merge6[[#This Row],[MV at time]]/1000000</f>
        <v>15</v>
      </c>
      <c r="I216" s="1">
        <f>Merge6[[#This Row],[fee]]/1000000</f>
        <v>31.5</v>
      </c>
      <c r="J216" s="2">
        <f>Merge6[[#This Row],[fee]]/Merge6[[#This Row],[MV at time]]</f>
        <v>2.1</v>
      </c>
      <c r="K216" t="s">
        <v>509</v>
      </c>
      <c r="L216" t="s">
        <v>3</v>
      </c>
      <c r="M216" t="s">
        <v>256</v>
      </c>
      <c r="N216" t="s">
        <v>187</v>
      </c>
      <c r="O2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16" t="s">
        <v>7</v>
      </c>
      <c r="R216" t="s">
        <v>7</v>
      </c>
      <c r="S216">
        <v>74</v>
      </c>
      <c r="T216">
        <v>84</v>
      </c>
      <c r="U216">
        <f>Merge6[[#This Row],[POT]]-Merge6[[#This Row],[TOT]]</f>
        <v>10</v>
      </c>
      <c r="V216" t="s">
        <v>8</v>
      </c>
      <c r="W216">
        <f>IF(Merge6[[#This Row],[Preffoot]]="Right",1,0)</f>
        <v>1</v>
      </c>
      <c r="X216" t="s">
        <v>9</v>
      </c>
      <c r="Y216">
        <f>IF(Merge6[[#This Row],[Position2]]="GK",1,0)</f>
        <v>0</v>
      </c>
      <c r="Z216">
        <f>IF(Merge6[[#This Row],[Position2]]="LB",1,0)</f>
        <v>0</v>
      </c>
      <c r="AA216">
        <f>IF(Merge6[[#This Row],[Position2]]="CB",1,0)</f>
        <v>1</v>
      </c>
      <c r="AB216">
        <f>IF(Merge6[[#This Row],[Position2]]="RB",1,0)</f>
        <v>0</v>
      </c>
      <c r="AC216">
        <f>IF(Merge6[[#This Row],[Position2]]="LWB",1,0)</f>
        <v>0</v>
      </c>
      <c r="AD216">
        <f>IF(Merge6[[#This Row],[Position2]]="RWB",1,0)</f>
        <v>0</v>
      </c>
      <c r="AE216">
        <f>IF(Merge6[[#This Row],[Position2]]="LM",1,0)</f>
        <v>0</v>
      </c>
      <c r="AF216">
        <f>IF(Merge6[[#This Row],[Position2]]="CDM",1,0)</f>
        <v>0</v>
      </c>
      <c r="AG216">
        <f>IF(Merge6[[#This Row],[Position2]]="CM",1,0)</f>
        <v>0</v>
      </c>
      <c r="AH216">
        <f>IF(Merge6[[#This Row],[Position2]]="CAM",1,0)</f>
        <v>0</v>
      </c>
      <c r="AI216">
        <f>IF(Merge6[[#This Row],[Position2]]="RM",1,0)</f>
        <v>0</v>
      </c>
      <c r="AJ216">
        <f>IF(Merge6[[#This Row],[Position2]]="LW",1,0)</f>
        <v>0</v>
      </c>
      <c r="AK216">
        <f>IF(Merge6[[#This Row],[Position2]]="RW",1,0)</f>
        <v>0</v>
      </c>
      <c r="AL216">
        <f>IF(Merge6[[#This Row],[Position2]]="CF",1,0)</f>
        <v>0</v>
      </c>
      <c r="AM216">
        <f>IF(Merge6[[#This Row],[Position2]]="ST",1,0)</f>
        <v>0</v>
      </c>
      <c r="AN216">
        <v>57</v>
      </c>
      <c r="AO216">
        <v>36</v>
      </c>
      <c r="AP216">
        <v>31</v>
      </c>
      <c r="AQ216">
        <v>55</v>
      </c>
      <c r="AR216">
        <v>46</v>
      </c>
      <c r="AS216">
        <v>76</v>
      </c>
      <c r="AT216">
        <v>51</v>
      </c>
      <c r="AU216">
        <v>26</v>
      </c>
      <c r="AV216">
        <v>37</v>
      </c>
      <c r="AW216">
        <v>35</v>
      </c>
      <c r="AX216">
        <v>29</v>
      </c>
      <c r="AY216">
        <v>40</v>
      </c>
      <c r="AZ216">
        <v>33</v>
      </c>
      <c r="BA216">
        <v>70</v>
      </c>
      <c r="BB216">
        <v>75</v>
      </c>
      <c r="BC216">
        <v>75</v>
      </c>
      <c r="BD216">
        <v>63</v>
      </c>
      <c r="BE216">
        <v>72</v>
      </c>
      <c r="BF216">
        <v>75</v>
      </c>
      <c r="BG216">
        <v>64</v>
      </c>
      <c r="BH216">
        <v>65</v>
      </c>
      <c r="BI216">
        <v>64</v>
      </c>
      <c r="BJ216">
        <v>76</v>
      </c>
      <c r="BK216">
        <v>10</v>
      </c>
      <c r="BL216">
        <v>5</v>
      </c>
      <c r="BM216">
        <v>7</v>
      </c>
      <c r="BN216">
        <v>11</v>
      </c>
      <c r="BO216">
        <v>14</v>
      </c>
      <c r="BP216">
        <v>88</v>
      </c>
      <c r="BQ216">
        <v>71</v>
      </c>
      <c r="BR216">
        <v>31</v>
      </c>
      <c r="BS216">
        <v>76</v>
      </c>
      <c r="BT216">
        <v>36</v>
      </c>
      <c r="BU216">
        <v>60</v>
      </c>
    </row>
    <row r="217" spans="1:73" x14ac:dyDescent="0.25">
      <c r="A217" t="s">
        <v>558</v>
      </c>
      <c r="B217">
        <v>34</v>
      </c>
      <c r="C217" t="s">
        <v>1</v>
      </c>
      <c r="D217">
        <v>23</v>
      </c>
      <c r="E217">
        <f>Merge6[[#This Row],[age]]^2</f>
        <v>529</v>
      </c>
      <c r="F217" s="1">
        <v>35000000</v>
      </c>
      <c r="G217" s="1">
        <v>17000000</v>
      </c>
      <c r="H217" s="1">
        <f>Merge6[[#This Row],[MV at time]]/1000000</f>
        <v>35</v>
      </c>
      <c r="I217" s="1">
        <f>Merge6[[#This Row],[fee]]/1000000</f>
        <v>17</v>
      </c>
      <c r="J217" s="2">
        <f>Merge6[[#This Row],[fee]]/Merge6[[#This Row],[MV at time]]</f>
        <v>0.48571428571428571</v>
      </c>
      <c r="K217" t="s">
        <v>1050</v>
      </c>
      <c r="L217" t="s">
        <v>3</v>
      </c>
      <c r="M217" t="s">
        <v>187</v>
      </c>
      <c r="N217" t="s">
        <v>19</v>
      </c>
      <c r="O2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17" t="s">
        <v>7</v>
      </c>
      <c r="R217" t="s">
        <v>7</v>
      </c>
      <c r="S217">
        <v>82</v>
      </c>
      <c r="T217">
        <v>87</v>
      </c>
      <c r="U217">
        <f>Merge6[[#This Row],[POT]]-Merge6[[#This Row],[TOT]]</f>
        <v>5</v>
      </c>
      <c r="V217" t="s">
        <v>8</v>
      </c>
      <c r="W217">
        <f>IF(Merge6[[#This Row],[Preffoot]]="Right",1,0)</f>
        <v>1</v>
      </c>
      <c r="X217" t="s">
        <v>9</v>
      </c>
      <c r="Y217">
        <f>IF(Merge6[[#This Row],[Position2]]="GK",1,0)</f>
        <v>0</v>
      </c>
      <c r="Z217">
        <f>IF(Merge6[[#This Row],[Position2]]="LB",1,0)</f>
        <v>0</v>
      </c>
      <c r="AA217">
        <f>IF(Merge6[[#This Row],[Position2]]="CB",1,0)</f>
        <v>1</v>
      </c>
      <c r="AB217">
        <f>IF(Merge6[[#This Row],[Position2]]="RB",1,0)</f>
        <v>0</v>
      </c>
      <c r="AC217">
        <f>IF(Merge6[[#This Row],[Position2]]="LWB",1,0)</f>
        <v>0</v>
      </c>
      <c r="AD217">
        <f>IF(Merge6[[#This Row],[Position2]]="RWB",1,0)</f>
        <v>0</v>
      </c>
      <c r="AE217">
        <f>IF(Merge6[[#This Row],[Position2]]="LM",1,0)</f>
        <v>0</v>
      </c>
      <c r="AF217">
        <f>IF(Merge6[[#This Row],[Position2]]="CDM",1,0)</f>
        <v>0</v>
      </c>
      <c r="AG217">
        <f>IF(Merge6[[#This Row],[Position2]]="CM",1,0)</f>
        <v>0</v>
      </c>
      <c r="AH217">
        <f>IF(Merge6[[#This Row],[Position2]]="CAM",1,0)</f>
        <v>0</v>
      </c>
      <c r="AI217">
        <f>IF(Merge6[[#This Row],[Position2]]="RM",1,0)</f>
        <v>0</v>
      </c>
      <c r="AJ217">
        <f>IF(Merge6[[#This Row],[Position2]]="LW",1,0)</f>
        <v>0</v>
      </c>
      <c r="AK217">
        <f>IF(Merge6[[#This Row],[Position2]]="RW",1,0)</f>
        <v>0</v>
      </c>
      <c r="AL217">
        <f>IF(Merge6[[#This Row],[Position2]]="CF",1,0)</f>
        <v>0</v>
      </c>
      <c r="AM217">
        <f>IF(Merge6[[#This Row],[Position2]]="ST",1,0)</f>
        <v>0</v>
      </c>
      <c r="AN217">
        <v>68</v>
      </c>
      <c r="AO217">
        <v>54</v>
      </c>
      <c r="AP217">
        <v>42</v>
      </c>
      <c r="AQ217">
        <v>72</v>
      </c>
      <c r="AR217">
        <v>56</v>
      </c>
      <c r="AS217">
        <v>83</v>
      </c>
      <c r="AT217">
        <v>51</v>
      </c>
      <c r="AU217">
        <v>48</v>
      </c>
      <c r="AV217">
        <v>36</v>
      </c>
      <c r="AW217">
        <v>40</v>
      </c>
      <c r="AX217">
        <v>38</v>
      </c>
      <c r="AY217">
        <v>40</v>
      </c>
      <c r="AZ217">
        <v>52</v>
      </c>
      <c r="BA217">
        <v>84</v>
      </c>
      <c r="BB217">
        <v>84</v>
      </c>
      <c r="BC217">
        <v>85</v>
      </c>
      <c r="BD217">
        <v>76</v>
      </c>
      <c r="BE217">
        <v>79</v>
      </c>
      <c r="BF217">
        <v>82</v>
      </c>
      <c r="BG217">
        <v>68</v>
      </c>
      <c r="BH217">
        <v>73</v>
      </c>
      <c r="BI217">
        <v>72</v>
      </c>
      <c r="BJ217">
        <v>86</v>
      </c>
      <c r="BK217">
        <v>10</v>
      </c>
      <c r="BL217">
        <v>5</v>
      </c>
      <c r="BM217">
        <v>7</v>
      </c>
      <c r="BN217">
        <v>11</v>
      </c>
      <c r="BO217">
        <v>14</v>
      </c>
      <c r="BP217">
        <v>89</v>
      </c>
      <c r="BQ217">
        <v>80</v>
      </c>
      <c r="BR217">
        <v>43</v>
      </c>
      <c r="BS217">
        <v>82</v>
      </c>
      <c r="BT217">
        <v>41</v>
      </c>
      <c r="BU217">
        <v>80</v>
      </c>
    </row>
    <row r="218" spans="1:73" x14ac:dyDescent="0.25">
      <c r="A218" t="s">
        <v>167</v>
      </c>
      <c r="B218">
        <v>47</v>
      </c>
      <c r="C218" t="s">
        <v>1</v>
      </c>
      <c r="D218">
        <v>25</v>
      </c>
      <c r="E218">
        <f>Merge6[[#This Row],[age]]^2</f>
        <v>625</v>
      </c>
      <c r="F218" s="1">
        <v>7500000</v>
      </c>
      <c r="G218" s="1">
        <v>8000000</v>
      </c>
      <c r="H218" s="1">
        <f>Merge6[[#This Row],[MV at time]]/1000000</f>
        <v>7.5</v>
      </c>
      <c r="I218" s="1">
        <f>Merge6[[#This Row],[fee]]/1000000</f>
        <v>8</v>
      </c>
      <c r="J218" s="2">
        <f>Merge6[[#This Row],[fee]]/Merge6[[#This Row],[MV at time]]</f>
        <v>1.0666666666666667</v>
      </c>
      <c r="K218" t="s">
        <v>2</v>
      </c>
      <c r="L218" t="s">
        <v>18</v>
      </c>
      <c r="M218" t="s">
        <v>168</v>
      </c>
      <c r="N218" t="s">
        <v>169</v>
      </c>
      <c r="O2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2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218" t="s">
        <v>14</v>
      </c>
      <c r="R218" t="s">
        <v>6</v>
      </c>
      <c r="S218">
        <v>78</v>
      </c>
      <c r="T218">
        <v>81</v>
      </c>
      <c r="U218">
        <f>Merge6[[#This Row],[POT]]-Merge6[[#This Row],[TOT]]</f>
        <v>3</v>
      </c>
      <c r="V218" t="s">
        <v>8</v>
      </c>
      <c r="W218">
        <f>IF(Merge6[[#This Row],[Preffoot]]="Right",1,0)</f>
        <v>1</v>
      </c>
      <c r="X218" t="s">
        <v>27</v>
      </c>
      <c r="Y218">
        <f>IF(Merge6[[#This Row],[Position2]]="GK",1,0)</f>
        <v>0</v>
      </c>
      <c r="Z218">
        <f>IF(Merge6[[#This Row],[Position2]]="LB",1,0)</f>
        <v>0</v>
      </c>
      <c r="AA218">
        <f>IF(Merge6[[#This Row],[Position2]]="CB",1,0)</f>
        <v>0</v>
      </c>
      <c r="AB218">
        <f>IF(Merge6[[#This Row],[Position2]]="RB",1,0)</f>
        <v>1</v>
      </c>
      <c r="AC218">
        <f>IF(Merge6[[#This Row],[Position2]]="LWB",1,0)</f>
        <v>0</v>
      </c>
      <c r="AD218">
        <f>IF(Merge6[[#This Row],[Position2]]="RWB",1,0)</f>
        <v>0</v>
      </c>
      <c r="AE218">
        <f>IF(Merge6[[#This Row],[Position2]]="LM",1,0)</f>
        <v>0</v>
      </c>
      <c r="AF218">
        <f>IF(Merge6[[#This Row],[Position2]]="CDM",1,0)</f>
        <v>0</v>
      </c>
      <c r="AG218">
        <f>IF(Merge6[[#This Row],[Position2]]="CM",1,0)</f>
        <v>0</v>
      </c>
      <c r="AH218">
        <f>IF(Merge6[[#This Row],[Position2]]="CAM",1,0)</f>
        <v>0</v>
      </c>
      <c r="AI218">
        <f>IF(Merge6[[#This Row],[Position2]]="RM",1,0)</f>
        <v>0</v>
      </c>
      <c r="AJ218">
        <f>IF(Merge6[[#This Row],[Position2]]="LW",1,0)</f>
        <v>0</v>
      </c>
      <c r="AK218">
        <f>IF(Merge6[[#This Row],[Position2]]="RW",1,0)</f>
        <v>0</v>
      </c>
      <c r="AL218">
        <f>IF(Merge6[[#This Row],[Position2]]="CF",1,0)</f>
        <v>0</v>
      </c>
      <c r="AM218">
        <f>IF(Merge6[[#This Row],[Position2]]="ST",1,0)</f>
        <v>0</v>
      </c>
      <c r="AN218">
        <v>74</v>
      </c>
      <c r="AO218">
        <v>76</v>
      </c>
      <c r="AP218">
        <v>76</v>
      </c>
      <c r="AQ218">
        <v>73</v>
      </c>
      <c r="AR218">
        <v>59</v>
      </c>
      <c r="AS218">
        <v>64</v>
      </c>
      <c r="AT218">
        <v>68</v>
      </c>
      <c r="AU218">
        <v>32</v>
      </c>
      <c r="AV218">
        <v>35</v>
      </c>
      <c r="AW218">
        <v>64</v>
      </c>
      <c r="AX218">
        <v>37</v>
      </c>
      <c r="AY218">
        <v>35</v>
      </c>
      <c r="AZ218">
        <v>29</v>
      </c>
      <c r="BA218">
        <v>81</v>
      </c>
      <c r="BB218">
        <v>78</v>
      </c>
      <c r="BC218">
        <v>80</v>
      </c>
      <c r="BD218">
        <v>75</v>
      </c>
      <c r="BE218">
        <v>85</v>
      </c>
      <c r="BF218">
        <v>80</v>
      </c>
      <c r="BG218">
        <v>68</v>
      </c>
      <c r="BH218">
        <v>76</v>
      </c>
      <c r="BI218">
        <v>66</v>
      </c>
      <c r="BJ218">
        <v>70</v>
      </c>
      <c r="BK218">
        <v>7</v>
      </c>
      <c r="BL218">
        <v>8</v>
      </c>
      <c r="BM218">
        <v>9</v>
      </c>
      <c r="BN218">
        <v>5</v>
      </c>
      <c r="BO218">
        <v>11</v>
      </c>
      <c r="BP218">
        <v>74</v>
      </c>
      <c r="BQ218">
        <v>77</v>
      </c>
      <c r="BR218">
        <v>64</v>
      </c>
      <c r="BS218">
        <v>78</v>
      </c>
      <c r="BT218">
        <v>55</v>
      </c>
      <c r="BU218">
        <v>79</v>
      </c>
    </row>
    <row r="219" spans="1:73" x14ac:dyDescent="0.25">
      <c r="A219" t="s">
        <v>437</v>
      </c>
      <c r="B219">
        <v>35</v>
      </c>
      <c r="C219" t="s">
        <v>28</v>
      </c>
      <c r="D219">
        <v>33</v>
      </c>
      <c r="E219">
        <f>Merge6[[#This Row],[age]]^2</f>
        <v>1089</v>
      </c>
      <c r="F219" s="1">
        <v>100000000</v>
      </c>
      <c r="G219" s="1">
        <v>117000000</v>
      </c>
      <c r="H219" s="1">
        <f>Merge6[[#This Row],[MV at time]]/1000000</f>
        <v>100</v>
      </c>
      <c r="I219" s="1">
        <f>Merge6[[#This Row],[fee]]/1000000</f>
        <v>117</v>
      </c>
      <c r="J219" s="2">
        <f>Merge6[[#This Row],[fee]]/Merge6[[#This Row],[MV at time]]</f>
        <v>1.17</v>
      </c>
      <c r="K219" t="s">
        <v>2</v>
      </c>
      <c r="L219" t="s">
        <v>238</v>
      </c>
      <c r="M219" t="s">
        <v>231</v>
      </c>
      <c r="N219" t="s">
        <v>187</v>
      </c>
      <c r="O2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2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19" t="s">
        <v>6</v>
      </c>
      <c r="R219" t="s">
        <v>7</v>
      </c>
      <c r="S219">
        <v>94</v>
      </c>
      <c r="T219">
        <v>94</v>
      </c>
      <c r="U219">
        <f>Merge6[[#This Row],[POT]]-Merge6[[#This Row],[TOT]]</f>
        <v>0</v>
      </c>
      <c r="V219" t="s">
        <v>8</v>
      </c>
      <c r="W219">
        <f>IF(Merge6[[#This Row],[Preffoot]]="Right",1,0)</f>
        <v>1</v>
      </c>
      <c r="X219" t="s">
        <v>156</v>
      </c>
      <c r="Y219">
        <f>IF(Merge6[[#This Row],[Position2]]="GK",1,0)</f>
        <v>0</v>
      </c>
      <c r="Z219">
        <f>IF(Merge6[[#This Row],[Position2]]="LB",1,0)</f>
        <v>0</v>
      </c>
      <c r="AA219">
        <f>IF(Merge6[[#This Row],[Position2]]="CB",1,0)</f>
        <v>0</v>
      </c>
      <c r="AB219">
        <f>IF(Merge6[[#This Row],[Position2]]="RB",1,0)</f>
        <v>0</v>
      </c>
      <c r="AC219">
        <f>IF(Merge6[[#This Row],[Position2]]="LWB",1,0)</f>
        <v>0</v>
      </c>
      <c r="AD219">
        <f>IF(Merge6[[#This Row],[Position2]]="RWB",1,0)</f>
        <v>0</v>
      </c>
      <c r="AE219">
        <f>IF(Merge6[[#This Row],[Position2]]="LM",1,0)</f>
        <v>0</v>
      </c>
      <c r="AF219">
        <f>IF(Merge6[[#This Row],[Position2]]="CDM",1,0)</f>
        <v>0</v>
      </c>
      <c r="AG219">
        <f>IF(Merge6[[#This Row],[Position2]]="CM",1,0)</f>
        <v>0</v>
      </c>
      <c r="AH219">
        <f>IF(Merge6[[#This Row],[Position2]]="CAM",1,0)</f>
        <v>0</v>
      </c>
      <c r="AI219">
        <f>IF(Merge6[[#This Row],[Position2]]="RM",1,0)</f>
        <v>0</v>
      </c>
      <c r="AJ219">
        <f>IF(Merge6[[#This Row],[Position2]]="LW",1,0)</f>
        <v>1</v>
      </c>
      <c r="AK219">
        <f>IF(Merge6[[#This Row],[Position2]]="RW",1,0)</f>
        <v>0</v>
      </c>
      <c r="AL219">
        <f>IF(Merge6[[#This Row],[Position2]]="CF",1,0)</f>
        <v>0</v>
      </c>
      <c r="AM219">
        <f>IF(Merge6[[#This Row],[Position2]]="ST",1,0)</f>
        <v>0</v>
      </c>
      <c r="AN219">
        <v>93</v>
      </c>
      <c r="AO219">
        <v>91</v>
      </c>
      <c r="AP219">
        <v>85</v>
      </c>
      <c r="AQ219">
        <v>83</v>
      </c>
      <c r="AR219">
        <v>77</v>
      </c>
      <c r="AS219">
        <v>88</v>
      </c>
      <c r="AT219">
        <v>94</v>
      </c>
      <c r="AU219">
        <v>94</v>
      </c>
      <c r="AV219">
        <v>92</v>
      </c>
      <c r="AW219">
        <v>81</v>
      </c>
      <c r="AX219">
        <v>76</v>
      </c>
      <c r="AY219">
        <v>85</v>
      </c>
      <c r="AZ219">
        <v>88</v>
      </c>
      <c r="BA219">
        <v>22</v>
      </c>
      <c r="BB219">
        <v>23</v>
      </c>
      <c r="BC219">
        <v>31</v>
      </c>
      <c r="BD219">
        <v>89</v>
      </c>
      <c r="BE219">
        <v>92</v>
      </c>
      <c r="BF219">
        <v>80</v>
      </c>
      <c r="BG219">
        <v>63</v>
      </c>
      <c r="BH219">
        <v>91</v>
      </c>
      <c r="BI219">
        <v>89</v>
      </c>
      <c r="BJ219">
        <v>95</v>
      </c>
      <c r="BK219">
        <v>14</v>
      </c>
      <c r="BL219">
        <v>7</v>
      </c>
      <c r="BM219">
        <v>11</v>
      </c>
      <c r="BN219">
        <v>15</v>
      </c>
      <c r="BO219">
        <v>11</v>
      </c>
      <c r="BP219">
        <v>63</v>
      </c>
      <c r="BQ219">
        <v>96</v>
      </c>
      <c r="BR219">
        <v>95</v>
      </c>
      <c r="BS219">
        <v>29</v>
      </c>
      <c r="BT219">
        <v>85</v>
      </c>
      <c r="BU219">
        <v>95</v>
      </c>
    </row>
    <row r="220" spans="1:73" x14ac:dyDescent="0.25">
      <c r="A220" t="s">
        <v>437</v>
      </c>
      <c r="B220">
        <v>9</v>
      </c>
      <c r="C220" t="s">
        <v>28</v>
      </c>
      <c r="D220">
        <v>36</v>
      </c>
      <c r="E220">
        <f>Merge6[[#This Row],[age]]^2</f>
        <v>1296</v>
      </c>
      <c r="F220" s="1">
        <v>45000000</v>
      </c>
      <c r="G220" s="1">
        <v>17000000</v>
      </c>
      <c r="H220" s="1">
        <f>Merge6[[#This Row],[MV at time]]/1000000</f>
        <v>45</v>
      </c>
      <c r="I220" s="1">
        <f>Merge6[[#This Row],[fee]]/1000000</f>
        <v>17</v>
      </c>
      <c r="J220" s="2">
        <f>Merge6[[#This Row],[fee]]/Merge6[[#This Row],[MV at time]]</f>
        <v>0.37777777777777777</v>
      </c>
      <c r="K220" t="s">
        <v>1050</v>
      </c>
      <c r="L220" t="s">
        <v>238</v>
      </c>
      <c r="M220" t="s">
        <v>187</v>
      </c>
      <c r="N220" t="s">
        <v>226</v>
      </c>
      <c r="O2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20" t="s">
        <v>7</v>
      </c>
      <c r="R220" t="s">
        <v>60</v>
      </c>
      <c r="S220">
        <v>91</v>
      </c>
      <c r="T220">
        <v>91</v>
      </c>
      <c r="U220">
        <f>Merge6[[#This Row],[POT]]-Merge6[[#This Row],[TOT]]</f>
        <v>0</v>
      </c>
      <c r="V220" t="s">
        <v>8</v>
      </c>
      <c r="W220">
        <f>IF(Merge6[[#This Row],[Preffoot]]="Right",1,0)</f>
        <v>1</v>
      </c>
      <c r="X220" t="s">
        <v>15</v>
      </c>
      <c r="Y220">
        <f>IF(Merge6[[#This Row],[Position2]]="GK",1,0)</f>
        <v>0</v>
      </c>
      <c r="Z220">
        <f>IF(Merge6[[#This Row],[Position2]]="LB",1,0)</f>
        <v>0</v>
      </c>
      <c r="AA220">
        <f>IF(Merge6[[#This Row],[Position2]]="CB",1,0)</f>
        <v>0</v>
      </c>
      <c r="AB220">
        <f>IF(Merge6[[#This Row],[Position2]]="RB",1,0)</f>
        <v>0</v>
      </c>
      <c r="AC220">
        <f>IF(Merge6[[#This Row],[Position2]]="LWB",1,0)</f>
        <v>0</v>
      </c>
      <c r="AD220">
        <f>IF(Merge6[[#This Row],[Position2]]="RWB",1,0)</f>
        <v>0</v>
      </c>
      <c r="AE220">
        <f>IF(Merge6[[#This Row],[Position2]]="LM",1,0)</f>
        <v>0</v>
      </c>
      <c r="AF220">
        <f>IF(Merge6[[#This Row],[Position2]]="CDM",1,0)</f>
        <v>0</v>
      </c>
      <c r="AG220">
        <f>IF(Merge6[[#This Row],[Position2]]="CM",1,0)</f>
        <v>0</v>
      </c>
      <c r="AH220">
        <f>IF(Merge6[[#This Row],[Position2]]="CAM",1,0)</f>
        <v>0</v>
      </c>
      <c r="AI220">
        <f>IF(Merge6[[#This Row],[Position2]]="RM",1,0)</f>
        <v>0</v>
      </c>
      <c r="AJ220">
        <f>IF(Merge6[[#This Row],[Position2]]="LW",1,0)</f>
        <v>0</v>
      </c>
      <c r="AK220">
        <f>IF(Merge6[[#This Row],[Position2]]="RW",1,0)</f>
        <v>0</v>
      </c>
      <c r="AL220">
        <f>IF(Merge6[[#This Row],[Position2]]="CF",1,0)</f>
        <v>0</v>
      </c>
      <c r="AM220">
        <f>IF(Merge6[[#This Row],[Position2]]="ST",1,0)</f>
        <v>1</v>
      </c>
      <c r="AN220">
        <v>88</v>
      </c>
      <c r="AO220">
        <v>86</v>
      </c>
      <c r="AP220">
        <v>84</v>
      </c>
      <c r="AQ220">
        <v>80</v>
      </c>
      <c r="AR220">
        <v>77</v>
      </c>
      <c r="AS220">
        <v>90</v>
      </c>
      <c r="AT220">
        <v>94</v>
      </c>
      <c r="AU220">
        <v>94</v>
      </c>
      <c r="AV220">
        <v>92</v>
      </c>
      <c r="AW220">
        <v>81</v>
      </c>
      <c r="AX220">
        <v>79</v>
      </c>
      <c r="AY220">
        <v>90</v>
      </c>
      <c r="AZ220">
        <v>86</v>
      </c>
      <c r="BA220">
        <v>24</v>
      </c>
      <c r="BB220">
        <v>24</v>
      </c>
      <c r="BC220">
        <v>32</v>
      </c>
      <c r="BD220">
        <v>82</v>
      </c>
      <c r="BE220">
        <v>77</v>
      </c>
      <c r="BF220">
        <v>77</v>
      </c>
      <c r="BG220">
        <v>72</v>
      </c>
      <c r="BH220">
        <v>87</v>
      </c>
      <c r="BI220">
        <v>82</v>
      </c>
      <c r="BJ220">
        <v>95</v>
      </c>
      <c r="BK220">
        <v>14</v>
      </c>
      <c r="BL220">
        <v>7</v>
      </c>
      <c r="BM220">
        <v>11</v>
      </c>
      <c r="BN220">
        <v>15</v>
      </c>
      <c r="BO220">
        <v>11</v>
      </c>
      <c r="BP220">
        <v>63</v>
      </c>
      <c r="BQ220">
        <v>94</v>
      </c>
      <c r="BR220">
        <v>95</v>
      </c>
      <c r="BS220">
        <v>29</v>
      </c>
      <c r="BT220">
        <v>76</v>
      </c>
      <c r="BU220">
        <v>95</v>
      </c>
    </row>
    <row r="221" spans="1:73" x14ac:dyDescent="0.25">
      <c r="A221" t="s">
        <v>1236</v>
      </c>
      <c r="B221">
        <v>0</v>
      </c>
      <c r="C221" t="s">
        <v>28</v>
      </c>
      <c r="D221">
        <v>23</v>
      </c>
      <c r="E221">
        <f>Merge6[[#This Row],[age]]^2</f>
        <v>529</v>
      </c>
      <c r="F221" s="1">
        <v>9000000</v>
      </c>
      <c r="G221" s="1">
        <v>9550000</v>
      </c>
      <c r="H221" s="1">
        <f>Merge6[[#This Row],[MV at time]]/1000000</f>
        <v>9</v>
      </c>
      <c r="I221" s="1">
        <f>Merge6[[#This Row],[fee]]/1000000</f>
        <v>9.5500000000000007</v>
      </c>
      <c r="J221" s="2">
        <f>Merge6[[#This Row],[fee]]/Merge6[[#This Row],[MV at time]]</f>
        <v>1.0611111111111111</v>
      </c>
      <c r="K221" t="s">
        <v>1233</v>
      </c>
      <c r="L221" t="s">
        <v>121</v>
      </c>
      <c r="M221" t="s">
        <v>118</v>
      </c>
      <c r="N221" t="s">
        <v>1237</v>
      </c>
      <c r="O2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21" t="s">
        <v>131</v>
      </c>
      <c r="R221" t="s">
        <v>46</v>
      </c>
      <c r="S221">
        <v>75</v>
      </c>
      <c r="T221">
        <v>80</v>
      </c>
      <c r="U221">
        <f>Merge6[[#This Row],[POT]]-Merge6[[#This Row],[TOT]]</f>
        <v>5</v>
      </c>
      <c r="V221" t="s">
        <v>8</v>
      </c>
      <c r="W221">
        <f>IF(Merge6[[#This Row],[Preffoot]]="Right",1,0)</f>
        <v>1</v>
      </c>
      <c r="X221" t="s">
        <v>15</v>
      </c>
      <c r="Y221">
        <f>IF(Merge6[[#This Row],[Position2]]="GK",1,0)</f>
        <v>0</v>
      </c>
      <c r="Z221">
        <f>IF(Merge6[[#This Row],[Position2]]="LB",1,0)</f>
        <v>0</v>
      </c>
      <c r="AA221">
        <f>IF(Merge6[[#This Row],[Position2]]="CB",1,0)</f>
        <v>0</v>
      </c>
      <c r="AB221">
        <f>IF(Merge6[[#This Row],[Position2]]="RB",1,0)</f>
        <v>0</v>
      </c>
      <c r="AC221">
        <f>IF(Merge6[[#This Row],[Position2]]="LWB",1,0)</f>
        <v>0</v>
      </c>
      <c r="AD221">
        <f>IF(Merge6[[#This Row],[Position2]]="RWB",1,0)</f>
        <v>0</v>
      </c>
      <c r="AE221">
        <f>IF(Merge6[[#This Row],[Position2]]="LM",1,0)</f>
        <v>0</v>
      </c>
      <c r="AF221">
        <f>IF(Merge6[[#This Row],[Position2]]="CDM",1,0)</f>
        <v>0</v>
      </c>
      <c r="AG221">
        <f>IF(Merge6[[#This Row],[Position2]]="CM",1,0)</f>
        <v>0</v>
      </c>
      <c r="AH221">
        <f>IF(Merge6[[#This Row],[Position2]]="CAM",1,0)</f>
        <v>0</v>
      </c>
      <c r="AI221">
        <f>IF(Merge6[[#This Row],[Position2]]="RM",1,0)</f>
        <v>0</v>
      </c>
      <c r="AJ221">
        <f>IF(Merge6[[#This Row],[Position2]]="LW",1,0)</f>
        <v>0</v>
      </c>
      <c r="AK221">
        <f>IF(Merge6[[#This Row],[Position2]]="RW",1,0)</f>
        <v>0</v>
      </c>
      <c r="AL221">
        <f>IF(Merge6[[#This Row],[Position2]]="CF",1,0)</f>
        <v>0</v>
      </c>
      <c r="AM221">
        <f>IF(Merge6[[#This Row],[Position2]]="ST",1,0)</f>
        <v>1</v>
      </c>
      <c r="AN221">
        <v>70</v>
      </c>
      <c r="AO221">
        <v>75</v>
      </c>
      <c r="AP221">
        <v>58</v>
      </c>
      <c r="AQ221">
        <v>71</v>
      </c>
      <c r="AR221">
        <v>62</v>
      </c>
      <c r="AS221">
        <v>69</v>
      </c>
      <c r="AT221">
        <v>74</v>
      </c>
      <c r="AU221">
        <v>77</v>
      </c>
      <c r="AV221">
        <v>73</v>
      </c>
      <c r="AW221">
        <v>58</v>
      </c>
      <c r="AX221">
        <v>68</v>
      </c>
      <c r="AY221">
        <v>70</v>
      </c>
      <c r="AZ221">
        <v>67</v>
      </c>
      <c r="BA221" t="s">
        <v>1234</v>
      </c>
      <c r="BB221">
        <v>40</v>
      </c>
      <c r="BC221">
        <v>43</v>
      </c>
      <c r="BD221">
        <v>86</v>
      </c>
      <c r="BE221">
        <v>74</v>
      </c>
      <c r="BF221">
        <v>74</v>
      </c>
      <c r="BG221">
        <v>79</v>
      </c>
      <c r="BH221">
        <v>79</v>
      </c>
      <c r="BI221">
        <v>75</v>
      </c>
      <c r="BJ221">
        <v>71</v>
      </c>
      <c r="BK221">
        <v>9</v>
      </c>
      <c r="BL221">
        <v>9</v>
      </c>
      <c r="BM221">
        <v>11</v>
      </c>
      <c r="BN221">
        <v>11</v>
      </c>
      <c r="BO221">
        <v>6</v>
      </c>
      <c r="BP221">
        <v>75</v>
      </c>
      <c r="BQ221">
        <v>74</v>
      </c>
      <c r="BR221">
        <v>78</v>
      </c>
      <c r="BS221">
        <v>23</v>
      </c>
      <c r="BT221">
        <v>66</v>
      </c>
      <c r="BU221">
        <v>70</v>
      </c>
    </row>
    <row r="222" spans="1:73" x14ac:dyDescent="0.25">
      <c r="A222" t="s">
        <v>365</v>
      </c>
      <c r="B222">
        <v>11</v>
      </c>
      <c r="C222" t="s">
        <v>23</v>
      </c>
      <c r="D222">
        <v>28</v>
      </c>
      <c r="E222">
        <f>Merge6[[#This Row],[age]]^2</f>
        <v>784</v>
      </c>
      <c r="F222" s="1">
        <v>18000000</v>
      </c>
      <c r="G222" s="1">
        <v>16000000</v>
      </c>
      <c r="H222" s="1">
        <f>Merge6[[#This Row],[MV at time]]/1000000</f>
        <v>18</v>
      </c>
      <c r="I222" s="1">
        <f>Merge6[[#This Row],[fee]]/1000000</f>
        <v>16</v>
      </c>
      <c r="J222" s="2">
        <f>Merge6[[#This Row],[fee]]/Merge6[[#This Row],[MV at time]]</f>
        <v>0.88888888888888884</v>
      </c>
      <c r="K222" t="s">
        <v>2</v>
      </c>
      <c r="L222" t="s">
        <v>290</v>
      </c>
      <c r="M222" t="s">
        <v>226</v>
      </c>
      <c r="N222" t="s">
        <v>80</v>
      </c>
      <c r="O2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22" t="s">
        <v>60</v>
      </c>
      <c r="R222" t="s">
        <v>82</v>
      </c>
      <c r="S222">
        <v>80</v>
      </c>
      <c r="T222">
        <v>80</v>
      </c>
      <c r="U222">
        <f>Merge6[[#This Row],[POT]]-Merge6[[#This Row],[TOT]]</f>
        <v>0</v>
      </c>
      <c r="V222" t="s">
        <v>43</v>
      </c>
      <c r="W222">
        <f>IF(Merge6[[#This Row],[Preffoot]]="Right",1,0)</f>
        <v>0</v>
      </c>
      <c r="X222" t="s">
        <v>26</v>
      </c>
      <c r="Y222">
        <f>IF(Merge6[[#This Row],[Position2]]="GK",1,0)</f>
        <v>0</v>
      </c>
      <c r="Z222">
        <f>IF(Merge6[[#This Row],[Position2]]="LB",1,0)</f>
        <v>1</v>
      </c>
      <c r="AA222">
        <f>IF(Merge6[[#This Row],[Position2]]="CB",1,0)</f>
        <v>0</v>
      </c>
      <c r="AB222">
        <f>IF(Merge6[[#This Row],[Position2]]="RB",1,0)</f>
        <v>0</v>
      </c>
      <c r="AC222">
        <f>IF(Merge6[[#This Row],[Position2]]="LWB",1,0)</f>
        <v>0</v>
      </c>
      <c r="AD222">
        <f>IF(Merge6[[#This Row],[Position2]]="RWB",1,0)</f>
        <v>0</v>
      </c>
      <c r="AE222">
        <f>IF(Merge6[[#This Row],[Position2]]="LM",1,0)</f>
        <v>0</v>
      </c>
      <c r="AF222">
        <f>IF(Merge6[[#This Row],[Position2]]="CDM",1,0)</f>
        <v>0</v>
      </c>
      <c r="AG222">
        <f>IF(Merge6[[#This Row],[Position2]]="CM",1,0)</f>
        <v>0</v>
      </c>
      <c r="AH222">
        <f>IF(Merge6[[#This Row],[Position2]]="CAM",1,0)</f>
        <v>0</v>
      </c>
      <c r="AI222">
        <f>IF(Merge6[[#This Row],[Position2]]="RM",1,0)</f>
        <v>0</v>
      </c>
      <c r="AJ222">
        <f>IF(Merge6[[#This Row],[Position2]]="LW",1,0)</f>
        <v>0</v>
      </c>
      <c r="AK222">
        <f>IF(Merge6[[#This Row],[Position2]]="RW",1,0)</f>
        <v>0</v>
      </c>
      <c r="AL222">
        <f>IF(Merge6[[#This Row],[Position2]]="CF",1,0)</f>
        <v>0</v>
      </c>
      <c r="AM222">
        <f>IF(Merge6[[#This Row],[Position2]]="ST",1,0)</f>
        <v>0</v>
      </c>
      <c r="AN222">
        <v>80</v>
      </c>
      <c r="AO222">
        <v>72</v>
      </c>
      <c r="AP222">
        <v>80</v>
      </c>
      <c r="AQ222">
        <v>81</v>
      </c>
      <c r="AR222">
        <v>80</v>
      </c>
      <c r="AS222">
        <v>70</v>
      </c>
      <c r="AT222">
        <v>68</v>
      </c>
      <c r="AU222">
        <v>46</v>
      </c>
      <c r="AV222">
        <v>62</v>
      </c>
      <c r="AW222">
        <v>84</v>
      </c>
      <c r="AX222">
        <v>62</v>
      </c>
      <c r="AY222">
        <v>56</v>
      </c>
      <c r="AZ222">
        <v>62</v>
      </c>
      <c r="BA222">
        <v>79</v>
      </c>
      <c r="BB222">
        <v>76</v>
      </c>
      <c r="BC222">
        <v>82</v>
      </c>
      <c r="BD222">
        <v>62</v>
      </c>
      <c r="BE222">
        <v>85</v>
      </c>
      <c r="BF222">
        <v>74</v>
      </c>
      <c r="BG222">
        <v>75</v>
      </c>
      <c r="BH222">
        <v>58</v>
      </c>
      <c r="BI222">
        <v>72</v>
      </c>
      <c r="BJ222">
        <v>71</v>
      </c>
      <c r="BK222">
        <v>14</v>
      </c>
      <c r="BL222">
        <v>12</v>
      </c>
      <c r="BM222">
        <v>9</v>
      </c>
      <c r="BN222">
        <v>10</v>
      </c>
      <c r="BO222">
        <v>10</v>
      </c>
      <c r="BP222">
        <v>70</v>
      </c>
      <c r="BQ222">
        <v>84</v>
      </c>
      <c r="BR222">
        <v>66</v>
      </c>
      <c r="BS222">
        <v>81</v>
      </c>
      <c r="BT222">
        <v>76</v>
      </c>
      <c r="BU222">
        <v>83</v>
      </c>
    </row>
    <row r="223" spans="1:73" x14ac:dyDescent="0.25">
      <c r="A223" t="s">
        <v>1080</v>
      </c>
      <c r="B223">
        <v>4</v>
      </c>
      <c r="C223" t="s">
        <v>1</v>
      </c>
      <c r="D223">
        <v>29</v>
      </c>
      <c r="E223">
        <f>Merge6[[#This Row],[age]]^2</f>
        <v>841</v>
      </c>
      <c r="F223" s="1">
        <v>3500000</v>
      </c>
      <c r="G223" s="1">
        <v>15000000</v>
      </c>
      <c r="H223" s="1">
        <f>Merge6[[#This Row],[MV at time]]/1000000</f>
        <v>3.5</v>
      </c>
      <c r="I223" s="1">
        <f>Merge6[[#This Row],[fee]]/1000000</f>
        <v>15</v>
      </c>
      <c r="J223" s="2">
        <f>Merge6[[#This Row],[fee]]/Merge6[[#This Row],[MV at time]]</f>
        <v>4.2857142857142856</v>
      </c>
      <c r="K223" t="s">
        <v>1050</v>
      </c>
      <c r="L223" t="s">
        <v>145</v>
      </c>
      <c r="M223" t="s">
        <v>160</v>
      </c>
      <c r="N223" t="s">
        <v>296</v>
      </c>
      <c r="O2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23" t="s">
        <v>60</v>
      </c>
      <c r="R223" t="s">
        <v>60</v>
      </c>
      <c r="S223">
        <v>77</v>
      </c>
      <c r="T223">
        <v>77</v>
      </c>
      <c r="U223">
        <f>Merge6[[#This Row],[POT]]-Merge6[[#This Row],[TOT]]</f>
        <v>0</v>
      </c>
      <c r="V223" t="s">
        <v>43</v>
      </c>
      <c r="W223">
        <f>IF(Merge6[[#This Row],[Preffoot]]="Right",1,0)</f>
        <v>0</v>
      </c>
      <c r="X223" t="s">
        <v>9</v>
      </c>
      <c r="Y223">
        <f>IF(Merge6[[#This Row],[Position2]]="GK",1,0)</f>
        <v>0</v>
      </c>
      <c r="Z223">
        <f>IF(Merge6[[#This Row],[Position2]]="LB",1,0)</f>
        <v>0</v>
      </c>
      <c r="AA223">
        <f>IF(Merge6[[#This Row],[Position2]]="CB",1,0)</f>
        <v>1</v>
      </c>
      <c r="AB223">
        <f>IF(Merge6[[#This Row],[Position2]]="RB",1,0)</f>
        <v>0</v>
      </c>
      <c r="AC223">
        <f>IF(Merge6[[#This Row],[Position2]]="LWB",1,0)</f>
        <v>0</v>
      </c>
      <c r="AD223">
        <f>IF(Merge6[[#This Row],[Position2]]="RWB",1,0)</f>
        <v>0</v>
      </c>
      <c r="AE223">
        <f>IF(Merge6[[#This Row],[Position2]]="LM",1,0)</f>
        <v>0</v>
      </c>
      <c r="AF223">
        <f>IF(Merge6[[#This Row],[Position2]]="CDM",1,0)</f>
        <v>0</v>
      </c>
      <c r="AG223">
        <f>IF(Merge6[[#This Row],[Position2]]="CM",1,0)</f>
        <v>0</v>
      </c>
      <c r="AH223">
        <f>IF(Merge6[[#This Row],[Position2]]="CAM",1,0)</f>
        <v>0</v>
      </c>
      <c r="AI223">
        <f>IF(Merge6[[#This Row],[Position2]]="RM",1,0)</f>
        <v>0</v>
      </c>
      <c r="AJ223">
        <f>IF(Merge6[[#This Row],[Position2]]="LW",1,0)</f>
        <v>0</v>
      </c>
      <c r="AK223">
        <f>IF(Merge6[[#This Row],[Position2]]="RW",1,0)</f>
        <v>0</v>
      </c>
      <c r="AL223">
        <f>IF(Merge6[[#This Row],[Position2]]="CF",1,0)</f>
        <v>0</v>
      </c>
      <c r="AM223">
        <f>IF(Merge6[[#This Row],[Position2]]="ST",1,0)</f>
        <v>0</v>
      </c>
      <c r="AN223">
        <v>65</v>
      </c>
      <c r="AO223">
        <v>59</v>
      </c>
      <c r="AP223">
        <v>67</v>
      </c>
      <c r="AQ223">
        <v>72</v>
      </c>
      <c r="AR223">
        <v>67</v>
      </c>
      <c r="AS223">
        <v>78</v>
      </c>
      <c r="AT223">
        <v>53</v>
      </c>
      <c r="AU223">
        <v>25</v>
      </c>
      <c r="AV223">
        <v>29</v>
      </c>
      <c r="AW223">
        <v>48</v>
      </c>
      <c r="AX223">
        <v>46</v>
      </c>
      <c r="AY223">
        <v>48</v>
      </c>
      <c r="AZ223">
        <v>22</v>
      </c>
      <c r="BA223">
        <v>78</v>
      </c>
      <c r="BB223">
        <v>75</v>
      </c>
      <c r="BC223">
        <v>78</v>
      </c>
      <c r="BD223">
        <v>40</v>
      </c>
      <c r="BE223">
        <v>70</v>
      </c>
      <c r="BF223">
        <v>89</v>
      </c>
      <c r="BG223">
        <v>30</v>
      </c>
      <c r="BH223">
        <v>57</v>
      </c>
      <c r="BI223">
        <v>34</v>
      </c>
      <c r="BJ223">
        <v>50</v>
      </c>
      <c r="BK223">
        <v>8</v>
      </c>
      <c r="BL223">
        <v>15</v>
      </c>
      <c r="BM223">
        <v>13</v>
      </c>
      <c r="BN223">
        <v>7</v>
      </c>
      <c r="BO223">
        <v>10</v>
      </c>
      <c r="BP223">
        <v>83</v>
      </c>
      <c r="BQ223">
        <v>75</v>
      </c>
      <c r="BR223">
        <v>37</v>
      </c>
      <c r="BS223">
        <v>75</v>
      </c>
      <c r="BT223">
        <v>53</v>
      </c>
      <c r="BU223">
        <v>72</v>
      </c>
    </row>
    <row r="224" spans="1:73" x14ac:dyDescent="0.25">
      <c r="A224" t="s">
        <v>1314</v>
      </c>
      <c r="B224">
        <v>17</v>
      </c>
      <c r="C224" t="s">
        <v>116</v>
      </c>
      <c r="D224">
        <v>20</v>
      </c>
      <c r="E224">
        <f>Merge6[[#This Row],[age]]^2</f>
        <v>400</v>
      </c>
      <c r="F224" s="1">
        <v>10000000</v>
      </c>
      <c r="G224" s="1">
        <v>22500000</v>
      </c>
      <c r="H224" s="1">
        <f>Merge6[[#This Row],[MV at time]]/1000000</f>
        <v>10</v>
      </c>
      <c r="I224" s="1">
        <f>Merge6[[#This Row],[fee]]/1000000</f>
        <v>22.5</v>
      </c>
      <c r="J224" s="2">
        <f>Merge6[[#This Row],[fee]]/Merge6[[#This Row],[MV at time]]</f>
        <v>2.25</v>
      </c>
      <c r="K224" t="s">
        <v>1233</v>
      </c>
      <c r="L224" t="s">
        <v>137</v>
      </c>
      <c r="M224" t="s">
        <v>183</v>
      </c>
      <c r="N224" t="s">
        <v>267</v>
      </c>
      <c r="O2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2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24" t="s">
        <v>55</v>
      </c>
      <c r="R224" t="s">
        <v>60</v>
      </c>
      <c r="S224">
        <v>63</v>
      </c>
      <c r="T224">
        <v>73</v>
      </c>
      <c r="U224">
        <f>Merge6[[#This Row],[POT]]-Merge6[[#This Row],[TOT]]</f>
        <v>10</v>
      </c>
      <c r="V224" t="s">
        <v>43</v>
      </c>
      <c r="W224">
        <f>IF(Merge6[[#This Row],[Preffoot]]="Right",1,0)</f>
        <v>0</v>
      </c>
      <c r="X224" t="s">
        <v>15</v>
      </c>
      <c r="Y224">
        <f>IF(Merge6[[#This Row],[Position2]]="GK",1,0)</f>
        <v>0</v>
      </c>
      <c r="Z224">
        <f>IF(Merge6[[#This Row],[Position2]]="LB",1,0)</f>
        <v>0</v>
      </c>
      <c r="AA224">
        <f>IF(Merge6[[#This Row],[Position2]]="CB",1,0)</f>
        <v>0</v>
      </c>
      <c r="AB224">
        <f>IF(Merge6[[#This Row],[Position2]]="RB",1,0)</f>
        <v>0</v>
      </c>
      <c r="AC224">
        <f>IF(Merge6[[#This Row],[Position2]]="LWB",1,0)</f>
        <v>0</v>
      </c>
      <c r="AD224">
        <f>IF(Merge6[[#This Row],[Position2]]="RWB",1,0)</f>
        <v>0</v>
      </c>
      <c r="AE224">
        <f>IF(Merge6[[#This Row],[Position2]]="LM",1,0)</f>
        <v>0</v>
      </c>
      <c r="AF224">
        <f>IF(Merge6[[#This Row],[Position2]]="CDM",1,0)</f>
        <v>0</v>
      </c>
      <c r="AG224">
        <f>IF(Merge6[[#This Row],[Position2]]="CM",1,0)</f>
        <v>0</v>
      </c>
      <c r="AH224">
        <f>IF(Merge6[[#This Row],[Position2]]="CAM",1,0)</f>
        <v>0</v>
      </c>
      <c r="AI224">
        <f>IF(Merge6[[#This Row],[Position2]]="RM",1,0)</f>
        <v>0</v>
      </c>
      <c r="AJ224">
        <f>IF(Merge6[[#This Row],[Position2]]="LW",1,0)</f>
        <v>0</v>
      </c>
      <c r="AK224">
        <f>IF(Merge6[[#This Row],[Position2]]="RW",1,0)</f>
        <v>0</v>
      </c>
      <c r="AL224">
        <f>IF(Merge6[[#This Row],[Position2]]="CF",1,0)</f>
        <v>0</v>
      </c>
      <c r="AM224">
        <f>IF(Merge6[[#This Row],[Position2]]="ST",1,0)</f>
        <v>1</v>
      </c>
      <c r="AN224">
        <v>66</v>
      </c>
      <c r="AO224">
        <v>68</v>
      </c>
      <c r="AP224">
        <v>39</v>
      </c>
      <c r="AQ224">
        <v>53</v>
      </c>
      <c r="AR224">
        <v>38</v>
      </c>
      <c r="AS224">
        <v>69</v>
      </c>
      <c r="AT224">
        <v>63</v>
      </c>
      <c r="AU224">
        <v>66</v>
      </c>
      <c r="AV224">
        <v>65</v>
      </c>
      <c r="AW224">
        <v>39</v>
      </c>
      <c r="AX224">
        <v>46</v>
      </c>
      <c r="AY224">
        <v>66</v>
      </c>
      <c r="AZ224">
        <v>49</v>
      </c>
      <c r="BA224" t="s">
        <v>1234</v>
      </c>
      <c r="BB224">
        <v>20</v>
      </c>
      <c r="BC224">
        <v>22</v>
      </c>
      <c r="BD224">
        <v>70</v>
      </c>
      <c r="BE224">
        <v>46</v>
      </c>
      <c r="BF224">
        <v>49</v>
      </c>
      <c r="BG224">
        <v>70</v>
      </c>
      <c r="BH224">
        <v>73</v>
      </c>
      <c r="BI224">
        <v>55</v>
      </c>
      <c r="BJ224">
        <v>61</v>
      </c>
      <c r="BK224">
        <v>14</v>
      </c>
      <c r="BL224">
        <v>9</v>
      </c>
      <c r="BM224">
        <v>6</v>
      </c>
      <c r="BN224">
        <v>13</v>
      </c>
      <c r="BO224">
        <v>10</v>
      </c>
      <c r="BP224">
        <v>29</v>
      </c>
      <c r="BQ224">
        <v>55</v>
      </c>
      <c r="BR224">
        <v>60</v>
      </c>
      <c r="BS224">
        <v>19</v>
      </c>
      <c r="BT224">
        <v>53</v>
      </c>
      <c r="BU224">
        <v>59</v>
      </c>
    </row>
    <row r="225" spans="1:73" x14ac:dyDescent="0.25">
      <c r="A225" t="s">
        <v>559</v>
      </c>
      <c r="B225">
        <v>17</v>
      </c>
      <c r="C225" t="s">
        <v>10</v>
      </c>
      <c r="D225">
        <v>21</v>
      </c>
      <c r="E225">
        <f>Merge6[[#This Row],[age]]^2</f>
        <v>441</v>
      </c>
      <c r="F225" s="1">
        <v>35000000</v>
      </c>
      <c r="G225" s="1">
        <v>29000000</v>
      </c>
      <c r="H225" s="1">
        <f>Merge6[[#This Row],[MV at time]]/1000000</f>
        <v>35</v>
      </c>
      <c r="I225" s="1">
        <f>Merge6[[#This Row],[fee]]/1000000</f>
        <v>29</v>
      </c>
      <c r="J225" s="2">
        <f>Merge6[[#This Row],[fee]]/Merge6[[#This Row],[MV at time]]</f>
        <v>0.82857142857142863</v>
      </c>
      <c r="K225" t="s">
        <v>509</v>
      </c>
      <c r="L225" t="s">
        <v>34</v>
      </c>
      <c r="M225" t="s">
        <v>560</v>
      </c>
      <c r="N225" t="s">
        <v>223</v>
      </c>
      <c r="O2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25" t="s">
        <v>561</v>
      </c>
      <c r="R225" t="s">
        <v>91</v>
      </c>
      <c r="S225">
        <v>80</v>
      </c>
      <c r="T225">
        <v>89</v>
      </c>
      <c r="U225">
        <f>Merge6[[#This Row],[POT]]-Merge6[[#This Row],[TOT]]</f>
        <v>9</v>
      </c>
      <c r="V225" t="s">
        <v>8</v>
      </c>
      <c r="W225">
        <f>IF(Merge6[[#This Row],[Preffoot]]="Right",1,0)</f>
        <v>1</v>
      </c>
      <c r="X225" t="s">
        <v>21</v>
      </c>
      <c r="Y225">
        <f>IF(Merge6[[#This Row],[Position2]]="GK",1,0)</f>
        <v>0</v>
      </c>
      <c r="Z225">
        <f>IF(Merge6[[#This Row],[Position2]]="LB",1,0)</f>
        <v>0</v>
      </c>
      <c r="AA225">
        <f>IF(Merge6[[#This Row],[Position2]]="CB",1,0)</f>
        <v>0</v>
      </c>
      <c r="AB225">
        <f>IF(Merge6[[#This Row],[Position2]]="RB",1,0)</f>
        <v>0</v>
      </c>
      <c r="AC225">
        <f>IF(Merge6[[#This Row],[Position2]]="LWB",1,0)</f>
        <v>0</v>
      </c>
      <c r="AD225">
        <f>IF(Merge6[[#This Row],[Position2]]="RWB",1,0)</f>
        <v>0</v>
      </c>
      <c r="AE225">
        <f>IF(Merge6[[#This Row],[Position2]]="LM",1,0)</f>
        <v>0</v>
      </c>
      <c r="AF225">
        <f>IF(Merge6[[#This Row],[Position2]]="CDM",1,0)</f>
        <v>0</v>
      </c>
      <c r="AG225">
        <f>IF(Merge6[[#This Row],[Position2]]="CM",1,0)</f>
        <v>0</v>
      </c>
      <c r="AH225">
        <f>IF(Merge6[[#This Row],[Position2]]="CAM",1,0)</f>
        <v>1</v>
      </c>
      <c r="AI225">
        <f>IF(Merge6[[#This Row],[Position2]]="RM",1,0)</f>
        <v>0</v>
      </c>
      <c r="AJ225">
        <f>IF(Merge6[[#This Row],[Position2]]="LW",1,0)</f>
        <v>0</v>
      </c>
      <c r="AK225">
        <f>IF(Merge6[[#This Row],[Position2]]="RW",1,0)</f>
        <v>0</v>
      </c>
      <c r="AL225">
        <f>IF(Merge6[[#This Row],[Position2]]="CF",1,0)</f>
        <v>0</v>
      </c>
      <c r="AM225">
        <f>IF(Merge6[[#This Row],[Position2]]="ST",1,0)</f>
        <v>0</v>
      </c>
      <c r="AN225">
        <v>83</v>
      </c>
      <c r="AO225">
        <v>83</v>
      </c>
      <c r="AP225">
        <v>77</v>
      </c>
      <c r="AQ225">
        <v>78</v>
      </c>
      <c r="AR225">
        <v>77</v>
      </c>
      <c r="AS225">
        <v>43</v>
      </c>
      <c r="AT225">
        <v>79</v>
      </c>
      <c r="AU225">
        <v>75</v>
      </c>
      <c r="AV225">
        <v>76</v>
      </c>
      <c r="AW225">
        <v>72</v>
      </c>
      <c r="AX225">
        <v>75</v>
      </c>
      <c r="AY225">
        <v>66</v>
      </c>
      <c r="AZ225">
        <v>76</v>
      </c>
      <c r="BA225">
        <v>50</v>
      </c>
      <c r="BB225">
        <v>44</v>
      </c>
      <c r="BC225">
        <v>50</v>
      </c>
      <c r="BD225">
        <v>78</v>
      </c>
      <c r="BE225">
        <v>79</v>
      </c>
      <c r="BF225">
        <v>54</v>
      </c>
      <c r="BG225">
        <v>89</v>
      </c>
      <c r="BH225">
        <v>77</v>
      </c>
      <c r="BI225">
        <v>80</v>
      </c>
      <c r="BJ225">
        <v>55</v>
      </c>
      <c r="BK225">
        <v>12</v>
      </c>
      <c r="BL225">
        <v>15</v>
      </c>
      <c r="BM225">
        <v>15</v>
      </c>
      <c r="BN225">
        <v>13</v>
      </c>
      <c r="BO225">
        <v>11</v>
      </c>
      <c r="BP225">
        <v>61</v>
      </c>
      <c r="BQ225">
        <v>76</v>
      </c>
      <c r="BR225">
        <v>80</v>
      </c>
      <c r="BS225">
        <v>57</v>
      </c>
      <c r="BT225">
        <v>78</v>
      </c>
      <c r="BU225">
        <v>82</v>
      </c>
    </row>
    <row r="226" spans="1:73" x14ac:dyDescent="0.25">
      <c r="A226" t="s">
        <v>478</v>
      </c>
      <c r="B226">
        <v>23</v>
      </c>
      <c r="C226" t="s">
        <v>28</v>
      </c>
      <c r="D226">
        <v>27</v>
      </c>
      <c r="E226">
        <f>Merge6[[#This Row],[age]]^2</f>
        <v>729</v>
      </c>
      <c r="F226" s="1">
        <v>3500000</v>
      </c>
      <c r="G226" s="1">
        <v>10000000</v>
      </c>
      <c r="H226" s="1">
        <f>Merge6[[#This Row],[MV at time]]/1000000</f>
        <v>3.5</v>
      </c>
      <c r="I226" s="1">
        <f>Merge6[[#This Row],[fee]]/1000000</f>
        <v>10</v>
      </c>
      <c r="J226" s="2">
        <f>Merge6[[#This Row],[fee]]/Merge6[[#This Row],[MV at time]]</f>
        <v>2.8571428571428572</v>
      </c>
      <c r="K226" t="s">
        <v>2</v>
      </c>
      <c r="L226" t="s">
        <v>252</v>
      </c>
      <c r="M226" t="s">
        <v>90</v>
      </c>
      <c r="N226" t="s">
        <v>469</v>
      </c>
      <c r="O2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26" t="s">
        <v>91</v>
      </c>
      <c r="R226" t="s">
        <v>91</v>
      </c>
      <c r="S226">
        <v>76</v>
      </c>
      <c r="T226">
        <v>77</v>
      </c>
      <c r="U226">
        <f>Merge6[[#This Row],[POT]]-Merge6[[#This Row],[TOT]]</f>
        <v>1</v>
      </c>
      <c r="V226" t="s">
        <v>8</v>
      </c>
      <c r="W226">
        <f>IF(Merge6[[#This Row],[Preffoot]]="Right",1,0)</f>
        <v>1</v>
      </c>
      <c r="X226" t="s">
        <v>15</v>
      </c>
      <c r="Y226">
        <f>IF(Merge6[[#This Row],[Position2]]="GK",1,0)</f>
        <v>0</v>
      </c>
      <c r="Z226">
        <f>IF(Merge6[[#This Row],[Position2]]="LB",1,0)</f>
        <v>0</v>
      </c>
      <c r="AA226">
        <f>IF(Merge6[[#This Row],[Position2]]="CB",1,0)</f>
        <v>0</v>
      </c>
      <c r="AB226">
        <f>IF(Merge6[[#This Row],[Position2]]="RB",1,0)</f>
        <v>0</v>
      </c>
      <c r="AC226">
        <f>IF(Merge6[[#This Row],[Position2]]="LWB",1,0)</f>
        <v>0</v>
      </c>
      <c r="AD226">
        <f>IF(Merge6[[#This Row],[Position2]]="RWB",1,0)</f>
        <v>0</v>
      </c>
      <c r="AE226">
        <f>IF(Merge6[[#This Row],[Position2]]="LM",1,0)</f>
        <v>0</v>
      </c>
      <c r="AF226">
        <f>IF(Merge6[[#This Row],[Position2]]="CDM",1,0)</f>
        <v>0</v>
      </c>
      <c r="AG226">
        <f>IF(Merge6[[#This Row],[Position2]]="CM",1,0)</f>
        <v>0</v>
      </c>
      <c r="AH226">
        <f>IF(Merge6[[#This Row],[Position2]]="CAM",1,0)</f>
        <v>0</v>
      </c>
      <c r="AI226">
        <f>IF(Merge6[[#This Row],[Position2]]="RM",1,0)</f>
        <v>0</v>
      </c>
      <c r="AJ226">
        <f>IF(Merge6[[#This Row],[Position2]]="LW",1,0)</f>
        <v>0</v>
      </c>
      <c r="AK226">
        <f>IF(Merge6[[#This Row],[Position2]]="RW",1,0)</f>
        <v>0</v>
      </c>
      <c r="AL226">
        <f>IF(Merge6[[#This Row],[Position2]]="CF",1,0)</f>
        <v>0</v>
      </c>
      <c r="AM226">
        <f>IF(Merge6[[#This Row],[Position2]]="ST",1,0)</f>
        <v>1</v>
      </c>
      <c r="AN226">
        <v>73</v>
      </c>
      <c r="AO226">
        <v>69</v>
      </c>
      <c r="AP226">
        <v>31</v>
      </c>
      <c r="AQ226">
        <v>63</v>
      </c>
      <c r="AR226">
        <v>37</v>
      </c>
      <c r="AS226">
        <v>78</v>
      </c>
      <c r="AT226">
        <v>83</v>
      </c>
      <c r="AU226">
        <v>76</v>
      </c>
      <c r="AV226">
        <v>65</v>
      </c>
      <c r="AW226">
        <v>40</v>
      </c>
      <c r="AX226">
        <v>58</v>
      </c>
      <c r="AY226">
        <v>76</v>
      </c>
      <c r="AZ226">
        <v>74</v>
      </c>
      <c r="BA226">
        <v>29</v>
      </c>
      <c r="BB226">
        <v>19</v>
      </c>
      <c r="BC226">
        <v>45</v>
      </c>
      <c r="BD226">
        <v>63</v>
      </c>
      <c r="BE226">
        <v>60</v>
      </c>
      <c r="BF226">
        <v>90</v>
      </c>
      <c r="BG226">
        <v>53</v>
      </c>
      <c r="BH226">
        <v>71</v>
      </c>
      <c r="BI226">
        <v>53</v>
      </c>
      <c r="BJ226">
        <v>64</v>
      </c>
      <c r="BK226">
        <v>7</v>
      </c>
      <c r="BL226">
        <v>13</v>
      </c>
      <c r="BM226">
        <v>6</v>
      </c>
      <c r="BN226">
        <v>15</v>
      </c>
      <c r="BO226">
        <v>15</v>
      </c>
      <c r="BP226">
        <v>80</v>
      </c>
      <c r="BQ226">
        <v>72</v>
      </c>
      <c r="BR226">
        <v>76</v>
      </c>
      <c r="BS226">
        <v>29</v>
      </c>
      <c r="BT226">
        <v>58</v>
      </c>
      <c r="BU226">
        <v>71</v>
      </c>
    </row>
    <row r="227" spans="1:73" x14ac:dyDescent="0.25">
      <c r="A227" t="s">
        <v>562</v>
      </c>
      <c r="B227">
        <v>23</v>
      </c>
      <c r="C227" t="s">
        <v>116</v>
      </c>
      <c r="D227">
        <v>23</v>
      </c>
      <c r="E227">
        <f>Merge6[[#This Row],[age]]^2</f>
        <v>529</v>
      </c>
      <c r="F227" s="1">
        <v>18000000</v>
      </c>
      <c r="G227" s="1">
        <v>29100000</v>
      </c>
      <c r="H227" s="1">
        <f>Merge6[[#This Row],[MV at time]]/1000000</f>
        <v>18</v>
      </c>
      <c r="I227" s="1">
        <f>Merge6[[#This Row],[fee]]/1000000</f>
        <v>29.1</v>
      </c>
      <c r="J227" s="2">
        <f>Merge6[[#This Row],[fee]]/Merge6[[#This Row],[MV at time]]</f>
        <v>1.6166666666666667</v>
      </c>
      <c r="K227" t="s">
        <v>1050</v>
      </c>
      <c r="L227" t="s">
        <v>191</v>
      </c>
      <c r="M227" t="s">
        <v>226</v>
      </c>
      <c r="N227" t="s">
        <v>213</v>
      </c>
      <c r="O2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27" t="s">
        <v>60</v>
      </c>
      <c r="R227" t="s">
        <v>60</v>
      </c>
      <c r="S227">
        <v>77</v>
      </c>
      <c r="T227">
        <v>82</v>
      </c>
      <c r="U227">
        <f>Merge6[[#This Row],[POT]]-Merge6[[#This Row],[TOT]]</f>
        <v>5</v>
      </c>
      <c r="V227" t="s">
        <v>8</v>
      </c>
      <c r="W227">
        <f>IF(Merge6[[#This Row],[Preffoot]]="Right",1,0)</f>
        <v>1</v>
      </c>
      <c r="X227" t="s">
        <v>77</v>
      </c>
      <c r="Y227">
        <f>IF(Merge6[[#This Row],[Position2]]="GK",1,0)</f>
        <v>0</v>
      </c>
      <c r="Z227">
        <f>IF(Merge6[[#This Row],[Position2]]="LB",1,0)</f>
        <v>0</v>
      </c>
      <c r="AA227">
        <f>IF(Merge6[[#This Row],[Position2]]="CB",1,0)</f>
        <v>0</v>
      </c>
      <c r="AB227">
        <f>IF(Merge6[[#This Row],[Position2]]="RB",1,0)</f>
        <v>0</v>
      </c>
      <c r="AC227">
        <f>IF(Merge6[[#This Row],[Position2]]="LWB",1,0)</f>
        <v>0</v>
      </c>
      <c r="AD227">
        <f>IF(Merge6[[#This Row],[Position2]]="RWB",1,0)</f>
        <v>0</v>
      </c>
      <c r="AE227">
        <f>IF(Merge6[[#This Row],[Position2]]="LM",1,0)</f>
        <v>1</v>
      </c>
      <c r="AF227">
        <f>IF(Merge6[[#This Row],[Position2]]="CDM",1,0)</f>
        <v>0</v>
      </c>
      <c r="AG227">
        <f>IF(Merge6[[#This Row],[Position2]]="CM",1,0)</f>
        <v>0</v>
      </c>
      <c r="AH227">
        <f>IF(Merge6[[#This Row],[Position2]]="CAM",1,0)</f>
        <v>0</v>
      </c>
      <c r="AI227">
        <f>IF(Merge6[[#This Row],[Position2]]="RM",1,0)</f>
        <v>0</v>
      </c>
      <c r="AJ227">
        <f>IF(Merge6[[#This Row],[Position2]]="LW",1,0)</f>
        <v>0</v>
      </c>
      <c r="AK227">
        <f>IF(Merge6[[#This Row],[Position2]]="RW",1,0)</f>
        <v>0</v>
      </c>
      <c r="AL227">
        <f>IF(Merge6[[#This Row],[Position2]]="CF",1,0)</f>
        <v>0</v>
      </c>
      <c r="AM227">
        <f>IF(Merge6[[#This Row],[Position2]]="ST",1,0)</f>
        <v>0</v>
      </c>
      <c r="AN227">
        <v>76</v>
      </c>
      <c r="AO227">
        <v>74</v>
      </c>
      <c r="AP227">
        <v>72</v>
      </c>
      <c r="AQ227">
        <v>73</v>
      </c>
      <c r="AR227">
        <v>58</v>
      </c>
      <c r="AS227">
        <v>50</v>
      </c>
      <c r="AT227">
        <v>74</v>
      </c>
      <c r="AU227">
        <v>71</v>
      </c>
      <c r="AV227">
        <v>69</v>
      </c>
      <c r="AW227">
        <v>74</v>
      </c>
      <c r="AX227">
        <v>54</v>
      </c>
      <c r="AY227">
        <v>64</v>
      </c>
      <c r="AZ227">
        <v>58</v>
      </c>
      <c r="BA227">
        <v>54</v>
      </c>
      <c r="BB227">
        <v>34</v>
      </c>
      <c r="BC227">
        <v>45</v>
      </c>
      <c r="BD227">
        <v>96</v>
      </c>
      <c r="BE227">
        <v>83</v>
      </c>
      <c r="BF227">
        <v>54</v>
      </c>
      <c r="BG227">
        <v>82</v>
      </c>
      <c r="BH227">
        <v>95</v>
      </c>
      <c r="BI227">
        <v>85</v>
      </c>
      <c r="BJ227">
        <v>74</v>
      </c>
      <c r="BK227">
        <v>15</v>
      </c>
      <c r="BL227">
        <v>7</v>
      </c>
      <c r="BM227">
        <v>6</v>
      </c>
      <c r="BN227">
        <v>11</v>
      </c>
      <c r="BO227">
        <v>9</v>
      </c>
      <c r="BP227">
        <v>75</v>
      </c>
      <c r="BQ227">
        <v>75</v>
      </c>
      <c r="BR227">
        <v>74</v>
      </c>
      <c r="BS227">
        <v>42</v>
      </c>
      <c r="BT227">
        <v>68</v>
      </c>
      <c r="BU227">
        <v>68</v>
      </c>
    </row>
    <row r="228" spans="1:73" x14ac:dyDescent="0.25">
      <c r="A228" t="s">
        <v>562</v>
      </c>
      <c r="B228">
        <v>11</v>
      </c>
      <c r="C228" t="s">
        <v>116</v>
      </c>
      <c r="D228">
        <v>21</v>
      </c>
      <c r="E228">
        <f>Merge6[[#This Row],[age]]^2</f>
        <v>441</v>
      </c>
      <c r="F228" s="1">
        <v>12000000</v>
      </c>
      <c r="G228" s="1">
        <v>17800000</v>
      </c>
      <c r="H228" s="1">
        <f>Merge6[[#This Row],[MV at time]]/1000000</f>
        <v>12</v>
      </c>
      <c r="I228" s="1">
        <f>Merge6[[#This Row],[fee]]/1000000</f>
        <v>17.8</v>
      </c>
      <c r="J228" s="2">
        <f>Merge6[[#This Row],[fee]]/Merge6[[#This Row],[MV at time]]</f>
        <v>1.4833333333333334</v>
      </c>
      <c r="K228" t="s">
        <v>509</v>
      </c>
      <c r="L228" t="s">
        <v>191</v>
      </c>
      <c r="M228" t="s">
        <v>180</v>
      </c>
      <c r="N228" t="s">
        <v>226</v>
      </c>
      <c r="O2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28" t="s">
        <v>131</v>
      </c>
      <c r="R228" t="s">
        <v>60</v>
      </c>
      <c r="S228">
        <v>77</v>
      </c>
      <c r="T228">
        <v>83</v>
      </c>
      <c r="U228">
        <f>Merge6[[#This Row],[POT]]-Merge6[[#This Row],[TOT]]</f>
        <v>6</v>
      </c>
      <c r="V228" t="s">
        <v>8</v>
      </c>
      <c r="W228">
        <f>IF(Merge6[[#This Row],[Preffoot]]="Right",1,0)</f>
        <v>1</v>
      </c>
      <c r="X228" t="s">
        <v>37</v>
      </c>
      <c r="Y228">
        <f>IF(Merge6[[#This Row],[Position2]]="GK",1,0)</f>
        <v>0</v>
      </c>
      <c r="Z228">
        <f>IF(Merge6[[#This Row],[Position2]]="LB",1,0)</f>
        <v>0</v>
      </c>
      <c r="AA228">
        <f>IF(Merge6[[#This Row],[Position2]]="CB",1,0)</f>
        <v>0</v>
      </c>
      <c r="AB228">
        <f>IF(Merge6[[#This Row],[Position2]]="RB",1,0)</f>
        <v>0</v>
      </c>
      <c r="AC228">
        <f>IF(Merge6[[#This Row],[Position2]]="LWB",1,0)</f>
        <v>0</v>
      </c>
      <c r="AD228">
        <f>IF(Merge6[[#This Row],[Position2]]="RWB",1,0)</f>
        <v>0</v>
      </c>
      <c r="AE228">
        <f>IF(Merge6[[#This Row],[Position2]]="LM",1,0)</f>
        <v>0</v>
      </c>
      <c r="AF228">
        <f>IF(Merge6[[#This Row],[Position2]]="CDM",1,0)</f>
        <v>0</v>
      </c>
      <c r="AG228">
        <f>IF(Merge6[[#This Row],[Position2]]="CM",1,0)</f>
        <v>0</v>
      </c>
      <c r="AH228">
        <f>IF(Merge6[[#This Row],[Position2]]="CAM",1,0)</f>
        <v>0</v>
      </c>
      <c r="AI228">
        <f>IF(Merge6[[#This Row],[Position2]]="RM",1,0)</f>
        <v>1</v>
      </c>
      <c r="AJ228">
        <f>IF(Merge6[[#This Row],[Position2]]="LW",1,0)</f>
        <v>0</v>
      </c>
      <c r="AK228">
        <f>IF(Merge6[[#This Row],[Position2]]="RW",1,0)</f>
        <v>0</v>
      </c>
      <c r="AL228">
        <f>IF(Merge6[[#This Row],[Position2]]="CF",1,0)</f>
        <v>0</v>
      </c>
      <c r="AM228">
        <f>IF(Merge6[[#This Row],[Position2]]="ST",1,0)</f>
        <v>0</v>
      </c>
      <c r="AN228">
        <v>76</v>
      </c>
      <c r="AO228">
        <v>75</v>
      </c>
      <c r="AP228">
        <v>74</v>
      </c>
      <c r="AQ228">
        <v>72</v>
      </c>
      <c r="AR228">
        <v>62</v>
      </c>
      <c r="AS228">
        <v>44</v>
      </c>
      <c r="AT228">
        <v>78</v>
      </c>
      <c r="AU228">
        <v>68</v>
      </c>
      <c r="AV228">
        <v>69</v>
      </c>
      <c r="AW228">
        <v>70</v>
      </c>
      <c r="AX228">
        <v>54</v>
      </c>
      <c r="AY228">
        <v>64</v>
      </c>
      <c r="AZ228">
        <v>50</v>
      </c>
      <c r="BA228">
        <v>50</v>
      </c>
      <c r="BB228">
        <v>34</v>
      </c>
      <c r="BC228">
        <v>39</v>
      </c>
      <c r="BD228">
        <v>96</v>
      </c>
      <c r="BE228">
        <v>86</v>
      </c>
      <c r="BF228">
        <v>52</v>
      </c>
      <c r="BG228">
        <v>81</v>
      </c>
      <c r="BH228">
        <v>95</v>
      </c>
      <c r="BI228">
        <v>84</v>
      </c>
      <c r="BJ228">
        <v>53</v>
      </c>
      <c r="BK228">
        <v>15</v>
      </c>
      <c r="BL228">
        <v>7</v>
      </c>
      <c r="BM228">
        <v>6</v>
      </c>
      <c r="BN228">
        <v>11</v>
      </c>
      <c r="BO228">
        <v>9</v>
      </c>
      <c r="BP228">
        <v>68</v>
      </c>
      <c r="BQ228">
        <v>74</v>
      </c>
      <c r="BR228">
        <v>74</v>
      </c>
      <c r="BS228">
        <v>40</v>
      </c>
      <c r="BT228">
        <v>68</v>
      </c>
      <c r="BU228">
        <v>70</v>
      </c>
    </row>
    <row r="229" spans="1:73" x14ac:dyDescent="0.25">
      <c r="A229" t="s">
        <v>563</v>
      </c>
      <c r="B229">
        <v>41</v>
      </c>
      <c r="C229" t="s">
        <v>71</v>
      </c>
      <c r="D229">
        <v>24</v>
      </c>
      <c r="E229">
        <f>Merge6[[#This Row],[age]]^2</f>
        <v>576</v>
      </c>
      <c r="F229" s="1">
        <v>6000000</v>
      </c>
      <c r="G229" s="1">
        <v>19600000</v>
      </c>
      <c r="H229" s="1">
        <f>Merge6[[#This Row],[MV at time]]/1000000</f>
        <v>6</v>
      </c>
      <c r="I229" s="1">
        <f>Merge6[[#This Row],[fee]]/1000000</f>
        <v>19.600000000000001</v>
      </c>
      <c r="J229" s="2">
        <f>Merge6[[#This Row],[fee]]/Merge6[[#This Row],[MV at time]]</f>
        <v>3.2666666666666666</v>
      </c>
      <c r="K229" t="s">
        <v>509</v>
      </c>
      <c r="L229" t="s">
        <v>238</v>
      </c>
      <c r="M229" t="s">
        <v>564</v>
      </c>
      <c r="N229" t="s">
        <v>319</v>
      </c>
      <c r="O2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29" t="s">
        <v>565</v>
      </c>
      <c r="R229" t="s">
        <v>60</v>
      </c>
      <c r="S229">
        <v>78</v>
      </c>
      <c r="T229">
        <v>82</v>
      </c>
      <c r="U229">
        <f>Merge6[[#This Row],[POT]]-Merge6[[#This Row],[TOT]]</f>
        <v>4</v>
      </c>
      <c r="V229" t="s">
        <v>8</v>
      </c>
      <c r="W229">
        <f>IF(Merge6[[#This Row],[Preffoot]]="Right",1,0)</f>
        <v>1</v>
      </c>
      <c r="X229" t="s">
        <v>156</v>
      </c>
      <c r="Y229">
        <f>IF(Merge6[[#This Row],[Position2]]="GK",1,0)</f>
        <v>0</v>
      </c>
      <c r="Z229">
        <f>IF(Merge6[[#This Row],[Position2]]="LB",1,0)</f>
        <v>0</v>
      </c>
      <c r="AA229">
        <f>IF(Merge6[[#This Row],[Position2]]="CB",1,0)</f>
        <v>0</v>
      </c>
      <c r="AB229">
        <f>IF(Merge6[[#This Row],[Position2]]="RB",1,0)</f>
        <v>0</v>
      </c>
      <c r="AC229">
        <f>IF(Merge6[[#This Row],[Position2]]="LWB",1,0)</f>
        <v>0</v>
      </c>
      <c r="AD229">
        <f>IF(Merge6[[#This Row],[Position2]]="RWB",1,0)</f>
        <v>0</v>
      </c>
      <c r="AE229">
        <f>IF(Merge6[[#This Row],[Position2]]="LM",1,0)</f>
        <v>0</v>
      </c>
      <c r="AF229">
        <f>IF(Merge6[[#This Row],[Position2]]="CDM",1,0)</f>
        <v>0</v>
      </c>
      <c r="AG229">
        <f>IF(Merge6[[#This Row],[Position2]]="CM",1,0)</f>
        <v>0</v>
      </c>
      <c r="AH229">
        <f>IF(Merge6[[#This Row],[Position2]]="CAM",1,0)</f>
        <v>0</v>
      </c>
      <c r="AI229">
        <f>IF(Merge6[[#This Row],[Position2]]="RM",1,0)</f>
        <v>0</v>
      </c>
      <c r="AJ229">
        <f>IF(Merge6[[#This Row],[Position2]]="LW",1,0)</f>
        <v>1</v>
      </c>
      <c r="AK229">
        <f>IF(Merge6[[#This Row],[Position2]]="RW",1,0)</f>
        <v>0</v>
      </c>
      <c r="AL229">
        <f>IF(Merge6[[#This Row],[Position2]]="CF",1,0)</f>
        <v>0</v>
      </c>
      <c r="AM229">
        <f>IF(Merge6[[#This Row],[Position2]]="ST",1,0)</f>
        <v>0</v>
      </c>
      <c r="AN229">
        <v>82</v>
      </c>
      <c r="AO229">
        <v>86</v>
      </c>
      <c r="AP229">
        <v>66</v>
      </c>
      <c r="AQ229">
        <v>74</v>
      </c>
      <c r="AR229">
        <v>68</v>
      </c>
      <c r="AS229">
        <v>42</v>
      </c>
      <c r="AT229">
        <v>65</v>
      </c>
      <c r="AU229">
        <v>59</v>
      </c>
      <c r="AV229">
        <v>55</v>
      </c>
      <c r="AW229">
        <v>75</v>
      </c>
      <c r="AX229">
        <v>42</v>
      </c>
      <c r="AY229">
        <v>63</v>
      </c>
      <c r="AZ229">
        <v>57</v>
      </c>
      <c r="BA229">
        <v>42</v>
      </c>
      <c r="BB229">
        <v>29</v>
      </c>
      <c r="BC229">
        <v>30</v>
      </c>
      <c r="BD229">
        <v>94</v>
      </c>
      <c r="BE229">
        <v>76</v>
      </c>
      <c r="BF229">
        <v>30</v>
      </c>
      <c r="BG229">
        <v>94</v>
      </c>
      <c r="BH229">
        <v>90</v>
      </c>
      <c r="BI229">
        <v>92</v>
      </c>
      <c r="BJ229">
        <v>66</v>
      </c>
      <c r="BK229">
        <v>7</v>
      </c>
      <c r="BL229">
        <v>14</v>
      </c>
      <c r="BM229">
        <v>14</v>
      </c>
      <c r="BN229">
        <v>8</v>
      </c>
      <c r="BO229">
        <v>15</v>
      </c>
      <c r="BP229">
        <v>67</v>
      </c>
      <c r="BQ229">
        <v>77</v>
      </c>
      <c r="BR229">
        <v>76</v>
      </c>
      <c r="BS229">
        <v>21</v>
      </c>
      <c r="BT229">
        <v>77</v>
      </c>
      <c r="BU229">
        <v>78</v>
      </c>
    </row>
    <row r="230" spans="1:73" x14ac:dyDescent="0.25">
      <c r="A230" t="s">
        <v>479</v>
      </c>
      <c r="B230">
        <v>58</v>
      </c>
      <c r="C230" t="s">
        <v>33</v>
      </c>
      <c r="D230">
        <v>28</v>
      </c>
      <c r="E230">
        <f>Merge6[[#This Row],[age]]^2</f>
        <v>784</v>
      </c>
      <c r="F230" s="1">
        <v>20000000</v>
      </c>
      <c r="G230" s="1">
        <v>37000000</v>
      </c>
      <c r="H230" s="1">
        <f>Merge6[[#This Row],[MV at time]]/1000000</f>
        <v>20</v>
      </c>
      <c r="I230" s="1">
        <f>Merge6[[#This Row],[fee]]/1000000</f>
        <v>37</v>
      </c>
      <c r="J230" s="2">
        <f>Merge6[[#This Row],[fee]]/Merge6[[#This Row],[MV at time]]</f>
        <v>1.85</v>
      </c>
      <c r="K230" t="s">
        <v>509</v>
      </c>
      <c r="L230" t="s">
        <v>11</v>
      </c>
      <c r="M230" t="s">
        <v>89</v>
      </c>
      <c r="N230" t="s">
        <v>187</v>
      </c>
      <c r="O2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30" t="s">
        <v>60</v>
      </c>
      <c r="R230" t="s">
        <v>7</v>
      </c>
      <c r="S230">
        <v>79</v>
      </c>
      <c r="T230">
        <v>79</v>
      </c>
      <c r="U230">
        <f>Merge6[[#This Row],[POT]]-Merge6[[#This Row],[TOT]]</f>
        <v>0</v>
      </c>
      <c r="V230" t="s">
        <v>8</v>
      </c>
      <c r="W230">
        <f>IF(Merge6[[#This Row],[Preffoot]]="Right",1,0)</f>
        <v>1</v>
      </c>
      <c r="X230" t="s">
        <v>27</v>
      </c>
      <c r="Y230">
        <f>IF(Merge6[[#This Row],[Position2]]="GK",1,0)</f>
        <v>0</v>
      </c>
      <c r="Z230">
        <f>IF(Merge6[[#This Row],[Position2]]="LB",1,0)</f>
        <v>0</v>
      </c>
      <c r="AA230">
        <f>IF(Merge6[[#This Row],[Position2]]="CB",1,0)</f>
        <v>0</v>
      </c>
      <c r="AB230">
        <f>IF(Merge6[[#This Row],[Position2]]="RB",1,0)</f>
        <v>1</v>
      </c>
      <c r="AC230">
        <f>IF(Merge6[[#This Row],[Position2]]="LWB",1,0)</f>
        <v>0</v>
      </c>
      <c r="AD230">
        <f>IF(Merge6[[#This Row],[Position2]]="RWB",1,0)</f>
        <v>0</v>
      </c>
      <c r="AE230">
        <f>IF(Merge6[[#This Row],[Position2]]="LM",1,0)</f>
        <v>0</v>
      </c>
      <c r="AF230">
        <f>IF(Merge6[[#This Row],[Position2]]="CDM",1,0)</f>
        <v>0</v>
      </c>
      <c r="AG230">
        <f>IF(Merge6[[#This Row],[Position2]]="CM",1,0)</f>
        <v>0</v>
      </c>
      <c r="AH230">
        <f>IF(Merge6[[#This Row],[Position2]]="CAM",1,0)</f>
        <v>0</v>
      </c>
      <c r="AI230">
        <f>IF(Merge6[[#This Row],[Position2]]="RM",1,0)</f>
        <v>0</v>
      </c>
      <c r="AJ230">
        <f>IF(Merge6[[#This Row],[Position2]]="LW",1,0)</f>
        <v>0</v>
      </c>
      <c r="AK230">
        <f>IF(Merge6[[#This Row],[Position2]]="RW",1,0)</f>
        <v>0</v>
      </c>
      <c r="AL230">
        <f>IF(Merge6[[#This Row],[Position2]]="CF",1,0)</f>
        <v>0</v>
      </c>
      <c r="AM230">
        <f>IF(Merge6[[#This Row],[Position2]]="ST",1,0)</f>
        <v>0</v>
      </c>
      <c r="AN230">
        <v>79</v>
      </c>
      <c r="AO230">
        <v>74</v>
      </c>
      <c r="AP230">
        <v>78</v>
      </c>
      <c r="AQ230">
        <v>79</v>
      </c>
      <c r="AR230">
        <v>69</v>
      </c>
      <c r="AS230">
        <v>69</v>
      </c>
      <c r="AT230">
        <v>84</v>
      </c>
      <c r="AU230">
        <v>61</v>
      </c>
      <c r="AV230">
        <v>74</v>
      </c>
      <c r="AW230">
        <v>77</v>
      </c>
      <c r="AX230">
        <v>76</v>
      </c>
      <c r="AY230">
        <v>67</v>
      </c>
      <c r="AZ230">
        <v>73</v>
      </c>
      <c r="BA230">
        <v>79</v>
      </c>
      <c r="BB230">
        <v>79</v>
      </c>
      <c r="BC230">
        <v>79</v>
      </c>
      <c r="BD230">
        <v>69</v>
      </c>
      <c r="BE230">
        <v>77</v>
      </c>
      <c r="BF230">
        <v>75</v>
      </c>
      <c r="BG230">
        <v>64</v>
      </c>
      <c r="BH230">
        <v>72</v>
      </c>
      <c r="BI230">
        <v>68</v>
      </c>
      <c r="BJ230">
        <v>75</v>
      </c>
      <c r="BK230">
        <v>14</v>
      </c>
      <c r="BL230">
        <v>14</v>
      </c>
      <c r="BM230">
        <v>5</v>
      </c>
      <c r="BN230">
        <v>15</v>
      </c>
      <c r="BO230">
        <v>5</v>
      </c>
      <c r="BP230">
        <v>75</v>
      </c>
      <c r="BQ230">
        <v>79</v>
      </c>
      <c r="BR230">
        <v>72</v>
      </c>
      <c r="BS230">
        <v>81</v>
      </c>
      <c r="BT230">
        <v>64</v>
      </c>
      <c r="BU230">
        <v>69</v>
      </c>
    </row>
    <row r="231" spans="1:73" x14ac:dyDescent="0.25">
      <c r="A231" t="s">
        <v>1081</v>
      </c>
      <c r="B231">
        <v>11</v>
      </c>
      <c r="C231" t="s">
        <v>17</v>
      </c>
      <c r="D231">
        <v>29</v>
      </c>
      <c r="E231">
        <f>Merge6[[#This Row],[age]]^2</f>
        <v>841</v>
      </c>
      <c r="F231" s="1">
        <v>20000000</v>
      </c>
      <c r="G231" s="1">
        <v>16000000</v>
      </c>
      <c r="H231" s="1">
        <f>Merge6[[#This Row],[MV at time]]/1000000</f>
        <v>20</v>
      </c>
      <c r="I231" s="1">
        <f>Merge6[[#This Row],[fee]]/1000000</f>
        <v>16</v>
      </c>
      <c r="J231" s="2">
        <f>Merge6[[#This Row],[fee]]/Merge6[[#This Row],[MV at time]]</f>
        <v>0.8</v>
      </c>
      <c r="K231" t="s">
        <v>1050</v>
      </c>
      <c r="L231" t="s">
        <v>238</v>
      </c>
      <c r="M231" t="s">
        <v>307</v>
      </c>
      <c r="N231" t="s">
        <v>242</v>
      </c>
      <c r="O2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2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231" t="s">
        <v>1082</v>
      </c>
      <c r="R231" t="s">
        <v>55</v>
      </c>
      <c r="S231">
        <v>80</v>
      </c>
      <c r="T231">
        <v>80</v>
      </c>
      <c r="U231">
        <f>Merge6[[#This Row],[POT]]-Merge6[[#This Row],[TOT]]</f>
        <v>0</v>
      </c>
      <c r="V231" t="s">
        <v>8</v>
      </c>
      <c r="W231">
        <f>IF(Merge6[[#This Row],[Preffoot]]="Right",1,0)</f>
        <v>1</v>
      </c>
      <c r="X231" t="s">
        <v>61</v>
      </c>
      <c r="Y231">
        <f>IF(Merge6[[#This Row],[Position2]]="GK",1,0)</f>
        <v>0</v>
      </c>
      <c r="Z231">
        <f>IF(Merge6[[#This Row],[Position2]]="LB",1,0)</f>
        <v>0</v>
      </c>
      <c r="AA231">
        <f>IF(Merge6[[#This Row],[Position2]]="CB",1,0)</f>
        <v>0</v>
      </c>
      <c r="AB231">
        <f>IF(Merge6[[#This Row],[Position2]]="RB",1,0)</f>
        <v>0</v>
      </c>
      <c r="AC231">
        <f>IF(Merge6[[#This Row],[Position2]]="LWB",1,0)</f>
        <v>0</v>
      </c>
      <c r="AD231">
        <f>IF(Merge6[[#This Row],[Position2]]="RWB",1,0)</f>
        <v>0</v>
      </c>
      <c r="AE231">
        <f>IF(Merge6[[#This Row],[Position2]]="LM",1,0)</f>
        <v>0</v>
      </c>
      <c r="AF231">
        <f>IF(Merge6[[#This Row],[Position2]]="CDM",1,0)</f>
        <v>1</v>
      </c>
      <c r="AG231">
        <f>IF(Merge6[[#This Row],[Position2]]="CM",1,0)</f>
        <v>0</v>
      </c>
      <c r="AH231">
        <f>IF(Merge6[[#This Row],[Position2]]="CAM",1,0)</f>
        <v>0</v>
      </c>
      <c r="AI231">
        <f>IF(Merge6[[#This Row],[Position2]]="RM",1,0)</f>
        <v>0</v>
      </c>
      <c r="AJ231">
        <f>IF(Merge6[[#This Row],[Position2]]="LW",1,0)</f>
        <v>0</v>
      </c>
      <c r="AK231">
        <f>IF(Merge6[[#This Row],[Position2]]="RW",1,0)</f>
        <v>0</v>
      </c>
      <c r="AL231">
        <f>IF(Merge6[[#This Row],[Position2]]="CF",1,0)</f>
        <v>0</v>
      </c>
      <c r="AM231">
        <f>IF(Merge6[[#This Row],[Position2]]="ST",1,0)</f>
        <v>0</v>
      </c>
      <c r="AN231">
        <v>75</v>
      </c>
      <c r="AO231">
        <v>73</v>
      </c>
      <c r="AP231">
        <v>56</v>
      </c>
      <c r="AQ231">
        <v>80</v>
      </c>
      <c r="AR231">
        <v>77</v>
      </c>
      <c r="AS231">
        <v>83</v>
      </c>
      <c r="AT231">
        <v>75</v>
      </c>
      <c r="AU231">
        <v>57</v>
      </c>
      <c r="AV231">
        <v>67</v>
      </c>
      <c r="AW231">
        <v>54</v>
      </c>
      <c r="AX231">
        <v>53</v>
      </c>
      <c r="AY231">
        <v>57</v>
      </c>
      <c r="AZ231">
        <v>55</v>
      </c>
      <c r="BA231">
        <v>80</v>
      </c>
      <c r="BB231">
        <v>68</v>
      </c>
      <c r="BC231">
        <v>81</v>
      </c>
      <c r="BD231">
        <v>53</v>
      </c>
      <c r="BE231">
        <v>85</v>
      </c>
      <c r="BF231">
        <v>89</v>
      </c>
      <c r="BG231">
        <v>51</v>
      </c>
      <c r="BH231">
        <v>67</v>
      </c>
      <c r="BI231">
        <v>54</v>
      </c>
      <c r="BJ231">
        <v>77</v>
      </c>
      <c r="BK231">
        <v>14</v>
      </c>
      <c r="BL231">
        <v>9</v>
      </c>
      <c r="BM231">
        <v>7</v>
      </c>
      <c r="BN231">
        <v>13</v>
      </c>
      <c r="BO231">
        <v>15</v>
      </c>
      <c r="BP231">
        <v>80</v>
      </c>
      <c r="BQ231">
        <v>75</v>
      </c>
      <c r="BR231">
        <v>70</v>
      </c>
      <c r="BS231">
        <v>79</v>
      </c>
      <c r="BT231">
        <v>70</v>
      </c>
      <c r="BU231">
        <v>77</v>
      </c>
    </row>
    <row r="232" spans="1:73" x14ac:dyDescent="0.25">
      <c r="A232" t="s">
        <v>566</v>
      </c>
      <c r="B232">
        <v>10</v>
      </c>
      <c r="C232" t="s">
        <v>28</v>
      </c>
      <c r="D232">
        <v>29</v>
      </c>
      <c r="E232">
        <f>Merge6[[#This Row],[age]]^2</f>
        <v>841</v>
      </c>
      <c r="F232" s="1">
        <v>22000000</v>
      </c>
      <c r="G232" s="1">
        <v>29400000</v>
      </c>
      <c r="H232" s="1">
        <f>Merge6[[#This Row],[MV at time]]/1000000</f>
        <v>22</v>
      </c>
      <c r="I232" s="1">
        <f>Merge6[[#This Row],[fee]]/1000000</f>
        <v>29.4</v>
      </c>
      <c r="J232" s="2">
        <f>Merge6[[#This Row],[fee]]/Merge6[[#This Row],[MV at time]]</f>
        <v>1.3363636363636364</v>
      </c>
      <c r="K232" t="s">
        <v>1050</v>
      </c>
      <c r="L232" t="s">
        <v>145</v>
      </c>
      <c r="M232" t="s">
        <v>210</v>
      </c>
      <c r="N232" t="s">
        <v>486</v>
      </c>
      <c r="O2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32" t="s">
        <v>60</v>
      </c>
      <c r="R232" t="s">
        <v>60</v>
      </c>
      <c r="S232">
        <v>80</v>
      </c>
      <c r="T232">
        <v>80</v>
      </c>
      <c r="U232">
        <f>Merge6[[#This Row],[POT]]-Merge6[[#This Row],[TOT]]</f>
        <v>0</v>
      </c>
      <c r="V232" t="s">
        <v>8</v>
      </c>
      <c r="W232">
        <f>IF(Merge6[[#This Row],[Preffoot]]="Right",1,0)</f>
        <v>1</v>
      </c>
      <c r="X232" t="s">
        <v>15</v>
      </c>
      <c r="Y232">
        <f>IF(Merge6[[#This Row],[Position2]]="GK",1,0)</f>
        <v>0</v>
      </c>
      <c r="Z232">
        <f>IF(Merge6[[#This Row],[Position2]]="LB",1,0)</f>
        <v>0</v>
      </c>
      <c r="AA232">
        <f>IF(Merge6[[#This Row],[Position2]]="CB",1,0)</f>
        <v>0</v>
      </c>
      <c r="AB232">
        <f>IF(Merge6[[#This Row],[Position2]]="RB",1,0)</f>
        <v>0</v>
      </c>
      <c r="AC232">
        <f>IF(Merge6[[#This Row],[Position2]]="LWB",1,0)</f>
        <v>0</v>
      </c>
      <c r="AD232">
        <f>IF(Merge6[[#This Row],[Position2]]="RWB",1,0)</f>
        <v>0</v>
      </c>
      <c r="AE232">
        <f>IF(Merge6[[#This Row],[Position2]]="LM",1,0)</f>
        <v>0</v>
      </c>
      <c r="AF232">
        <f>IF(Merge6[[#This Row],[Position2]]="CDM",1,0)</f>
        <v>0</v>
      </c>
      <c r="AG232">
        <f>IF(Merge6[[#This Row],[Position2]]="CM",1,0)</f>
        <v>0</v>
      </c>
      <c r="AH232">
        <f>IF(Merge6[[#This Row],[Position2]]="CAM",1,0)</f>
        <v>0</v>
      </c>
      <c r="AI232">
        <f>IF(Merge6[[#This Row],[Position2]]="RM",1,0)</f>
        <v>0</v>
      </c>
      <c r="AJ232">
        <f>IF(Merge6[[#This Row],[Position2]]="LW",1,0)</f>
        <v>0</v>
      </c>
      <c r="AK232">
        <f>IF(Merge6[[#This Row],[Position2]]="RW",1,0)</f>
        <v>0</v>
      </c>
      <c r="AL232">
        <f>IF(Merge6[[#This Row],[Position2]]="CF",1,0)</f>
        <v>0</v>
      </c>
      <c r="AM232">
        <f>IF(Merge6[[#This Row],[Position2]]="ST",1,0)</f>
        <v>1</v>
      </c>
      <c r="AN232">
        <v>79</v>
      </c>
      <c r="AO232">
        <v>78</v>
      </c>
      <c r="AP232">
        <v>66</v>
      </c>
      <c r="AQ232">
        <v>75</v>
      </c>
      <c r="AR232">
        <v>61</v>
      </c>
      <c r="AS232">
        <v>78</v>
      </c>
      <c r="AT232">
        <v>82</v>
      </c>
      <c r="AU232">
        <v>82</v>
      </c>
      <c r="AV232">
        <v>82</v>
      </c>
      <c r="AW232">
        <v>72</v>
      </c>
      <c r="AX232">
        <v>70</v>
      </c>
      <c r="AY232">
        <v>81</v>
      </c>
      <c r="AZ232">
        <v>76</v>
      </c>
      <c r="BA232">
        <v>38</v>
      </c>
      <c r="BB232">
        <v>34</v>
      </c>
      <c r="BC232">
        <v>45</v>
      </c>
      <c r="BD232">
        <v>78</v>
      </c>
      <c r="BE232">
        <v>73</v>
      </c>
      <c r="BF232">
        <v>69</v>
      </c>
      <c r="BG232">
        <v>77</v>
      </c>
      <c r="BH232">
        <v>76</v>
      </c>
      <c r="BI232">
        <v>76</v>
      </c>
      <c r="BJ232">
        <v>79</v>
      </c>
      <c r="BK232">
        <v>16</v>
      </c>
      <c r="BL232">
        <v>10</v>
      </c>
      <c r="BM232">
        <v>13</v>
      </c>
      <c r="BN232">
        <v>12</v>
      </c>
      <c r="BO232">
        <v>6</v>
      </c>
      <c r="BP232">
        <v>67</v>
      </c>
      <c r="BQ232">
        <v>82</v>
      </c>
      <c r="BR232">
        <v>83</v>
      </c>
      <c r="BS232">
        <v>46</v>
      </c>
      <c r="BT232">
        <v>72</v>
      </c>
      <c r="BU232">
        <v>82</v>
      </c>
    </row>
    <row r="233" spans="1:73" x14ac:dyDescent="0.25">
      <c r="A233" t="s">
        <v>566</v>
      </c>
      <c r="B233">
        <v>11</v>
      </c>
      <c r="C233" t="s">
        <v>28</v>
      </c>
      <c r="D233">
        <v>26</v>
      </c>
      <c r="E233">
        <f>Merge6[[#This Row],[age]]^2</f>
        <v>676</v>
      </c>
      <c r="F233" s="1">
        <v>15000000</v>
      </c>
      <c r="G233" s="1">
        <v>25100000</v>
      </c>
      <c r="H233" s="1">
        <f>Merge6[[#This Row],[MV at time]]/1000000</f>
        <v>15</v>
      </c>
      <c r="I233" s="1">
        <f>Merge6[[#This Row],[fee]]/1000000</f>
        <v>25.1</v>
      </c>
      <c r="J233" s="2">
        <f>Merge6[[#This Row],[fee]]/Merge6[[#This Row],[MV at time]]</f>
        <v>1.6733333333333333</v>
      </c>
      <c r="K233" t="s">
        <v>509</v>
      </c>
      <c r="L233" t="s">
        <v>145</v>
      </c>
      <c r="M233" t="s">
        <v>220</v>
      </c>
      <c r="N233" t="s">
        <v>210</v>
      </c>
      <c r="O2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33" t="s">
        <v>60</v>
      </c>
      <c r="R233" t="s">
        <v>60</v>
      </c>
      <c r="S233">
        <v>79</v>
      </c>
      <c r="T233">
        <v>79</v>
      </c>
      <c r="U233">
        <f>Merge6[[#This Row],[POT]]-Merge6[[#This Row],[TOT]]</f>
        <v>0</v>
      </c>
      <c r="V233" t="s">
        <v>8</v>
      </c>
      <c r="W233">
        <f>IF(Merge6[[#This Row],[Preffoot]]="Right",1,0)</f>
        <v>1</v>
      </c>
      <c r="X233" t="s">
        <v>15</v>
      </c>
      <c r="Y233">
        <f>IF(Merge6[[#This Row],[Position2]]="GK",1,0)</f>
        <v>0</v>
      </c>
      <c r="Z233">
        <f>IF(Merge6[[#This Row],[Position2]]="LB",1,0)</f>
        <v>0</v>
      </c>
      <c r="AA233">
        <f>IF(Merge6[[#This Row],[Position2]]="CB",1,0)</f>
        <v>0</v>
      </c>
      <c r="AB233">
        <f>IF(Merge6[[#This Row],[Position2]]="RB",1,0)</f>
        <v>0</v>
      </c>
      <c r="AC233">
        <f>IF(Merge6[[#This Row],[Position2]]="LWB",1,0)</f>
        <v>0</v>
      </c>
      <c r="AD233">
        <f>IF(Merge6[[#This Row],[Position2]]="RWB",1,0)</f>
        <v>0</v>
      </c>
      <c r="AE233">
        <f>IF(Merge6[[#This Row],[Position2]]="LM",1,0)</f>
        <v>0</v>
      </c>
      <c r="AF233">
        <f>IF(Merge6[[#This Row],[Position2]]="CDM",1,0)</f>
        <v>0</v>
      </c>
      <c r="AG233">
        <f>IF(Merge6[[#This Row],[Position2]]="CM",1,0)</f>
        <v>0</v>
      </c>
      <c r="AH233">
        <f>IF(Merge6[[#This Row],[Position2]]="CAM",1,0)</f>
        <v>0</v>
      </c>
      <c r="AI233">
        <f>IF(Merge6[[#This Row],[Position2]]="RM",1,0)</f>
        <v>0</v>
      </c>
      <c r="AJ233">
        <f>IF(Merge6[[#This Row],[Position2]]="LW",1,0)</f>
        <v>0</v>
      </c>
      <c r="AK233">
        <f>IF(Merge6[[#This Row],[Position2]]="RW",1,0)</f>
        <v>0</v>
      </c>
      <c r="AL233">
        <f>IF(Merge6[[#This Row],[Position2]]="CF",1,0)</f>
        <v>0</v>
      </c>
      <c r="AM233">
        <f>IF(Merge6[[#This Row],[Position2]]="ST",1,0)</f>
        <v>1</v>
      </c>
      <c r="AN233">
        <v>78</v>
      </c>
      <c r="AO233">
        <v>79</v>
      </c>
      <c r="AP233">
        <v>64</v>
      </c>
      <c r="AQ233">
        <v>69</v>
      </c>
      <c r="AR233">
        <v>61</v>
      </c>
      <c r="AS233">
        <v>76</v>
      </c>
      <c r="AT233">
        <v>75</v>
      </c>
      <c r="AU233">
        <v>83</v>
      </c>
      <c r="AV233">
        <v>68</v>
      </c>
      <c r="AW233">
        <v>57</v>
      </c>
      <c r="AX233">
        <v>36</v>
      </c>
      <c r="AY233">
        <v>79</v>
      </c>
      <c r="AZ233">
        <v>66</v>
      </c>
      <c r="BA233">
        <v>22</v>
      </c>
      <c r="BB233">
        <v>27</v>
      </c>
      <c r="BC233">
        <v>24</v>
      </c>
      <c r="BD233">
        <v>77</v>
      </c>
      <c r="BE233">
        <v>70</v>
      </c>
      <c r="BF233">
        <v>67</v>
      </c>
      <c r="BG233">
        <v>77</v>
      </c>
      <c r="BH233">
        <v>75</v>
      </c>
      <c r="BI233">
        <v>76</v>
      </c>
      <c r="BJ233">
        <v>79</v>
      </c>
      <c r="BK233">
        <v>16</v>
      </c>
      <c r="BL233">
        <v>10</v>
      </c>
      <c r="BM233">
        <v>13</v>
      </c>
      <c r="BN233">
        <v>12</v>
      </c>
      <c r="BO233">
        <v>6</v>
      </c>
      <c r="BP233">
        <v>65</v>
      </c>
      <c r="BQ233">
        <v>80</v>
      </c>
      <c r="BR233">
        <v>83</v>
      </c>
      <c r="BS233">
        <v>39</v>
      </c>
      <c r="BT233">
        <v>68</v>
      </c>
      <c r="BU233">
        <v>76</v>
      </c>
    </row>
    <row r="234" spans="1:73" x14ac:dyDescent="0.25">
      <c r="A234" t="s">
        <v>566</v>
      </c>
      <c r="B234">
        <v>17</v>
      </c>
      <c r="C234" t="s">
        <v>28</v>
      </c>
      <c r="D234">
        <v>30</v>
      </c>
      <c r="E234">
        <f>Merge6[[#This Row],[age]]^2</f>
        <v>900</v>
      </c>
      <c r="F234" s="1">
        <v>16000000</v>
      </c>
      <c r="G234" s="1">
        <v>12000000</v>
      </c>
      <c r="H234" s="1">
        <f>Merge6[[#This Row],[MV at time]]/1000000</f>
        <v>16</v>
      </c>
      <c r="I234" s="1">
        <f>Merge6[[#This Row],[fee]]/1000000</f>
        <v>12</v>
      </c>
      <c r="J234" s="2">
        <f>Merge6[[#This Row],[fee]]/Merge6[[#This Row],[MV at time]]</f>
        <v>0.75</v>
      </c>
      <c r="K234" t="s">
        <v>1233</v>
      </c>
      <c r="L234" t="s">
        <v>145</v>
      </c>
      <c r="M234" t="s">
        <v>486</v>
      </c>
      <c r="N234" t="s">
        <v>181</v>
      </c>
      <c r="O2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34" t="s">
        <v>60</v>
      </c>
      <c r="R234" t="s">
        <v>60</v>
      </c>
      <c r="S234">
        <v>79</v>
      </c>
      <c r="T234">
        <v>79</v>
      </c>
      <c r="U234">
        <f>Merge6[[#This Row],[POT]]-Merge6[[#This Row],[TOT]]</f>
        <v>0</v>
      </c>
      <c r="V234" t="s">
        <v>8</v>
      </c>
      <c r="W234">
        <f>IF(Merge6[[#This Row],[Preffoot]]="Right",1,0)</f>
        <v>1</v>
      </c>
      <c r="X234" t="s">
        <v>15</v>
      </c>
      <c r="Y234">
        <f>IF(Merge6[[#This Row],[Position2]]="GK",1,0)</f>
        <v>0</v>
      </c>
      <c r="Z234">
        <f>IF(Merge6[[#This Row],[Position2]]="LB",1,0)</f>
        <v>0</v>
      </c>
      <c r="AA234">
        <f>IF(Merge6[[#This Row],[Position2]]="CB",1,0)</f>
        <v>0</v>
      </c>
      <c r="AB234">
        <f>IF(Merge6[[#This Row],[Position2]]="RB",1,0)</f>
        <v>0</v>
      </c>
      <c r="AC234">
        <f>IF(Merge6[[#This Row],[Position2]]="LWB",1,0)</f>
        <v>0</v>
      </c>
      <c r="AD234">
        <f>IF(Merge6[[#This Row],[Position2]]="RWB",1,0)</f>
        <v>0</v>
      </c>
      <c r="AE234">
        <f>IF(Merge6[[#This Row],[Position2]]="LM",1,0)</f>
        <v>0</v>
      </c>
      <c r="AF234">
        <f>IF(Merge6[[#This Row],[Position2]]="CDM",1,0)</f>
        <v>0</v>
      </c>
      <c r="AG234">
        <f>IF(Merge6[[#This Row],[Position2]]="CM",1,0)</f>
        <v>0</v>
      </c>
      <c r="AH234">
        <f>IF(Merge6[[#This Row],[Position2]]="CAM",1,0)</f>
        <v>0</v>
      </c>
      <c r="AI234">
        <f>IF(Merge6[[#This Row],[Position2]]="RM",1,0)</f>
        <v>0</v>
      </c>
      <c r="AJ234">
        <f>IF(Merge6[[#This Row],[Position2]]="LW",1,0)</f>
        <v>0</v>
      </c>
      <c r="AK234">
        <f>IF(Merge6[[#This Row],[Position2]]="RW",1,0)</f>
        <v>0</v>
      </c>
      <c r="AL234">
        <f>IF(Merge6[[#This Row],[Position2]]="CF",1,0)</f>
        <v>0</v>
      </c>
      <c r="AM234">
        <f>IF(Merge6[[#This Row],[Position2]]="ST",1,0)</f>
        <v>1</v>
      </c>
      <c r="AN234">
        <v>79</v>
      </c>
      <c r="AO234">
        <v>77</v>
      </c>
      <c r="AP234">
        <v>66</v>
      </c>
      <c r="AQ234">
        <v>75</v>
      </c>
      <c r="AR234">
        <v>61</v>
      </c>
      <c r="AS234">
        <v>78</v>
      </c>
      <c r="AT234">
        <v>82</v>
      </c>
      <c r="AU234">
        <v>82</v>
      </c>
      <c r="AV234">
        <v>82</v>
      </c>
      <c r="AW234">
        <v>72</v>
      </c>
      <c r="AX234">
        <v>70</v>
      </c>
      <c r="AY234">
        <v>81</v>
      </c>
      <c r="AZ234">
        <v>76</v>
      </c>
      <c r="BA234" t="s">
        <v>1234</v>
      </c>
      <c r="BB234">
        <v>34</v>
      </c>
      <c r="BC234">
        <v>45</v>
      </c>
      <c r="BD234">
        <v>75</v>
      </c>
      <c r="BE234">
        <v>73</v>
      </c>
      <c r="BF234">
        <v>69</v>
      </c>
      <c r="BG234">
        <v>77</v>
      </c>
      <c r="BH234">
        <v>69</v>
      </c>
      <c r="BI234">
        <v>76</v>
      </c>
      <c r="BJ234">
        <v>77</v>
      </c>
      <c r="BK234">
        <v>16</v>
      </c>
      <c r="BL234">
        <v>10</v>
      </c>
      <c r="BM234">
        <v>13</v>
      </c>
      <c r="BN234">
        <v>12</v>
      </c>
      <c r="BO234">
        <v>6</v>
      </c>
      <c r="BP234">
        <v>67</v>
      </c>
      <c r="BQ234">
        <v>82</v>
      </c>
      <c r="BR234">
        <v>83</v>
      </c>
      <c r="BS234">
        <v>46</v>
      </c>
      <c r="BT234">
        <v>72</v>
      </c>
      <c r="BU234">
        <v>82</v>
      </c>
    </row>
    <row r="235" spans="1:73" x14ac:dyDescent="0.25">
      <c r="A235" t="s">
        <v>397</v>
      </c>
      <c r="B235">
        <v>35</v>
      </c>
      <c r="C235" t="s">
        <v>84</v>
      </c>
      <c r="D235">
        <v>25</v>
      </c>
      <c r="E235">
        <f>Merge6[[#This Row],[age]]^2</f>
        <v>625</v>
      </c>
      <c r="F235" s="1">
        <v>2500000</v>
      </c>
      <c r="G235" s="1">
        <v>14000000</v>
      </c>
      <c r="H235" s="1">
        <f>Merge6[[#This Row],[MV at time]]/1000000</f>
        <v>2.5</v>
      </c>
      <c r="I235" s="1">
        <f>Merge6[[#This Row],[fee]]/1000000</f>
        <v>14</v>
      </c>
      <c r="J235" s="2">
        <f>Merge6[[#This Row],[fee]]/Merge6[[#This Row],[MV at time]]</f>
        <v>5.6</v>
      </c>
      <c r="K235" t="s">
        <v>2</v>
      </c>
      <c r="L235" t="s">
        <v>191</v>
      </c>
      <c r="M235" t="s">
        <v>220</v>
      </c>
      <c r="N235" t="s">
        <v>216</v>
      </c>
      <c r="O2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35" t="s">
        <v>60</v>
      </c>
      <c r="R235" t="s">
        <v>60</v>
      </c>
      <c r="S235">
        <v>70</v>
      </c>
      <c r="T235">
        <v>78</v>
      </c>
      <c r="U235">
        <f>Merge6[[#This Row],[POT]]-Merge6[[#This Row],[TOT]]</f>
        <v>8</v>
      </c>
      <c r="V235" t="s">
        <v>8</v>
      </c>
      <c r="W235">
        <f>IF(Merge6[[#This Row],[Preffoot]]="Right",1,0)</f>
        <v>1</v>
      </c>
      <c r="X235" t="s">
        <v>87</v>
      </c>
      <c r="Y235">
        <f>IF(Merge6[[#This Row],[Position2]]="GK",1,0)</f>
        <v>1</v>
      </c>
      <c r="Z235">
        <f>IF(Merge6[[#This Row],[Position2]]="LB",1,0)</f>
        <v>0</v>
      </c>
      <c r="AA235">
        <f>IF(Merge6[[#This Row],[Position2]]="CB",1,0)</f>
        <v>0</v>
      </c>
      <c r="AB235">
        <f>IF(Merge6[[#This Row],[Position2]]="RB",1,0)</f>
        <v>0</v>
      </c>
      <c r="AC235">
        <f>IF(Merge6[[#This Row],[Position2]]="LWB",1,0)</f>
        <v>0</v>
      </c>
      <c r="AD235">
        <f>IF(Merge6[[#This Row],[Position2]]="RWB",1,0)</f>
        <v>0</v>
      </c>
      <c r="AE235">
        <f>IF(Merge6[[#This Row],[Position2]]="LM",1,0)</f>
        <v>0</v>
      </c>
      <c r="AF235">
        <f>IF(Merge6[[#This Row],[Position2]]="CDM",1,0)</f>
        <v>0</v>
      </c>
      <c r="AG235">
        <f>IF(Merge6[[#This Row],[Position2]]="CM",1,0)</f>
        <v>0</v>
      </c>
      <c r="AH235">
        <f>IF(Merge6[[#This Row],[Position2]]="CAM",1,0)</f>
        <v>0</v>
      </c>
      <c r="AI235">
        <f>IF(Merge6[[#This Row],[Position2]]="RM",1,0)</f>
        <v>0</v>
      </c>
      <c r="AJ235">
        <f>IF(Merge6[[#This Row],[Position2]]="LW",1,0)</f>
        <v>0</v>
      </c>
      <c r="AK235">
        <f>IF(Merge6[[#This Row],[Position2]]="RW",1,0)</f>
        <v>0</v>
      </c>
      <c r="AL235">
        <f>IF(Merge6[[#This Row],[Position2]]="CF",1,0)</f>
        <v>0</v>
      </c>
      <c r="AM235">
        <f>IF(Merge6[[#This Row],[Position2]]="ST",1,0)</f>
        <v>0</v>
      </c>
      <c r="AN235">
        <v>23</v>
      </c>
      <c r="AO235">
        <v>19</v>
      </c>
      <c r="AP235">
        <v>13</v>
      </c>
      <c r="AQ235">
        <v>30</v>
      </c>
      <c r="AR235">
        <v>42</v>
      </c>
      <c r="AS235">
        <v>13</v>
      </c>
      <c r="AT235">
        <v>25</v>
      </c>
      <c r="AU235">
        <v>11</v>
      </c>
      <c r="AV235">
        <v>16</v>
      </c>
      <c r="AW235">
        <v>15</v>
      </c>
      <c r="AX235">
        <v>14</v>
      </c>
      <c r="AY235">
        <v>20</v>
      </c>
      <c r="AZ235">
        <v>13</v>
      </c>
      <c r="BA235">
        <v>19</v>
      </c>
      <c r="BB235">
        <v>18</v>
      </c>
      <c r="BC235">
        <v>20</v>
      </c>
      <c r="BD235">
        <v>43</v>
      </c>
      <c r="BE235">
        <v>22</v>
      </c>
      <c r="BF235">
        <v>60</v>
      </c>
      <c r="BG235">
        <v>53</v>
      </c>
      <c r="BH235">
        <v>44</v>
      </c>
      <c r="BI235">
        <v>38</v>
      </c>
      <c r="BJ235">
        <v>55</v>
      </c>
      <c r="BK235">
        <v>67</v>
      </c>
      <c r="BL235">
        <v>70</v>
      </c>
      <c r="BM235">
        <v>69</v>
      </c>
      <c r="BN235">
        <v>63</v>
      </c>
      <c r="BO235">
        <v>73</v>
      </c>
      <c r="BP235">
        <v>25</v>
      </c>
      <c r="BQ235">
        <v>67</v>
      </c>
      <c r="BR235">
        <v>7</v>
      </c>
      <c r="BS235">
        <v>20</v>
      </c>
      <c r="BT235">
        <v>38</v>
      </c>
      <c r="BU235">
        <v>30</v>
      </c>
    </row>
    <row r="236" spans="1:73" x14ac:dyDescent="0.25">
      <c r="A236" t="s">
        <v>567</v>
      </c>
      <c r="B236">
        <v>22</v>
      </c>
      <c r="C236" t="s">
        <v>28</v>
      </c>
      <c r="D236">
        <v>29</v>
      </c>
      <c r="E236">
        <f>Merge6[[#This Row],[age]]^2</f>
        <v>841</v>
      </c>
      <c r="F236" s="1">
        <v>15000000</v>
      </c>
      <c r="G236" s="1">
        <v>14000000</v>
      </c>
      <c r="H236" s="1">
        <f>Merge6[[#This Row],[MV at time]]/1000000</f>
        <v>15</v>
      </c>
      <c r="I236" s="1">
        <f>Merge6[[#This Row],[fee]]/1000000</f>
        <v>14</v>
      </c>
      <c r="J236" s="2">
        <f>Merge6[[#This Row],[fee]]/Merge6[[#This Row],[MV at time]]</f>
        <v>0.93333333333333335</v>
      </c>
      <c r="K236" t="s">
        <v>509</v>
      </c>
      <c r="L236" t="s">
        <v>3</v>
      </c>
      <c r="M236" t="s">
        <v>79</v>
      </c>
      <c r="N236" t="s">
        <v>291</v>
      </c>
      <c r="O2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236" t="s">
        <v>81</v>
      </c>
      <c r="R236" t="s">
        <v>55</v>
      </c>
      <c r="S236">
        <v>80</v>
      </c>
      <c r="T236">
        <v>80</v>
      </c>
      <c r="U236">
        <f>Merge6[[#This Row],[POT]]-Merge6[[#This Row],[TOT]]</f>
        <v>0</v>
      </c>
      <c r="V236" t="s">
        <v>8</v>
      </c>
      <c r="W236">
        <f>IF(Merge6[[#This Row],[Preffoot]]="Right",1,0)</f>
        <v>1</v>
      </c>
      <c r="X236" t="s">
        <v>15</v>
      </c>
      <c r="Y236">
        <f>IF(Merge6[[#This Row],[Position2]]="GK",1,0)</f>
        <v>0</v>
      </c>
      <c r="Z236">
        <f>IF(Merge6[[#This Row],[Position2]]="LB",1,0)</f>
        <v>0</v>
      </c>
      <c r="AA236">
        <f>IF(Merge6[[#This Row],[Position2]]="CB",1,0)</f>
        <v>0</v>
      </c>
      <c r="AB236">
        <f>IF(Merge6[[#This Row],[Position2]]="RB",1,0)</f>
        <v>0</v>
      </c>
      <c r="AC236">
        <f>IF(Merge6[[#This Row],[Position2]]="LWB",1,0)</f>
        <v>0</v>
      </c>
      <c r="AD236">
        <f>IF(Merge6[[#This Row],[Position2]]="RWB",1,0)</f>
        <v>0</v>
      </c>
      <c r="AE236">
        <f>IF(Merge6[[#This Row],[Position2]]="LM",1,0)</f>
        <v>0</v>
      </c>
      <c r="AF236">
        <f>IF(Merge6[[#This Row],[Position2]]="CDM",1,0)</f>
        <v>0</v>
      </c>
      <c r="AG236">
        <f>IF(Merge6[[#This Row],[Position2]]="CM",1,0)</f>
        <v>0</v>
      </c>
      <c r="AH236">
        <f>IF(Merge6[[#This Row],[Position2]]="CAM",1,0)</f>
        <v>0</v>
      </c>
      <c r="AI236">
        <f>IF(Merge6[[#This Row],[Position2]]="RM",1,0)</f>
        <v>0</v>
      </c>
      <c r="AJ236">
        <f>IF(Merge6[[#This Row],[Position2]]="LW",1,0)</f>
        <v>0</v>
      </c>
      <c r="AK236">
        <f>IF(Merge6[[#This Row],[Position2]]="RW",1,0)</f>
        <v>0</v>
      </c>
      <c r="AL236">
        <f>IF(Merge6[[#This Row],[Position2]]="CF",1,0)</f>
        <v>0</v>
      </c>
      <c r="AM236">
        <f>IF(Merge6[[#This Row],[Position2]]="ST",1,0)</f>
        <v>1</v>
      </c>
      <c r="AN236">
        <v>78</v>
      </c>
      <c r="AO236">
        <v>75</v>
      </c>
      <c r="AP236">
        <v>55</v>
      </c>
      <c r="AQ236">
        <v>72</v>
      </c>
      <c r="AR236">
        <v>69</v>
      </c>
      <c r="AS236">
        <v>78</v>
      </c>
      <c r="AT236">
        <v>84</v>
      </c>
      <c r="AU236">
        <v>81</v>
      </c>
      <c r="AV236">
        <v>77</v>
      </c>
      <c r="AW236">
        <v>69</v>
      </c>
      <c r="AX236">
        <v>60</v>
      </c>
      <c r="AY236">
        <v>76</v>
      </c>
      <c r="AZ236">
        <v>73</v>
      </c>
      <c r="BA236">
        <v>45</v>
      </c>
      <c r="BB236">
        <v>25</v>
      </c>
      <c r="BC236">
        <v>25</v>
      </c>
      <c r="BD236">
        <v>78</v>
      </c>
      <c r="BE236">
        <v>73</v>
      </c>
      <c r="BF236">
        <v>77</v>
      </c>
      <c r="BG236">
        <v>72</v>
      </c>
      <c r="BH236">
        <v>79</v>
      </c>
      <c r="BI236">
        <v>74</v>
      </c>
      <c r="BJ236">
        <v>88</v>
      </c>
      <c r="BK236">
        <v>8</v>
      </c>
      <c r="BL236">
        <v>10</v>
      </c>
      <c r="BM236">
        <v>14</v>
      </c>
      <c r="BN236">
        <v>12</v>
      </c>
      <c r="BO236">
        <v>11</v>
      </c>
      <c r="BP236">
        <v>70</v>
      </c>
      <c r="BQ236">
        <v>76</v>
      </c>
      <c r="BR236">
        <v>82</v>
      </c>
      <c r="BS236">
        <v>35</v>
      </c>
      <c r="BT236">
        <v>71</v>
      </c>
      <c r="BU236">
        <v>81</v>
      </c>
    </row>
    <row r="237" spans="1:73" x14ac:dyDescent="0.25">
      <c r="A237" t="s">
        <v>568</v>
      </c>
      <c r="B237">
        <v>35</v>
      </c>
      <c r="C237" t="s">
        <v>28</v>
      </c>
      <c r="D237">
        <v>23</v>
      </c>
      <c r="E237">
        <f>Merge6[[#This Row],[age]]^2</f>
        <v>529</v>
      </c>
      <c r="F237" s="1">
        <v>55000000</v>
      </c>
      <c r="G237" s="1">
        <v>80000000</v>
      </c>
      <c r="H237" s="1">
        <f>Merge6[[#This Row],[MV at time]]/1000000</f>
        <v>55</v>
      </c>
      <c r="I237" s="1">
        <f>Merge6[[#This Row],[fee]]/1000000</f>
        <v>80</v>
      </c>
      <c r="J237" s="2">
        <f>Merge6[[#This Row],[fee]]/Merge6[[#This Row],[MV at time]]</f>
        <v>1.4545454545454546</v>
      </c>
      <c r="K237" t="s">
        <v>1233</v>
      </c>
      <c r="L237" t="s">
        <v>277</v>
      </c>
      <c r="M237" t="s">
        <v>13</v>
      </c>
      <c r="N237" t="s">
        <v>220</v>
      </c>
      <c r="O2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2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37" t="s">
        <v>1242</v>
      </c>
      <c r="R237" t="s">
        <v>60</v>
      </c>
      <c r="S237">
        <v>82</v>
      </c>
      <c r="T237">
        <v>89</v>
      </c>
      <c r="U237">
        <f>Merge6[[#This Row],[POT]]-Merge6[[#This Row],[TOT]]</f>
        <v>7</v>
      </c>
      <c r="V237" t="s">
        <v>8</v>
      </c>
      <c r="W237">
        <f>IF(Merge6[[#This Row],[Preffoot]]="Right",1,0)</f>
        <v>1</v>
      </c>
      <c r="X237" t="s">
        <v>15</v>
      </c>
      <c r="Y237">
        <f>IF(Merge6[[#This Row],[Position2]]="GK",1,0)</f>
        <v>0</v>
      </c>
      <c r="Z237">
        <f>IF(Merge6[[#This Row],[Position2]]="LB",1,0)</f>
        <v>0</v>
      </c>
      <c r="AA237">
        <f>IF(Merge6[[#This Row],[Position2]]="CB",1,0)</f>
        <v>0</v>
      </c>
      <c r="AB237">
        <f>IF(Merge6[[#This Row],[Position2]]="RB",1,0)</f>
        <v>0</v>
      </c>
      <c r="AC237">
        <f>IF(Merge6[[#This Row],[Position2]]="LWB",1,0)</f>
        <v>0</v>
      </c>
      <c r="AD237">
        <f>IF(Merge6[[#This Row],[Position2]]="RWB",1,0)</f>
        <v>0</v>
      </c>
      <c r="AE237">
        <f>IF(Merge6[[#This Row],[Position2]]="LM",1,0)</f>
        <v>0</v>
      </c>
      <c r="AF237">
        <f>IF(Merge6[[#This Row],[Position2]]="CDM",1,0)</f>
        <v>0</v>
      </c>
      <c r="AG237">
        <f>IF(Merge6[[#This Row],[Position2]]="CM",1,0)</f>
        <v>0</v>
      </c>
      <c r="AH237">
        <f>IF(Merge6[[#This Row],[Position2]]="CAM",1,0)</f>
        <v>0</v>
      </c>
      <c r="AI237">
        <f>IF(Merge6[[#This Row],[Position2]]="RM",1,0)</f>
        <v>0</v>
      </c>
      <c r="AJ237">
        <f>IF(Merge6[[#This Row],[Position2]]="LW",1,0)</f>
        <v>0</v>
      </c>
      <c r="AK237">
        <f>IF(Merge6[[#This Row],[Position2]]="RW",1,0)</f>
        <v>0</v>
      </c>
      <c r="AL237">
        <f>IF(Merge6[[#This Row],[Position2]]="CF",1,0)</f>
        <v>0</v>
      </c>
      <c r="AM237">
        <f>IF(Merge6[[#This Row],[Position2]]="ST",1,0)</f>
        <v>1</v>
      </c>
      <c r="AN237">
        <v>77</v>
      </c>
      <c r="AO237">
        <v>76</v>
      </c>
      <c r="AP237">
        <v>67</v>
      </c>
      <c r="AQ237">
        <v>69</v>
      </c>
      <c r="AR237">
        <v>60</v>
      </c>
      <c r="AS237">
        <v>76</v>
      </c>
      <c r="AT237">
        <v>86</v>
      </c>
      <c r="AU237">
        <v>83</v>
      </c>
      <c r="AV237">
        <v>75</v>
      </c>
      <c r="AW237">
        <v>75</v>
      </c>
      <c r="AX237">
        <v>61</v>
      </c>
      <c r="AY237">
        <v>78</v>
      </c>
      <c r="AZ237">
        <v>78</v>
      </c>
      <c r="BA237" t="s">
        <v>1234</v>
      </c>
      <c r="BB237">
        <v>33</v>
      </c>
      <c r="BC237">
        <v>39</v>
      </c>
      <c r="BD237">
        <v>91</v>
      </c>
      <c r="BE237">
        <v>89</v>
      </c>
      <c r="BF237">
        <v>88</v>
      </c>
      <c r="BG237">
        <v>67</v>
      </c>
      <c r="BH237">
        <v>88</v>
      </c>
      <c r="BI237">
        <v>78</v>
      </c>
      <c r="BJ237">
        <v>76</v>
      </c>
      <c r="BK237">
        <v>10</v>
      </c>
      <c r="BL237">
        <v>14</v>
      </c>
      <c r="BM237">
        <v>10</v>
      </c>
      <c r="BN237">
        <v>12</v>
      </c>
      <c r="BO237">
        <v>13</v>
      </c>
      <c r="BP237">
        <v>78</v>
      </c>
      <c r="BQ237">
        <v>84</v>
      </c>
      <c r="BR237">
        <v>84</v>
      </c>
      <c r="BS237">
        <v>41</v>
      </c>
      <c r="BT237">
        <v>71</v>
      </c>
      <c r="BU237">
        <v>83</v>
      </c>
    </row>
    <row r="238" spans="1:73" x14ac:dyDescent="0.25">
      <c r="A238" t="s">
        <v>568</v>
      </c>
      <c r="B238">
        <v>45</v>
      </c>
      <c r="C238" t="s">
        <v>28</v>
      </c>
      <c r="D238">
        <v>21</v>
      </c>
      <c r="E238">
        <f>Merge6[[#This Row],[age]]^2</f>
        <v>441</v>
      </c>
      <c r="F238" s="1">
        <v>10000000</v>
      </c>
      <c r="G238" s="1">
        <v>34000000</v>
      </c>
      <c r="H238" s="1">
        <f>Merge6[[#This Row],[MV at time]]/1000000</f>
        <v>10</v>
      </c>
      <c r="I238" s="1">
        <f>Merge6[[#This Row],[fee]]/1000000</f>
        <v>34</v>
      </c>
      <c r="J238" s="2">
        <f>Merge6[[#This Row],[fee]]/Merge6[[#This Row],[MV at time]]</f>
        <v>3.4</v>
      </c>
      <c r="K238" t="s">
        <v>773</v>
      </c>
      <c r="L238" t="s">
        <v>277</v>
      </c>
      <c r="M238" t="s">
        <v>569</v>
      </c>
      <c r="N238" t="s">
        <v>13</v>
      </c>
      <c r="O2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238" t="s">
        <v>513</v>
      </c>
      <c r="R238" t="s">
        <v>14</v>
      </c>
      <c r="S238">
        <v>75</v>
      </c>
      <c r="T238">
        <v>84</v>
      </c>
      <c r="U238">
        <f>Merge6[[#This Row],[POT]]-Merge6[[#This Row],[TOT]]</f>
        <v>9</v>
      </c>
      <c r="V238" t="s">
        <v>8</v>
      </c>
      <c r="W238">
        <f>IF(Merge6[[#This Row],[Preffoot]]="Right",1,0)</f>
        <v>1</v>
      </c>
      <c r="X238" t="s">
        <v>15</v>
      </c>
      <c r="Y238">
        <f>IF(Merge6[[#This Row],[Position2]]="GK",1,0)</f>
        <v>0</v>
      </c>
      <c r="Z238">
        <f>IF(Merge6[[#This Row],[Position2]]="LB",1,0)</f>
        <v>0</v>
      </c>
      <c r="AA238">
        <f>IF(Merge6[[#This Row],[Position2]]="CB",1,0)</f>
        <v>0</v>
      </c>
      <c r="AB238">
        <f>IF(Merge6[[#This Row],[Position2]]="RB",1,0)</f>
        <v>0</v>
      </c>
      <c r="AC238">
        <f>IF(Merge6[[#This Row],[Position2]]="LWB",1,0)</f>
        <v>0</v>
      </c>
      <c r="AD238">
        <f>IF(Merge6[[#This Row],[Position2]]="RWB",1,0)</f>
        <v>0</v>
      </c>
      <c r="AE238">
        <f>IF(Merge6[[#This Row],[Position2]]="LM",1,0)</f>
        <v>0</v>
      </c>
      <c r="AF238">
        <f>IF(Merge6[[#This Row],[Position2]]="CDM",1,0)</f>
        <v>0</v>
      </c>
      <c r="AG238">
        <f>IF(Merge6[[#This Row],[Position2]]="CM",1,0)</f>
        <v>0</v>
      </c>
      <c r="AH238">
        <f>IF(Merge6[[#This Row],[Position2]]="CAM",1,0)</f>
        <v>0</v>
      </c>
      <c r="AI238">
        <f>IF(Merge6[[#This Row],[Position2]]="RM",1,0)</f>
        <v>0</v>
      </c>
      <c r="AJ238">
        <f>IF(Merge6[[#This Row],[Position2]]="LW",1,0)</f>
        <v>0</v>
      </c>
      <c r="AK238">
        <f>IF(Merge6[[#This Row],[Position2]]="RW",1,0)</f>
        <v>0</v>
      </c>
      <c r="AL238">
        <f>IF(Merge6[[#This Row],[Position2]]="CF",1,0)</f>
        <v>0</v>
      </c>
      <c r="AM238">
        <f>IF(Merge6[[#This Row],[Position2]]="ST",1,0)</f>
        <v>1</v>
      </c>
      <c r="AN238">
        <v>72</v>
      </c>
      <c r="AO238">
        <v>72</v>
      </c>
      <c r="AP238">
        <v>44</v>
      </c>
      <c r="AQ238">
        <v>68</v>
      </c>
      <c r="AR238">
        <v>47</v>
      </c>
      <c r="AS238">
        <v>73</v>
      </c>
      <c r="AT238">
        <v>83</v>
      </c>
      <c r="AU238">
        <v>75</v>
      </c>
      <c r="AV238">
        <v>70</v>
      </c>
      <c r="AW238">
        <v>64</v>
      </c>
      <c r="AX238">
        <v>61</v>
      </c>
      <c r="AY238">
        <v>74</v>
      </c>
      <c r="AZ238">
        <v>67</v>
      </c>
      <c r="BA238">
        <v>34</v>
      </c>
      <c r="BB238">
        <v>30</v>
      </c>
      <c r="BC238">
        <v>34</v>
      </c>
      <c r="BD238">
        <v>84</v>
      </c>
      <c r="BE238">
        <v>85</v>
      </c>
      <c r="BF238">
        <v>86</v>
      </c>
      <c r="BG238">
        <v>54</v>
      </c>
      <c r="BH238">
        <v>83</v>
      </c>
      <c r="BI238">
        <v>76</v>
      </c>
      <c r="BJ238">
        <v>72</v>
      </c>
      <c r="BK238">
        <v>10</v>
      </c>
      <c r="BL238">
        <v>14</v>
      </c>
      <c r="BM238">
        <v>10</v>
      </c>
      <c r="BN238">
        <v>12</v>
      </c>
      <c r="BO238">
        <v>13</v>
      </c>
      <c r="BP238">
        <v>81</v>
      </c>
      <c r="BQ238">
        <v>76</v>
      </c>
      <c r="BR238">
        <v>71</v>
      </c>
      <c r="BS238">
        <v>33</v>
      </c>
      <c r="BT238">
        <v>72</v>
      </c>
      <c r="BU238">
        <v>75</v>
      </c>
    </row>
    <row r="239" spans="1:73" x14ac:dyDescent="0.25">
      <c r="A239" t="s">
        <v>568</v>
      </c>
      <c r="B239">
        <v>0</v>
      </c>
      <c r="C239" t="s">
        <v>28</v>
      </c>
      <c r="D239">
        <v>20</v>
      </c>
      <c r="E239">
        <f>Merge6[[#This Row],[age]]^2</f>
        <v>400</v>
      </c>
      <c r="F239" s="1">
        <v>750000</v>
      </c>
      <c r="G239" s="1">
        <v>15250000</v>
      </c>
      <c r="H239" s="1">
        <f>Merge6[[#This Row],[MV at time]]/1000000</f>
        <v>0.75</v>
      </c>
      <c r="I239" s="1">
        <f>Merge6[[#This Row],[fee]]/1000000</f>
        <v>15.25</v>
      </c>
      <c r="J239" s="2">
        <f>Merge6[[#This Row],[fee]]/Merge6[[#This Row],[MV at time]]</f>
        <v>20.333333333333332</v>
      </c>
      <c r="K239" t="s">
        <v>509</v>
      </c>
      <c r="L239" t="s">
        <v>277</v>
      </c>
      <c r="M239" t="s">
        <v>545</v>
      </c>
      <c r="N239" t="s">
        <v>569</v>
      </c>
      <c r="O2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39" t="s">
        <v>547</v>
      </c>
      <c r="R239" t="s">
        <v>513</v>
      </c>
      <c r="S239">
        <v>71</v>
      </c>
      <c r="T239">
        <v>82</v>
      </c>
      <c r="U239">
        <f>Merge6[[#This Row],[POT]]-Merge6[[#This Row],[TOT]]</f>
        <v>11</v>
      </c>
      <c r="V239" t="s">
        <v>8</v>
      </c>
      <c r="W239">
        <f>IF(Merge6[[#This Row],[Preffoot]]="Right",1,0)</f>
        <v>1</v>
      </c>
      <c r="X239" t="s">
        <v>15</v>
      </c>
      <c r="Y239">
        <f>IF(Merge6[[#This Row],[Position2]]="GK",1,0)</f>
        <v>0</v>
      </c>
      <c r="Z239">
        <f>IF(Merge6[[#This Row],[Position2]]="LB",1,0)</f>
        <v>0</v>
      </c>
      <c r="AA239">
        <f>IF(Merge6[[#This Row],[Position2]]="CB",1,0)</f>
        <v>0</v>
      </c>
      <c r="AB239">
        <f>IF(Merge6[[#This Row],[Position2]]="RB",1,0)</f>
        <v>0</v>
      </c>
      <c r="AC239">
        <f>IF(Merge6[[#This Row],[Position2]]="LWB",1,0)</f>
        <v>0</v>
      </c>
      <c r="AD239">
        <f>IF(Merge6[[#This Row],[Position2]]="RWB",1,0)</f>
        <v>0</v>
      </c>
      <c r="AE239">
        <f>IF(Merge6[[#This Row],[Position2]]="LM",1,0)</f>
        <v>0</v>
      </c>
      <c r="AF239">
        <f>IF(Merge6[[#This Row],[Position2]]="CDM",1,0)</f>
        <v>0</v>
      </c>
      <c r="AG239">
        <f>IF(Merge6[[#This Row],[Position2]]="CM",1,0)</f>
        <v>0</v>
      </c>
      <c r="AH239">
        <f>IF(Merge6[[#This Row],[Position2]]="CAM",1,0)</f>
        <v>0</v>
      </c>
      <c r="AI239">
        <f>IF(Merge6[[#This Row],[Position2]]="RM",1,0)</f>
        <v>0</v>
      </c>
      <c r="AJ239">
        <f>IF(Merge6[[#This Row],[Position2]]="LW",1,0)</f>
        <v>0</v>
      </c>
      <c r="AK239">
        <f>IF(Merge6[[#This Row],[Position2]]="RW",1,0)</f>
        <v>0</v>
      </c>
      <c r="AL239">
        <f>IF(Merge6[[#This Row],[Position2]]="CF",1,0)</f>
        <v>0</v>
      </c>
      <c r="AM239">
        <f>IF(Merge6[[#This Row],[Position2]]="ST",1,0)</f>
        <v>1</v>
      </c>
      <c r="AN239">
        <v>66</v>
      </c>
      <c r="AO239">
        <v>61</v>
      </c>
      <c r="AP239">
        <v>39</v>
      </c>
      <c r="AQ239">
        <v>60</v>
      </c>
      <c r="AR239">
        <v>36</v>
      </c>
      <c r="AS239">
        <v>73</v>
      </c>
      <c r="AT239">
        <v>73</v>
      </c>
      <c r="AU239">
        <v>73</v>
      </c>
      <c r="AV239">
        <v>68</v>
      </c>
      <c r="AW239">
        <v>64</v>
      </c>
      <c r="AX239">
        <v>61</v>
      </c>
      <c r="AY239">
        <v>74</v>
      </c>
      <c r="AZ239">
        <v>66</v>
      </c>
      <c r="BA239">
        <v>34</v>
      </c>
      <c r="BB239">
        <v>30</v>
      </c>
      <c r="BC239">
        <v>22</v>
      </c>
      <c r="BD239">
        <v>81</v>
      </c>
      <c r="BE239">
        <v>59</v>
      </c>
      <c r="BF239">
        <v>78</v>
      </c>
      <c r="BG239">
        <v>53</v>
      </c>
      <c r="BH239">
        <v>79</v>
      </c>
      <c r="BI239">
        <v>77</v>
      </c>
      <c r="BJ239">
        <v>68</v>
      </c>
      <c r="BK239">
        <v>10</v>
      </c>
      <c r="BL239">
        <v>14</v>
      </c>
      <c r="BM239">
        <v>10</v>
      </c>
      <c r="BN239">
        <v>12</v>
      </c>
      <c r="BO239">
        <v>13</v>
      </c>
      <c r="BP239">
        <v>59</v>
      </c>
      <c r="BQ239">
        <v>69</v>
      </c>
      <c r="BR239">
        <v>67</v>
      </c>
      <c r="BS239">
        <v>25</v>
      </c>
      <c r="BT239">
        <v>48</v>
      </c>
      <c r="BU239">
        <v>60</v>
      </c>
    </row>
    <row r="240" spans="1:73" x14ac:dyDescent="0.25">
      <c r="A240" t="s">
        <v>1083</v>
      </c>
      <c r="B240">
        <v>11</v>
      </c>
      <c r="C240" t="s">
        <v>28</v>
      </c>
      <c r="D240">
        <v>21</v>
      </c>
      <c r="E240">
        <f>Merge6[[#This Row],[age]]^2</f>
        <v>441</v>
      </c>
      <c r="F240" s="1">
        <v>10000000</v>
      </c>
      <c r="G240" s="1">
        <v>8630000</v>
      </c>
      <c r="H240" s="1">
        <f>Merge6[[#This Row],[MV at time]]/1000000</f>
        <v>10</v>
      </c>
      <c r="I240" s="1">
        <f>Merge6[[#This Row],[fee]]/1000000</f>
        <v>8.6300000000000008</v>
      </c>
      <c r="J240" s="2">
        <f>Merge6[[#This Row],[fee]]/Merge6[[#This Row],[MV at time]]</f>
        <v>0.86299999999999999</v>
      </c>
      <c r="K240" t="s">
        <v>1050</v>
      </c>
      <c r="L240" t="s">
        <v>52</v>
      </c>
      <c r="M240" t="s">
        <v>1084</v>
      </c>
      <c r="N240" t="s">
        <v>429</v>
      </c>
      <c r="O2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40" t="s">
        <v>46</v>
      </c>
      <c r="R240" t="s">
        <v>131</v>
      </c>
      <c r="S240">
        <v>71</v>
      </c>
      <c r="T240">
        <v>82</v>
      </c>
      <c r="U240">
        <f>Merge6[[#This Row],[POT]]-Merge6[[#This Row],[TOT]]</f>
        <v>11</v>
      </c>
      <c r="V240" t="s">
        <v>8</v>
      </c>
      <c r="W240">
        <f>IF(Merge6[[#This Row],[Preffoot]]="Right",1,0)</f>
        <v>1</v>
      </c>
      <c r="X240" t="s">
        <v>15</v>
      </c>
      <c r="Y240">
        <f>IF(Merge6[[#This Row],[Position2]]="GK",1,0)</f>
        <v>0</v>
      </c>
      <c r="Z240">
        <f>IF(Merge6[[#This Row],[Position2]]="LB",1,0)</f>
        <v>0</v>
      </c>
      <c r="AA240">
        <f>IF(Merge6[[#This Row],[Position2]]="CB",1,0)</f>
        <v>0</v>
      </c>
      <c r="AB240">
        <f>IF(Merge6[[#This Row],[Position2]]="RB",1,0)</f>
        <v>0</v>
      </c>
      <c r="AC240">
        <f>IF(Merge6[[#This Row],[Position2]]="LWB",1,0)</f>
        <v>0</v>
      </c>
      <c r="AD240">
        <f>IF(Merge6[[#This Row],[Position2]]="RWB",1,0)</f>
        <v>0</v>
      </c>
      <c r="AE240">
        <f>IF(Merge6[[#This Row],[Position2]]="LM",1,0)</f>
        <v>0</v>
      </c>
      <c r="AF240">
        <f>IF(Merge6[[#This Row],[Position2]]="CDM",1,0)</f>
        <v>0</v>
      </c>
      <c r="AG240">
        <f>IF(Merge6[[#This Row],[Position2]]="CM",1,0)</f>
        <v>0</v>
      </c>
      <c r="AH240">
        <f>IF(Merge6[[#This Row],[Position2]]="CAM",1,0)</f>
        <v>0</v>
      </c>
      <c r="AI240">
        <f>IF(Merge6[[#This Row],[Position2]]="RM",1,0)</f>
        <v>0</v>
      </c>
      <c r="AJ240">
        <f>IF(Merge6[[#This Row],[Position2]]="LW",1,0)</f>
        <v>0</v>
      </c>
      <c r="AK240">
        <f>IF(Merge6[[#This Row],[Position2]]="RW",1,0)</f>
        <v>0</v>
      </c>
      <c r="AL240">
        <f>IF(Merge6[[#This Row],[Position2]]="CF",1,0)</f>
        <v>0</v>
      </c>
      <c r="AM240">
        <f>IF(Merge6[[#This Row],[Position2]]="ST",1,0)</f>
        <v>1</v>
      </c>
      <c r="AN240">
        <v>66</v>
      </c>
      <c r="AO240">
        <v>64</v>
      </c>
      <c r="AP240">
        <v>30</v>
      </c>
      <c r="AQ240">
        <v>62</v>
      </c>
      <c r="AR240">
        <v>35</v>
      </c>
      <c r="AS240">
        <v>75</v>
      </c>
      <c r="AT240">
        <v>86</v>
      </c>
      <c r="AU240">
        <v>71</v>
      </c>
      <c r="AV240">
        <v>64</v>
      </c>
      <c r="AW240">
        <v>33</v>
      </c>
      <c r="AX240">
        <v>38</v>
      </c>
      <c r="AY240">
        <v>65</v>
      </c>
      <c r="AZ240">
        <v>47</v>
      </c>
      <c r="BA240">
        <v>15</v>
      </c>
      <c r="BB240">
        <v>10</v>
      </c>
      <c r="BC240">
        <v>15</v>
      </c>
      <c r="BD240">
        <v>65</v>
      </c>
      <c r="BE240">
        <v>66</v>
      </c>
      <c r="BF240">
        <v>96</v>
      </c>
      <c r="BG240">
        <v>46</v>
      </c>
      <c r="BH240">
        <v>73</v>
      </c>
      <c r="BI240">
        <v>53</v>
      </c>
      <c r="BJ240">
        <v>72</v>
      </c>
      <c r="BK240">
        <v>11</v>
      </c>
      <c r="BL240">
        <v>11</v>
      </c>
      <c r="BM240">
        <v>9</v>
      </c>
      <c r="BN240">
        <v>15</v>
      </c>
      <c r="BO240">
        <v>13</v>
      </c>
      <c r="BP240">
        <v>57</v>
      </c>
      <c r="BQ240">
        <v>67</v>
      </c>
      <c r="BR240">
        <v>66</v>
      </c>
      <c r="BS240">
        <v>15</v>
      </c>
      <c r="BT240">
        <v>50</v>
      </c>
      <c r="BU240">
        <v>52</v>
      </c>
    </row>
    <row r="241" spans="1:73" x14ac:dyDescent="0.25">
      <c r="A241" t="s">
        <v>448</v>
      </c>
      <c r="B241">
        <v>0</v>
      </c>
      <c r="C241" t="s">
        <v>116</v>
      </c>
      <c r="D241">
        <v>20</v>
      </c>
      <c r="E241">
        <f>Merge6[[#This Row],[age]]^2</f>
        <v>400</v>
      </c>
      <c r="F241" s="1">
        <v>5000000</v>
      </c>
      <c r="G241" s="1">
        <v>11300000</v>
      </c>
      <c r="H241" s="1">
        <f>Merge6[[#This Row],[MV at time]]/1000000</f>
        <v>5</v>
      </c>
      <c r="I241" s="1">
        <f>Merge6[[#This Row],[fee]]/1000000</f>
        <v>11.3</v>
      </c>
      <c r="J241" s="2">
        <f>Merge6[[#This Row],[fee]]/Merge6[[#This Row],[MV at time]]</f>
        <v>2.2599999999999998</v>
      </c>
      <c r="K241" t="s">
        <v>2</v>
      </c>
      <c r="L241" t="s">
        <v>191</v>
      </c>
      <c r="M241" t="s">
        <v>449</v>
      </c>
      <c r="N241" t="s">
        <v>267</v>
      </c>
      <c r="O2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41" t="s">
        <v>131</v>
      </c>
      <c r="R241" t="s">
        <v>60</v>
      </c>
      <c r="S241">
        <v>68</v>
      </c>
      <c r="T241">
        <v>82</v>
      </c>
      <c r="U241">
        <f>Merge6[[#This Row],[POT]]-Merge6[[#This Row],[TOT]]</f>
        <v>14</v>
      </c>
      <c r="V241" t="s">
        <v>43</v>
      </c>
      <c r="W241">
        <f>IF(Merge6[[#This Row],[Preffoot]]="Right",1,0)</f>
        <v>0</v>
      </c>
      <c r="X241" t="s">
        <v>21</v>
      </c>
      <c r="Y241">
        <f>IF(Merge6[[#This Row],[Position2]]="GK",1,0)</f>
        <v>0</v>
      </c>
      <c r="Z241">
        <f>IF(Merge6[[#This Row],[Position2]]="LB",1,0)</f>
        <v>0</v>
      </c>
      <c r="AA241">
        <f>IF(Merge6[[#This Row],[Position2]]="CB",1,0)</f>
        <v>0</v>
      </c>
      <c r="AB241">
        <f>IF(Merge6[[#This Row],[Position2]]="RB",1,0)</f>
        <v>0</v>
      </c>
      <c r="AC241">
        <f>IF(Merge6[[#This Row],[Position2]]="LWB",1,0)</f>
        <v>0</v>
      </c>
      <c r="AD241">
        <f>IF(Merge6[[#This Row],[Position2]]="RWB",1,0)</f>
        <v>0</v>
      </c>
      <c r="AE241">
        <f>IF(Merge6[[#This Row],[Position2]]="LM",1,0)</f>
        <v>0</v>
      </c>
      <c r="AF241">
        <f>IF(Merge6[[#This Row],[Position2]]="CDM",1,0)</f>
        <v>0</v>
      </c>
      <c r="AG241">
        <f>IF(Merge6[[#This Row],[Position2]]="CM",1,0)</f>
        <v>0</v>
      </c>
      <c r="AH241">
        <f>IF(Merge6[[#This Row],[Position2]]="CAM",1,0)</f>
        <v>1</v>
      </c>
      <c r="AI241">
        <f>IF(Merge6[[#This Row],[Position2]]="RM",1,0)</f>
        <v>0</v>
      </c>
      <c r="AJ241">
        <f>IF(Merge6[[#This Row],[Position2]]="LW",1,0)</f>
        <v>0</v>
      </c>
      <c r="AK241">
        <f>IF(Merge6[[#This Row],[Position2]]="RW",1,0)</f>
        <v>0</v>
      </c>
      <c r="AL241">
        <f>IF(Merge6[[#This Row],[Position2]]="CF",1,0)</f>
        <v>0</v>
      </c>
      <c r="AM241">
        <f>IF(Merge6[[#This Row],[Position2]]="ST",1,0)</f>
        <v>0</v>
      </c>
      <c r="AN241">
        <v>71</v>
      </c>
      <c r="AO241">
        <v>69</v>
      </c>
      <c r="AP241">
        <v>58</v>
      </c>
      <c r="AQ241">
        <v>70</v>
      </c>
      <c r="AR241">
        <v>64</v>
      </c>
      <c r="AS241">
        <v>33</v>
      </c>
      <c r="AT241">
        <v>49</v>
      </c>
      <c r="AU241">
        <v>62</v>
      </c>
      <c r="AV241">
        <v>50</v>
      </c>
      <c r="AW241">
        <v>53</v>
      </c>
      <c r="AX241">
        <v>48</v>
      </c>
      <c r="AY241">
        <v>49</v>
      </c>
      <c r="AZ241">
        <v>50</v>
      </c>
      <c r="BA241">
        <v>22</v>
      </c>
      <c r="BB241">
        <v>28</v>
      </c>
      <c r="BC241">
        <v>31</v>
      </c>
      <c r="BD241">
        <v>72</v>
      </c>
      <c r="BE241">
        <v>72</v>
      </c>
      <c r="BF241">
        <v>51</v>
      </c>
      <c r="BG241">
        <v>85</v>
      </c>
      <c r="BH241">
        <v>76</v>
      </c>
      <c r="BI241">
        <v>75</v>
      </c>
      <c r="BJ241">
        <v>65</v>
      </c>
      <c r="BK241">
        <v>13</v>
      </c>
      <c r="BL241">
        <v>8</v>
      </c>
      <c r="BM241">
        <v>14</v>
      </c>
      <c r="BN241">
        <v>9</v>
      </c>
      <c r="BO241">
        <v>7</v>
      </c>
      <c r="BP241">
        <v>51</v>
      </c>
      <c r="BQ241">
        <v>55</v>
      </c>
      <c r="BR241">
        <v>63</v>
      </c>
      <c r="BS241">
        <v>34</v>
      </c>
      <c r="BT241">
        <v>72</v>
      </c>
      <c r="BU241">
        <v>76</v>
      </c>
    </row>
    <row r="242" spans="1:73" x14ac:dyDescent="0.25">
      <c r="A242" t="s">
        <v>1318</v>
      </c>
      <c r="B242">
        <v>35</v>
      </c>
      <c r="C242" t="s">
        <v>1</v>
      </c>
      <c r="D242">
        <v>22</v>
      </c>
      <c r="E242">
        <f>Merge6[[#This Row],[age]]^2</f>
        <v>484</v>
      </c>
      <c r="F242" s="1">
        <v>15000000</v>
      </c>
      <c r="G242" s="1">
        <v>20000000</v>
      </c>
      <c r="H242" s="1">
        <f>Merge6[[#This Row],[MV at time]]/1000000</f>
        <v>15</v>
      </c>
      <c r="I242" s="1">
        <f>Merge6[[#This Row],[fee]]/1000000</f>
        <v>20</v>
      </c>
      <c r="J242" s="2">
        <f>Merge6[[#This Row],[fee]]/Merge6[[#This Row],[MV at time]]</f>
        <v>1.3333333333333333</v>
      </c>
      <c r="K242" t="s">
        <v>1233</v>
      </c>
      <c r="L242" t="s">
        <v>238</v>
      </c>
      <c r="M242" t="s">
        <v>105</v>
      </c>
      <c r="N242" t="s">
        <v>307</v>
      </c>
      <c r="O2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2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242" t="s">
        <v>1242</v>
      </c>
      <c r="R242" t="s">
        <v>1242</v>
      </c>
      <c r="S242">
        <v>76</v>
      </c>
      <c r="T242">
        <v>85</v>
      </c>
      <c r="U242">
        <f>Merge6[[#This Row],[POT]]-Merge6[[#This Row],[TOT]]</f>
        <v>9</v>
      </c>
      <c r="V242" t="s">
        <v>43</v>
      </c>
      <c r="W242">
        <f>IF(Merge6[[#This Row],[Preffoot]]="Right",1,0)</f>
        <v>0</v>
      </c>
      <c r="X242" t="s">
        <v>9</v>
      </c>
      <c r="Y242">
        <f>IF(Merge6[[#This Row],[Position2]]="GK",1,0)</f>
        <v>0</v>
      </c>
      <c r="Z242">
        <f>IF(Merge6[[#This Row],[Position2]]="LB",1,0)</f>
        <v>0</v>
      </c>
      <c r="AA242">
        <f>IF(Merge6[[#This Row],[Position2]]="CB",1,0)</f>
        <v>1</v>
      </c>
      <c r="AB242">
        <f>IF(Merge6[[#This Row],[Position2]]="RB",1,0)</f>
        <v>0</v>
      </c>
      <c r="AC242">
        <f>IF(Merge6[[#This Row],[Position2]]="LWB",1,0)</f>
        <v>0</v>
      </c>
      <c r="AD242">
        <f>IF(Merge6[[#This Row],[Position2]]="RWB",1,0)</f>
        <v>0</v>
      </c>
      <c r="AE242">
        <f>IF(Merge6[[#This Row],[Position2]]="LM",1,0)</f>
        <v>0</v>
      </c>
      <c r="AF242">
        <f>IF(Merge6[[#This Row],[Position2]]="CDM",1,0)</f>
        <v>0</v>
      </c>
      <c r="AG242">
        <f>IF(Merge6[[#This Row],[Position2]]="CM",1,0)</f>
        <v>0</v>
      </c>
      <c r="AH242">
        <f>IF(Merge6[[#This Row],[Position2]]="CAM",1,0)</f>
        <v>0</v>
      </c>
      <c r="AI242">
        <f>IF(Merge6[[#This Row],[Position2]]="RM",1,0)</f>
        <v>0</v>
      </c>
      <c r="AJ242">
        <f>IF(Merge6[[#This Row],[Position2]]="LW",1,0)</f>
        <v>0</v>
      </c>
      <c r="AK242">
        <f>IF(Merge6[[#This Row],[Position2]]="RW",1,0)</f>
        <v>0</v>
      </c>
      <c r="AL242">
        <f>IF(Merge6[[#This Row],[Position2]]="CF",1,0)</f>
        <v>0</v>
      </c>
      <c r="AM242">
        <f>IF(Merge6[[#This Row],[Position2]]="ST",1,0)</f>
        <v>0</v>
      </c>
      <c r="AN242">
        <v>62</v>
      </c>
      <c r="AO242">
        <v>45</v>
      </c>
      <c r="AP242">
        <v>29</v>
      </c>
      <c r="AQ242">
        <v>69</v>
      </c>
      <c r="AR242">
        <v>68</v>
      </c>
      <c r="AS242">
        <v>73</v>
      </c>
      <c r="AT242">
        <v>42</v>
      </c>
      <c r="AU242">
        <v>23</v>
      </c>
      <c r="AV242">
        <v>23</v>
      </c>
      <c r="AW242">
        <v>33</v>
      </c>
      <c r="AX242">
        <v>25</v>
      </c>
      <c r="AY242">
        <v>38</v>
      </c>
      <c r="AZ242">
        <v>28</v>
      </c>
      <c r="BA242" t="s">
        <v>1234</v>
      </c>
      <c r="BB242">
        <v>75</v>
      </c>
      <c r="BC242">
        <v>79</v>
      </c>
      <c r="BD242">
        <v>51</v>
      </c>
      <c r="BE242">
        <v>62</v>
      </c>
      <c r="BF242">
        <v>92</v>
      </c>
      <c r="BG242">
        <v>32</v>
      </c>
      <c r="BH242">
        <v>50</v>
      </c>
      <c r="BI242">
        <v>35</v>
      </c>
      <c r="BJ242">
        <v>32</v>
      </c>
      <c r="BK242">
        <v>14</v>
      </c>
      <c r="BL242">
        <v>10</v>
      </c>
      <c r="BM242">
        <v>7</v>
      </c>
      <c r="BN242">
        <v>9</v>
      </c>
      <c r="BO242">
        <v>15</v>
      </c>
      <c r="BP242">
        <v>80</v>
      </c>
      <c r="BQ242">
        <v>73</v>
      </c>
      <c r="BR242">
        <v>22</v>
      </c>
      <c r="BS242">
        <v>77</v>
      </c>
      <c r="BT242">
        <v>50</v>
      </c>
      <c r="BU242">
        <v>70</v>
      </c>
    </row>
    <row r="243" spans="1:73" x14ac:dyDescent="0.25">
      <c r="A243" t="s">
        <v>1374</v>
      </c>
      <c r="B243">
        <v>23</v>
      </c>
      <c r="C243" t="s">
        <v>28</v>
      </c>
      <c r="D243">
        <v>20</v>
      </c>
      <c r="E243">
        <f>Merge6[[#This Row],[age]]^2</f>
        <v>400</v>
      </c>
      <c r="F243" s="1">
        <v>7000000</v>
      </c>
      <c r="G243" s="1">
        <v>12000000</v>
      </c>
      <c r="H243" s="1">
        <f>Merge6[[#This Row],[MV at time]]/1000000</f>
        <v>7</v>
      </c>
      <c r="I243" s="1">
        <f>Merge6[[#This Row],[fee]]/1000000</f>
        <v>12</v>
      </c>
      <c r="J243" s="2">
        <f>Merge6[[#This Row],[fee]]/Merge6[[#This Row],[MV at time]]</f>
        <v>1.7142857142857142</v>
      </c>
      <c r="K243" t="s">
        <v>1233</v>
      </c>
      <c r="L243" t="s">
        <v>273</v>
      </c>
      <c r="M243" t="s">
        <v>202</v>
      </c>
      <c r="N243" t="s">
        <v>58</v>
      </c>
      <c r="O2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43" t="s">
        <v>204</v>
      </c>
      <c r="R243" t="s">
        <v>60</v>
      </c>
      <c r="S243">
        <v>66</v>
      </c>
      <c r="T243">
        <v>83</v>
      </c>
      <c r="U243">
        <f>Merge6[[#This Row],[POT]]-Merge6[[#This Row],[TOT]]</f>
        <v>17</v>
      </c>
      <c r="V243" t="s">
        <v>8</v>
      </c>
      <c r="W243">
        <f>IF(Merge6[[#This Row],[Preffoot]]="Right",1,0)</f>
        <v>1</v>
      </c>
      <c r="X243" t="s">
        <v>15</v>
      </c>
      <c r="Y243">
        <f>IF(Merge6[[#This Row],[Position2]]="GK",1,0)</f>
        <v>0</v>
      </c>
      <c r="Z243">
        <f>IF(Merge6[[#This Row],[Position2]]="LB",1,0)</f>
        <v>0</v>
      </c>
      <c r="AA243">
        <f>IF(Merge6[[#This Row],[Position2]]="CB",1,0)</f>
        <v>0</v>
      </c>
      <c r="AB243">
        <f>IF(Merge6[[#This Row],[Position2]]="RB",1,0)</f>
        <v>0</v>
      </c>
      <c r="AC243">
        <f>IF(Merge6[[#This Row],[Position2]]="LWB",1,0)</f>
        <v>0</v>
      </c>
      <c r="AD243">
        <f>IF(Merge6[[#This Row],[Position2]]="RWB",1,0)</f>
        <v>0</v>
      </c>
      <c r="AE243">
        <f>IF(Merge6[[#This Row],[Position2]]="LM",1,0)</f>
        <v>0</v>
      </c>
      <c r="AF243">
        <f>IF(Merge6[[#This Row],[Position2]]="CDM",1,0)</f>
        <v>0</v>
      </c>
      <c r="AG243">
        <f>IF(Merge6[[#This Row],[Position2]]="CM",1,0)</f>
        <v>0</v>
      </c>
      <c r="AH243">
        <f>IF(Merge6[[#This Row],[Position2]]="CAM",1,0)</f>
        <v>0</v>
      </c>
      <c r="AI243">
        <f>IF(Merge6[[#This Row],[Position2]]="RM",1,0)</f>
        <v>0</v>
      </c>
      <c r="AJ243">
        <f>IF(Merge6[[#This Row],[Position2]]="LW",1,0)</f>
        <v>0</v>
      </c>
      <c r="AK243">
        <f>IF(Merge6[[#This Row],[Position2]]="RW",1,0)</f>
        <v>0</v>
      </c>
      <c r="AL243">
        <f>IF(Merge6[[#This Row],[Position2]]="CF",1,0)</f>
        <v>0</v>
      </c>
      <c r="AM243">
        <f>IF(Merge6[[#This Row],[Position2]]="ST",1,0)</f>
        <v>1</v>
      </c>
      <c r="AN243">
        <v>66</v>
      </c>
      <c r="AO243">
        <v>68</v>
      </c>
      <c r="AP243">
        <v>52</v>
      </c>
      <c r="AQ243">
        <v>58</v>
      </c>
      <c r="AR243">
        <v>44</v>
      </c>
      <c r="AS243">
        <v>57</v>
      </c>
      <c r="AT243">
        <v>64</v>
      </c>
      <c r="AU243">
        <v>63</v>
      </c>
      <c r="AV243">
        <v>58</v>
      </c>
      <c r="AW243">
        <v>58</v>
      </c>
      <c r="AX243">
        <v>44</v>
      </c>
      <c r="AY243">
        <v>56</v>
      </c>
      <c r="AZ243">
        <v>56</v>
      </c>
      <c r="BA243" t="s">
        <v>1234</v>
      </c>
      <c r="BB243">
        <v>14</v>
      </c>
      <c r="BC243">
        <v>18</v>
      </c>
      <c r="BD243">
        <v>90</v>
      </c>
      <c r="BE243">
        <v>64</v>
      </c>
      <c r="BF243">
        <v>82</v>
      </c>
      <c r="BG243">
        <v>90</v>
      </c>
      <c r="BH243">
        <v>90</v>
      </c>
      <c r="BI243">
        <v>84</v>
      </c>
      <c r="BJ243">
        <v>82</v>
      </c>
      <c r="BK243">
        <v>14</v>
      </c>
      <c r="BL243">
        <v>14</v>
      </c>
      <c r="BM243">
        <v>6</v>
      </c>
      <c r="BN243">
        <v>10</v>
      </c>
      <c r="BO243">
        <v>10</v>
      </c>
      <c r="BP243">
        <v>55</v>
      </c>
      <c r="BQ243">
        <v>57</v>
      </c>
      <c r="BR243">
        <v>63</v>
      </c>
      <c r="BS243">
        <v>15</v>
      </c>
      <c r="BT243">
        <v>48</v>
      </c>
      <c r="BU243">
        <v>62</v>
      </c>
    </row>
    <row r="244" spans="1:73" x14ac:dyDescent="0.25">
      <c r="A244" t="s">
        <v>1086</v>
      </c>
      <c r="B244">
        <v>54</v>
      </c>
      <c r="C244" t="s">
        <v>116</v>
      </c>
      <c r="D244">
        <v>25</v>
      </c>
      <c r="E244">
        <f>Merge6[[#This Row],[age]]^2</f>
        <v>625</v>
      </c>
      <c r="F244" s="1">
        <v>20000000</v>
      </c>
      <c r="G244" s="1">
        <v>15300000</v>
      </c>
      <c r="H244" s="1">
        <f>Merge6[[#This Row],[MV at time]]/1000000</f>
        <v>20</v>
      </c>
      <c r="I244" s="1">
        <f>Merge6[[#This Row],[fee]]/1000000</f>
        <v>15.3</v>
      </c>
      <c r="J244" s="2">
        <f>Merge6[[#This Row],[fee]]/Merge6[[#This Row],[MV at time]]</f>
        <v>0.76500000000000001</v>
      </c>
      <c r="K244" t="s">
        <v>1233</v>
      </c>
      <c r="L244" t="s">
        <v>11</v>
      </c>
      <c r="M244" t="s">
        <v>225</v>
      </c>
      <c r="N244" t="s">
        <v>13</v>
      </c>
      <c r="O2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2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244" t="s">
        <v>66</v>
      </c>
      <c r="R244" t="s">
        <v>1242</v>
      </c>
      <c r="S244">
        <v>79</v>
      </c>
      <c r="T244">
        <v>82</v>
      </c>
      <c r="U244">
        <f>Merge6[[#This Row],[POT]]-Merge6[[#This Row],[TOT]]</f>
        <v>3</v>
      </c>
      <c r="V244" t="s">
        <v>43</v>
      </c>
      <c r="W244">
        <f>IF(Merge6[[#This Row],[Preffoot]]="Right",1,0)</f>
        <v>0</v>
      </c>
      <c r="X244" t="s">
        <v>114</v>
      </c>
      <c r="Y244">
        <f>IF(Merge6[[#This Row],[Position2]]="GK",1,0)</f>
        <v>0</v>
      </c>
      <c r="Z244">
        <f>IF(Merge6[[#This Row],[Position2]]="LB",1,0)</f>
        <v>0</v>
      </c>
      <c r="AA244">
        <f>IF(Merge6[[#This Row],[Position2]]="CB",1,0)</f>
        <v>0</v>
      </c>
      <c r="AB244">
        <f>IF(Merge6[[#This Row],[Position2]]="RB",1,0)</f>
        <v>0</v>
      </c>
      <c r="AC244">
        <f>IF(Merge6[[#This Row],[Position2]]="LWB",1,0)</f>
        <v>0</v>
      </c>
      <c r="AD244">
        <f>IF(Merge6[[#This Row],[Position2]]="RWB",1,0)</f>
        <v>0</v>
      </c>
      <c r="AE244">
        <f>IF(Merge6[[#This Row],[Position2]]="LM",1,0)</f>
        <v>0</v>
      </c>
      <c r="AF244">
        <f>IF(Merge6[[#This Row],[Position2]]="CDM",1,0)</f>
        <v>0</v>
      </c>
      <c r="AG244">
        <f>IF(Merge6[[#This Row],[Position2]]="CM",1,0)</f>
        <v>0</v>
      </c>
      <c r="AH244">
        <f>IF(Merge6[[#This Row],[Position2]]="CAM",1,0)</f>
        <v>0</v>
      </c>
      <c r="AI244">
        <f>IF(Merge6[[#This Row],[Position2]]="RM",1,0)</f>
        <v>0</v>
      </c>
      <c r="AJ244">
        <f>IF(Merge6[[#This Row],[Position2]]="LW",1,0)</f>
        <v>0</v>
      </c>
      <c r="AK244">
        <f>IF(Merge6[[#This Row],[Position2]]="RW",1,0)</f>
        <v>1</v>
      </c>
      <c r="AL244">
        <f>IF(Merge6[[#This Row],[Position2]]="CF",1,0)</f>
        <v>0</v>
      </c>
      <c r="AM244">
        <f>IF(Merge6[[#This Row],[Position2]]="ST",1,0)</f>
        <v>0</v>
      </c>
      <c r="AN244">
        <v>84</v>
      </c>
      <c r="AO244">
        <v>83</v>
      </c>
      <c r="AP244">
        <v>67</v>
      </c>
      <c r="AQ244">
        <v>78</v>
      </c>
      <c r="AR244">
        <v>69</v>
      </c>
      <c r="AS244">
        <v>45</v>
      </c>
      <c r="AT244">
        <v>73</v>
      </c>
      <c r="AU244">
        <v>74</v>
      </c>
      <c r="AV244">
        <v>67</v>
      </c>
      <c r="AW244">
        <v>70</v>
      </c>
      <c r="AX244">
        <v>52</v>
      </c>
      <c r="AY244">
        <v>69</v>
      </c>
      <c r="AZ244">
        <v>72</v>
      </c>
      <c r="BA244" t="s">
        <v>1234</v>
      </c>
      <c r="BB244">
        <v>29</v>
      </c>
      <c r="BC244">
        <v>32</v>
      </c>
      <c r="BD244">
        <v>86</v>
      </c>
      <c r="BE244">
        <v>73</v>
      </c>
      <c r="BF244">
        <v>64</v>
      </c>
      <c r="BG244">
        <v>86</v>
      </c>
      <c r="BH244">
        <v>85</v>
      </c>
      <c r="BI244">
        <v>86</v>
      </c>
      <c r="BJ244">
        <v>56</v>
      </c>
      <c r="BK244">
        <v>13</v>
      </c>
      <c r="BL244">
        <v>14</v>
      </c>
      <c r="BM244">
        <v>10</v>
      </c>
      <c r="BN244">
        <v>5</v>
      </c>
      <c r="BO244">
        <v>6</v>
      </c>
      <c r="BP244">
        <v>53</v>
      </c>
      <c r="BQ244">
        <v>75</v>
      </c>
      <c r="BR244">
        <v>74</v>
      </c>
      <c r="BS244">
        <v>35</v>
      </c>
      <c r="BT244">
        <v>79</v>
      </c>
      <c r="BU244">
        <v>79</v>
      </c>
    </row>
    <row r="245" spans="1:73" x14ac:dyDescent="0.25">
      <c r="A245" t="s">
        <v>1086</v>
      </c>
      <c r="B245">
        <v>17</v>
      </c>
      <c r="C245" t="s">
        <v>116</v>
      </c>
      <c r="D245">
        <v>24</v>
      </c>
      <c r="E245">
        <f>Merge6[[#This Row],[age]]^2</f>
        <v>576</v>
      </c>
      <c r="F245" s="1">
        <v>20000000</v>
      </c>
      <c r="G245" s="1">
        <v>12000000</v>
      </c>
      <c r="H245" s="1">
        <f>Merge6[[#This Row],[MV at time]]/1000000</f>
        <v>20</v>
      </c>
      <c r="I245" s="1">
        <f>Merge6[[#This Row],[fee]]/1000000</f>
        <v>12</v>
      </c>
      <c r="J245" s="2">
        <f>Merge6[[#This Row],[fee]]/Merge6[[#This Row],[MV at time]]</f>
        <v>0.6</v>
      </c>
      <c r="K245" t="s">
        <v>1050</v>
      </c>
      <c r="L245" t="s">
        <v>11</v>
      </c>
      <c r="M245" t="s">
        <v>80</v>
      </c>
      <c r="N245" t="s">
        <v>225</v>
      </c>
      <c r="O2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245" t="s">
        <v>82</v>
      </c>
      <c r="R245" t="s">
        <v>66</v>
      </c>
      <c r="S245">
        <v>79</v>
      </c>
      <c r="T245">
        <v>82</v>
      </c>
      <c r="U245">
        <f>Merge6[[#This Row],[POT]]-Merge6[[#This Row],[TOT]]</f>
        <v>3</v>
      </c>
      <c r="V245" t="s">
        <v>43</v>
      </c>
      <c r="W245">
        <f>IF(Merge6[[#This Row],[Preffoot]]="Right",1,0)</f>
        <v>0</v>
      </c>
      <c r="X245" t="s">
        <v>114</v>
      </c>
      <c r="Y245">
        <f>IF(Merge6[[#This Row],[Position2]]="GK",1,0)</f>
        <v>0</v>
      </c>
      <c r="Z245">
        <f>IF(Merge6[[#This Row],[Position2]]="LB",1,0)</f>
        <v>0</v>
      </c>
      <c r="AA245">
        <f>IF(Merge6[[#This Row],[Position2]]="CB",1,0)</f>
        <v>0</v>
      </c>
      <c r="AB245">
        <f>IF(Merge6[[#This Row],[Position2]]="RB",1,0)</f>
        <v>0</v>
      </c>
      <c r="AC245">
        <f>IF(Merge6[[#This Row],[Position2]]="LWB",1,0)</f>
        <v>0</v>
      </c>
      <c r="AD245">
        <f>IF(Merge6[[#This Row],[Position2]]="RWB",1,0)</f>
        <v>0</v>
      </c>
      <c r="AE245">
        <f>IF(Merge6[[#This Row],[Position2]]="LM",1,0)</f>
        <v>0</v>
      </c>
      <c r="AF245">
        <f>IF(Merge6[[#This Row],[Position2]]="CDM",1,0)</f>
        <v>0</v>
      </c>
      <c r="AG245">
        <f>IF(Merge6[[#This Row],[Position2]]="CM",1,0)</f>
        <v>0</v>
      </c>
      <c r="AH245">
        <f>IF(Merge6[[#This Row],[Position2]]="CAM",1,0)</f>
        <v>0</v>
      </c>
      <c r="AI245">
        <f>IF(Merge6[[#This Row],[Position2]]="RM",1,0)</f>
        <v>0</v>
      </c>
      <c r="AJ245">
        <f>IF(Merge6[[#This Row],[Position2]]="LW",1,0)</f>
        <v>0</v>
      </c>
      <c r="AK245">
        <f>IF(Merge6[[#This Row],[Position2]]="RW",1,0)</f>
        <v>1</v>
      </c>
      <c r="AL245">
        <f>IF(Merge6[[#This Row],[Position2]]="CF",1,0)</f>
        <v>0</v>
      </c>
      <c r="AM245">
        <f>IF(Merge6[[#This Row],[Position2]]="ST",1,0)</f>
        <v>0</v>
      </c>
      <c r="AN245">
        <v>84</v>
      </c>
      <c r="AO245">
        <v>83</v>
      </c>
      <c r="AP245">
        <v>67</v>
      </c>
      <c r="AQ245">
        <v>78</v>
      </c>
      <c r="AR245">
        <v>69</v>
      </c>
      <c r="AS245">
        <v>45</v>
      </c>
      <c r="AT245">
        <v>73</v>
      </c>
      <c r="AU245">
        <v>74</v>
      </c>
      <c r="AV245">
        <v>67</v>
      </c>
      <c r="AW245">
        <v>70</v>
      </c>
      <c r="AX245">
        <v>52</v>
      </c>
      <c r="AY245">
        <v>69</v>
      </c>
      <c r="AZ245">
        <v>72</v>
      </c>
      <c r="BA245">
        <v>42</v>
      </c>
      <c r="BB245">
        <v>29</v>
      </c>
      <c r="BC245">
        <v>32</v>
      </c>
      <c r="BD245">
        <v>86</v>
      </c>
      <c r="BE245">
        <v>73</v>
      </c>
      <c r="BF245">
        <v>64</v>
      </c>
      <c r="BG245">
        <v>86</v>
      </c>
      <c r="BH245">
        <v>85</v>
      </c>
      <c r="BI245">
        <v>86</v>
      </c>
      <c r="BJ245">
        <v>56</v>
      </c>
      <c r="BK245">
        <v>13</v>
      </c>
      <c r="BL245">
        <v>14</v>
      </c>
      <c r="BM245">
        <v>10</v>
      </c>
      <c r="BN245">
        <v>5</v>
      </c>
      <c r="BO245">
        <v>6</v>
      </c>
      <c r="BP245">
        <v>53</v>
      </c>
      <c r="BQ245">
        <v>75</v>
      </c>
      <c r="BR245">
        <v>74</v>
      </c>
      <c r="BS245">
        <v>35</v>
      </c>
      <c r="BT245">
        <v>79</v>
      </c>
      <c r="BU245">
        <v>79</v>
      </c>
    </row>
    <row r="246" spans="1:73" x14ac:dyDescent="0.25">
      <c r="A246" t="s">
        <v>1307</v>
      </c>
      <c r="B246">
        <v>46</v>
      </c>
      <c r="C246" t="s">
        <v>23</v>
      </c>
      <c r="D246">
        <v>24</v>
      </c>
      <c r="E246">
        <f>Merge6[[#This Row],[age]]^2</f>
        <v>576</v>
      </c>
      <c r="F246" s="1">
        <v>20000000</v>
      </c>
      <c r="G246" s="1">
        <v>26000000</v>
      </c>
      <c r="H246" s="1">
        <f>Merge6[[#This Row],[MV at time]]/1000000</f>
        <v>20</v>
      </c>
      <c r="I246" s="1">
        <f>Merge6[[#This Row],[fee]]/1000000</f>
        <v>26</v>
      </c>
      <c r="J246" s="2">
        <f>Merge6[[#This Row],[fee]]/Merge6[[#This Row],[MV at time]]</f>
        <v>1.3</v>
      </c>
      <c r="K246" t="s">
        <v>1233</v>
      </c>
      <c r="L246" t="s">
        <v>252</v>
      </c>
      <c r="M246" t="s">
        <v>143</v>
      </c>
      <c r="N246" t="s">
        <v>223</v>
      </c>
      <c r="O2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46" t="s">
        <v>91</v>
      </c>
      <c r="R246" t="s">
        <v>91</v>
      </c>
      <c r="S246">
        <v>81</v>
      </c>
      <c r="T246">
        <v>85</v>
      </c>
      <c r="U246">
        <f>Merge6[[#This Row],[POT]]-Merge6[[#This Row],[TOT]]</f>
        <v>4</v>
      </c>
      <c r="V246" t="s">
        <v>43</v>
      </c>
      <c r="W246">
        <f>IF(Merge6[[#This Row],[Preffoot]]="Right",1,0)</f>
        <v>0</v>
      </c>
      <c r="X246" t="s">
        <v>374</v>
      </c>
      <c r="Y246">
        <f>IF(Merge6[[#This Row],[Position2]]="GK",1,0)</f>
        <v>0</v>
      </c>
      <c r="Z246">
        <f>IF(Merge6[[#This Row],[Position2]]="LB",1,0)</f>
        <v>0</v>
      </c>
      <c r="AA246">
        <f>IF(Merge6[[#This Row],[Position2]]="CB",1,0)</f>
        <v>0</v>
      </c>
      <c r="AB246">
        <f>IF(Merge6[[#This Row],[Position2]]="RB",1,0)</f>
        <v>0</v>
      </c>
      <c r="AC246">
        <f>IF(Merge6[[#This Row],[Position2]]="LWB",1,0)</f>
        <v>1</v>
      </c>
      <c r="AD246">
        <f>IF(Merge6[[#This Row],[Position2]]="RWB",1,0)</f>
        <v>0</v>
      </c>
      <c r="AE246">
        <f>IF(Merge6[[#This Row],[Position2]]="LM",1,0)</f>
        <v>0</v>
      </c>
      <c r="AF246">
        <f>IF(Merge6[[#This Row],[Position2]]="CDM",1,0)</f>
        <v>0</v>
      </c>
      <c r="AG246">
        <f>IF(Merge6[[#This Row],[Position2]]="CM",1,0)</f>
        <v>0</v>
      </c>
      <c r="AH246">
        <f>IF(Merge6[[#This Row],[Position2]]="CAM",1,0)</f>
        <v>0</v>
      </c>
      <c r="AI246">
        <f>IF(Merge6[[#This Row],[Position2]]="RM",1,0)</f>
        <v>0</v>
      </c>
      <c r="AJ246">
        <f>IF(Merge6[[#This Row],[Position2]]="LW",1,0)</f>
        <v>0</v>
      </c>
      <c r="AK246">
        <f>IF(Merge6[[#This Row],[Position2]]="RW",1,0)</f>
        <v>0</v>
      </c>
      <c r="AL246">
        <f>IF(Merge6[[#This Row],[Position2]]="CF",1,0)</f>
        <v>0</v>
      </c>
      <c r="AM246">
        <f>IF(Merge6[[#This Row],[Position2]]="ST",1,0)</f>
        <v>0</v>
      </c>
      <c r="AN246">
        <v>77</v>
      </c>
      <c r="AO246">
        <v>79</v>
      </c>
      <c r="AP246">
        <v>89</v>
      </c>
      <c r="AQ246">
        <v>73</v>
      </c>
      <c r="AR246">
        <v>71</v>
      </c>
      <c r="AS246">
        <v>59</v>
      </c>
      <c r="AT246">
        <v>64</v>
      </c>
      <c r="AU246">
        <v>57</v>
      </c>
      <c r="AV246">
        <v>65</v>
      </c>
      <c r="AW246">
        <v>81</v>
      </c>
      <c r="AX246">
        <v>63</v>
      </c>
      <c r="AY246">
        <v>49</v>
      </c>
      <c r="AZ246">
        <v>52</v>
      </c>
      <c r="BA246" t="s">
        <v>1234</v>
      </c>
      <c r="BB246">
        <v>73</v>
      </c>
      <c r="BC246">
        <v>74</v>
      </c>
      <c r="BD246">
        <v>86</v>
      </c>
      <c r="BE246">
        <v>87</v>
      </c>
      <c r="BF246">
        <v>76</v>
      </c>
      <c r="BG246">
        <v>77</v>
      </c>
      <c r="BH246">
        <v>87</v>
      </c>
      <c r="BI246">
        <v>77</v>
      </c>
      <c r="BJ246">
        <v>63</v>
      </c>
      <c r="BK246">
        <v>12</v>
      </c>
      <c r="BL246">
        <v>11</v>
      </c>
      <c r="BM246">
        <v>8</v>
      </c>
      <c r="BN246">
        <v>14</v>
      </c>
      <c r="BO246">
        <v>6</v>
      </c>
      <c r="BP246">
        <v>69</v>
      </c>
      <c r="BQ246">
        <v>78</v>
      </c>
      <c r="BR246">
        <v>59</v>
      </c>
      <c r="BS246">
        <v>74</v>
      </c>
      <c r="BT246">
        <v>78</v>
      </c>
      <c r="BU246">
        <v>75</v>
      </c>
    </row>
    <row r="247" spans="1:73" x14ac:dyDescent="0.25">
      <c r="A247" t="s">
        <v>1085</v>
      </c>
      <c r="B247">
        <v>23</v>
      </c>
      <c r="C247" t="s">
        <v>1</v>
      </c>
      <c r="D247">
        <v>20</v>
      </c>
      <c r="E247">
        <f>Merge6[[#This Row],[age]]^2</f>
        <v>400</v>
      </c>
      <c r="F247" s="1">
        <v>7500000</v>
      </c>
      <c r="G247" s="1">
        <v>5900000</v>
      </c>
      <c r="H247" s="1">
        <f>Merge6[[#This Row],[MV at time]]/1000000</f>
        <v>7.5</v>
      </c>
      <c r="I247" s="1">
        <f>Merge6[[#This Row],[fee]]/1000000</f>
        <v>5.9</v>
      </c>
      <c r="J247" s="2">
        <f>Merge6[[#This Row],[fee]]/Merge6[[#This Row],[MV at time]]</f>
        <v>0.78666666666666663</v>
      </c>
      <c r="K247" t="s">
        <v>1050</v>
      </c>
      <c r="L247" t="s">
        <v>233</v>
      </c>
      <c r="M247" t="s">
        <v>517</v>
      </c>
      <c r="N247" t="s">
        <v>424</v>
      </c>
      <c r="O2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47" t="s">
        <v>1030</v>
      </c>
      <c r="R247" t="s">
        <v>7</v>
      </c>
      <c r="S247">
        <v>74</v>
      </c>
      <c r="T247">
        <v>81</v>
      </c>
      <c r="U247">
        <f>Merge6[[#This Row],[POT]]-Merge6[[#This Row],[TOT]]</f>
        <v>7</v>
      </c>
      <c r="V247" t="s">
        <v>8</v>
      </c>
      <c r="W247">
        <f>IF(Merge6[[#This Row],[Preffoot]]="Right",1,0)</f>
        <v>1</v>
      </c>
      <c r="X247" t="s">
        <v>9</v>
      </c>
      <c r="Y247">
        <f>IF(Merge6[[#This Row],[Position2]]="GK",1,0)</f>
        <v>0</v>
      </c>
      <c r="Z247">
        <f>IF(Merge6[[#This Row],[Position2]]="LB",1,0)</f>
        <v>0</v>
      </c>
      <c r="AA247">
        <f>IF(Merge6[[#This Row],[Position2]]="CB",1,0)</f>
        <v>1</v>
      </c>
      <c r="AB247">
        <f>IF(Merge6[[#This Row],[Position2]]="RB",1,0)</f>
        <v>0</v>
      </c>
      <c r="AC247">
        <f>IF(Merge6[[#This Row],[Position2]]="LWB",1,0)</f>
        <v>0</v>
      </c>
      <c r="AD247">
        <f>IF(Merge6[[#This Row],[Position2]]="RWB",1,0)</f>
        <v>0</v>
      </c>
      <c r="AE247">
        <f>IF(Merge6[[#This Row],[Position2]]="LM",1,0)</f>
        <v>0</v>
      </c>
      <c r="AF247">
        <f>IF(Merge6[[#This Row],[Position2]]="CDM",1,0)</f>
        <v>0</v>
      </c>
      <c r="AG247">
        <f>IF(Merge6[[#This Row],[Position2]]="CM",1,0)</f>
        <v>0</v>
      </c>
      <c r="AH247">
        <f>IF(Merge6[[#This Row],[Position2]]="CAM",1,0)</f>
        <v>0</v>
      </c>
      <c r="AI247">
        <f>IF(Merge6[[#This Row],[Position2]]="RM",1,0)</f>
        <v>0</v>
      </c>
      <c r="AJ247">
        <f>IF(Merge6[[#This Row],[Position2]]="LW",1,0)</f>
        <v>0</v>
      </c>
      <c r="AK247">
        <f>IF(Merge6[[#This Row],[Position2]]="RW",1,0)</f>
        <v>0</v>
      </c>
      <c r="AL247">
        <f>IF(Merge6[[#This Row],[Position2]]="CF",1,0)</f>
        <v>0</v>
      </c>
      <c r="AM247">
        <f>IF(Merge6[[#This Row],[Position2]]="ST",1,0)</f>
        <v>0</v>
      </c>
      <c r="AN247">
        <v>63</v>
      </c>
      <c r="AO247">
        <v>60</v>
      </c>
      <c r="AP247">
        <v>36</v>
      </c>
      <c r="AQ247">
        <v>64</v>
      </c>
      <c r="AR247">
        <v>61</v>
      </c>
      <c r="AS247">
        <v>67</v>
      </c>
      <c r="AT247">
        <v>61</v>
      </c>
      <c r="AU247">
        <v>30</v>
      </c>
      <c r="AV247">
        <v>35</v>
      </c>
      <c r="AW247">
        <v>51</v>
      </c>
      <c r="AX247">
        <v>32</v>
      </c>
      <c r="AY247">
        <v>44</v>
      </c>
      <c r="AZ247">
        <v>33</v>
      </c>
      <c r="BA247">
        <v>80</v>
      </c>
      <c r="BB247">
        <v>75</v>
      </c>
      <c r="BC247">
        <v>75</v>
      </c>
      <c r="BD247">
        <v>74</v>
      </c>
      <c r="BE247">
        <v>76</v>
      </c>
      <c r="BF247">
        <v>80</v>
      </c>
      <c r="BG247">
        <v>58</v>
      </c>
      <c r="BH247">
        <v>74</v>
      </c>
      <c r="BI247">
        <v>65</v>
      </c>
      <c r="BJ247">
        <v>64</v>
      </c>
      <c r="BK247">
        <v>10</v>
      </c>
      <c r="BL247">
        <v>5</v>
      </c>
      <c r="BM247">
        <v>12</v>
      </c>
      <c r="BN247">
        <v>13</v>
      </c>
      <c r="BO247">
        <v>10</v>
      </c>
      <c r="BP247">
        <v>70</v>
      </c>
      <c r="BQ247">
        <v>73</v>
      </c>
      <c r="BR247">
        <v>27</v>
      </c>
      <c r="BS247">
        <v>78</v>
      </c>
      <c r="BT247">
        <v>55</v>
      </c>
      <c r="BU247">
        <v>73</v>
      </c>
    </row>
    <row r="248" spans="1:73" x14ac:dyDescent="0.25">
      <c r="A248" t="s">
        <v>22</v>
      </c>
      <c r="B248">
        <v>0</v>
      </c>
      <c r="C248" t="s">
        <v>23</v>
      </c>
      <c r="D248">
        <v>27</v>
      </c>
      <c r="E248">
        <f>Merge6[[#This Row],[age]]^2</f>
        <v>729</v>
      </c>
      <c r="F248" s="1">
        <v>3000000</v>
      </c>
      <c r="G248" s="1">
        <v>9500000</v>
      </c>
      <c r="H248" s="1">
        <f>Merge6[[#This Row],[MV at time]]/1000000</f>
        <v>3</v>
      </c>
      <c r="I248" s="1">
        <f>Merge6[[#This Row],[fee]]/1000000</f>
        <v>9.5</v>
      </c>
      <c r="J248" s="2">
        <f>Merge6[[#This Row],[fee]]/Merge6[[#This Row],[MV at time]]</f>
        <v>3.1666666666666665</v>
      </c>
      <c r="K248" t="s">
        <v>2</v>
      </c>
      <c r="L248" t="s">
        <v>18</v>
      </c>
      <c r="M248" t="s">
        <v>24</v>
      </c>
      <c r="N248" t="s">
        <v>25</v>
      </c>
      <c r="O2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48" t="s">
        <v>7</v>
      </c>
      <c r="R248" t="s">
        <v>7</v>
      </c>
      <c r="S248">
        <v>75</v>
      </c>
      <c r="T248">
        <v>75</v>
      </c>
      <c r="U248">
        <f>Merge6[[#This Row],[POT]]-Merge6[[#This Row],[TOT]]</f>
        <v>0</v>
      </c>
      <c r="V248" t="s">
        <v>8</v>
      </c>
      <c r="W248">
        <f>IF(Merge6[[#This Row],[Preffoot]]="Right",1,0)</f>
        <v>1</v>
      </c>
      <c r="X248" t="s">
        <v>26</v>
      </c>
      <c r="Y248">
        <f>IF(Merge6[[#This Row],[Position2]]="GK",1,0)</f>
        <v>0</v>
      </c>
      <c r="Z248">
        <f>IF(Merge6[[#This Row],[Position2]]="LB",1,0)</f>
        <v>1</v>
      </c>
      <c r="AA248">
        <f>IF(Merge6[[#This Row],[Position2]]="CB",1,0)</f>
        <v>0</v>
      </c>
      <c r="AB248">
        <f>IF(Merge6[[#This Row],[Position2]]="RB",1,0)</f>
        <v>0</v>
      </c>
      <c r="AC248">
        <f>IF(Merge6[[#This Row],[Position2]]="LWB",1,0)</f>
        <v>0</v>
      </c>
      <c r="AD248">
        <f>IF(Merge6[[#This Row],[Position2]]="RWB",1,0)</f>
        <v>0</v>
      </c>
      <c r="AE248">
        <f>IF(Merge6[[#This Row],[Position2]]="LM",1,0)</f>
        <v>0</v>
      </c>
      <c r="AF248">
        <f>IF(Merge6[[#This Row],[Position2]]="CDM",1,0)</f>
        <v>0</v>
      </c>
      <c r="AG248">
        <f>IF(Merge6[[#This Row],[Position2]]="CM",1,0)</f>
        <v>0</v>
      </c>
      <c r="AH248">
        <f>IF(Merge6[[#This Row],[Position2]]="CAM",1,0)</f>
        <v>0</v>
      </c>
      <c r="AI248">
        <f>IF(Merge6[[#This Row],[Position2]]="RM",1,0)</f>
        <v>0</v>
      </c>
      <c r="AJ248">
        <f>IF(Merge6[[#This Row],[Position2]]="LW",1,0)</f>
        <v>0</v>
      </c>
      <c r="AK248">
        <f>IF(Merge6[[#This Row],[Position2]]="RW",1,0)</f>
        <v>0</v>
      </c>
      <c r="AL248">
        <f>IF(Merge6[[#This Row],[Position2]]="CF",1,0)</f>
        <v>0</v>
      </c>
      <c r="AM248">
        <f>IF(Merge6[[#This Row],[Position2]]="ST",1,0)</f>
        <v>0</v>
      </c>
      <c r="AN248">
        <v>74</v>
      </c>
      <c r="AO248">
        <v>74</v>
      </c>
      <c r="AP248">
        <v>76</v>
      </c>
      <c r="AQ248">
        <v>73</v>
      </c>
      <c r="AR248">
        <v>69</v>
      </c>
      <c r="AS248">
        <v>65</v>
      </c>
      <c r="AT248">
        <v>74</v>
      </c>
      <c r="AU248">
        <v>46</v>
      </c>
      <c r="AV248">
        <v>68</v>
      </c>
      <c r="AW248">
        <v>74</v>
      </c>
      <c r="AX248">
        <v>43</v>
      </c>
      <c r="AY248">
        <v>57</v>
      </c>
      <c r="AZ248">
        <v>57</v>
      </c>
      <c r="BA248">
        <v>72</v>
      </c>
      <c r="BB248">
        <v>76</v>
      </c>
      <c r="BC248">
        <v>77</v>
      </c>
      <c r="BD248">
        <v>73</v>
      </c>
      <c r="BE248">
        <v>76</v>
      </c>
      <c r="BF248">
        <v>74</v>
      </c>
      <c r="BG248">
        <v>57</v>
      </c>
      <c r="BH248">
        <v>78</v>
      </c>
      <c r="BI248">
        <v>66</v>
      </c>
      <c r="BJ248">
        <v>74</v>
      </c>
      <c r="BK248">
        <v>14</v>
      </c>
      <c r="BL248">
        <v>15</v>
      </c>
      <c r="BM248">
        <v>10</v>
      </c>
      <c r="BN248">
        <v>15</v>
      </c>
      <c r="BO248">
        <v>8</v>
      </c>
      <c r="BP248">
        <v>69</v>
      </c>
      <c r="BQ248">
        <v>69</v>
      </c>
      <c r="BR248">
        <v>63</v>
      </c>
      <c r="BS248">
        <v>73</v>
      </c>
      <c r="BT248">
        <v>64</v>
      </c>
      <c r="BU248">
        <v>74</v>
      </c>
    </row>
    <row r="249" spans="1:73" x14ac:dyDescent="0.25">
      <c r="A249" t="s">
        <v>1087</v>
      </c>
      <c r="B249">
        <v>10</v>
      </c>
      <c r="C249" t="s">
        <v>33</v>
      </c>
      <c r="D249">
        <v>29</v>
      </c>
      <c r="E249">
        <f>Merge6[[#This Row],[age]]^2</f>
        <v>841</v>
      </c>
      <c r="F249" s="1">
        <v>8000000</v>
      </c>
      <c r="G249" s="1">
        <v>6000000</v>
      </c>
      <c r="H249" s="1">
        <f>Merge6[[#This Row],[MV at time]]/1000000</f>
        <v>8</v>
      </c>
      <c r="I249" s="1">
        <f>Merge6[[#This Row],[fee]]/1000000</f>
        <v>6</v>
      </c>
      <c r="J249" s="2">
        <f>Merge6[[#This Row],[fee]]/Merge6[[#This Row],[MV at time]]</f>
        <v>0.75</v>
      </c>
      <c r="K249" t="s">
        <v>1050</v>
      </c>
      <c r="L249" t="s">
        <v>18</v>
      </c>
      <c r="M249" t="s">
        <v>58</v>
      </c>
      <c r="N249" t="s">
        <v>19</v>
      </c>
      <c r="O2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49" t="s">
        <v>60</v>
      </c>
      <c r="R249" t="s">
        <v>7</v>
      </c>
      <c r="S249">
        <v>79</v>
      </c>
      <c r="T249">
        <v>79</v>
      </c>
      <c r="U249">
        <f>Merge6[[#This Row],[POT]]-Merge6[[#This Row],[TOT]]</f>
        <v>0</v>
      </c>
      <c r="V249" t="s">
        <v>8</v>
      </c>
      <c r="W249">
        <f>IF(Merge6[[#This Row],[Preffoot]]="Right",1,0)</f>
        <v>1</v>
      </c>
      <c r="X249" t="s">
        <v>92</v>
      </c>
      <c r="Y249">
        <f>IF(Merge6[[#This Row],[Position2]]="GK",1,0)</f>
        <v>0</v>
      </c>
      <c r="Z249">
        <f>IF(Merge6[[#This Row],[Position2]]="LB",1,0)</f>
        <v>0</v>
      </c>
      <c r="AA249">
        <f>IF(Merge6[[#This Row],[Position2]]="CB",1,0)</f>
        <v>0</v>
      </c>
      <c r="AB249">
        <f>IF(Merge6[[#This Row],[Position2]]="RB",1,0)</f>
        <v>0</v>
      </c>
      <c r="AC249">
        <f>IF(Merge6[[#This Row],[Position2]]="LWB",1,0)</f>
        <v>0</v>
      </c>
      <c r="AD249">
        <f>IF(Merge6[[#This Row],[Position2]]="RWB",1,0)</f>
        <v>1</v>
      </c>
      <c r="AE249">
        <f>IF(Merge6[[#This Row],[Position2]]="LM",1,0)</f>
        <v>0</v>
      </c>
      <c r="AF249">
        <f>IF(Merge6[[#This Row],[Position2]]="CDM",1,0)</f>
        <v>0</v>
      </c>
      <c r="AG249">
        <f>IF(Merge6[[#This Row],[Position2]]="CM",1,0)</f>
        <v>0</v>
      </c>
      <c r="AH249">
        <f>IF(Merge6[[#This Row],[Position2]]="CAM",1,0)</f>
        <v>0</v>
      </c>
      <c r="AI249">
        <f>IF(Merge6[[#This Row],[Position2]]="RM",1,0)</f>
        <v>0</v>
      </c>
      <c r="AJ249">
        <f>IF(Merge6[[#This Row],[Position2]]="LW",1,0)</f>
        <v>0</v>
      </c>
      <c r="AK249">
        <f>IF(Merge6[[#This Row],[Position2]]="RW",1,0)</f>
        <v>0</v>
      </c>
      <c r="AL249">
        <f>IF(Merge6[[#This Row],[Position2]]="CF",1,0)</f>
        <v>0</v>
      </c>
      <c r="AM249">
        <f>IF(Merge6[[#This Row],[Position2]]="ST",1,0)</f>
        <v>0</v>
      </c>
      <c r="AN249">
        <v>74</v>
      </c>
      <c r="AO249">
        <v>76</v>
      </c>
      <c r="AP249">
        <v>81</v>
      </c>
      <c r="AQ249">
        <v>75</v>
      </c>
      <c r="AR249">
        <v>68</v>
      </c>
      <c r="AS249">
        <v>69</v>
      </c>
      <c r="AT249">
        <v>75</v>
      </c>
      <c r="AU249">
        <v>59</v>
      </c>
      <c r="AV249">
        <v>72</v>
      </c>
      <c r="AW249">
        <v>74</v>
      </c>
      <c r="AX249">
        <v>59</v>
      </c>
      <c r="AY249">
        <v>59</v>
      </c>
      <c r="AZ249">
        <v>69</v>
      </c>
      <c r="BA249">
        <v>74</v>
      </c>
      <c r="BB249">
        <v>78</v>
      </c>
      <c r="BC249">
        <v>77</v>
      </c>
      <c r="BD249">
        <v>77</v>
      </c>
      <c r="BE249">
        <v>82</v>
      </c>
      <c r="BF249">
        <v>66</v>
      </c>
      <c r="BG249">
        <v>68</v>
      </c>
      <c r="BH249">
        <v>80</v>
      </c>
      <c r="BI249">
        <v>71</v>
      </c>
      <c r="BJ249">
        <v>72</v>
      </c>
      <c r="BK249">
        <v>6</v>
      </c>
      <c r="BL249">
        <v>11</v>
      </c>
      <c r="BM249">
        <v>9</v>
      </c>
      <c r="BN249">
        <v>8</v>
      </c>
      <c r="BO249">
        <v>11</v>
      </c>
      <c r="BP249">
        <v>75</v>
      </c>
      <c r="BQ249">
        <v>73</v>
      </c>
      <c r="BR249">
        <v>72</v>
      </c>
      <c r="BS249">
        <v>76</v>
      </c>
      <c r="BT249">
        <v>68</v>
      </c>
      <c r="BU249">
        <v>73</v>
      </c>
    </row>
    <row r="250" spans="1:73" x14ac:dyDescent="0.25">
      <c r="A250" t="s">
        <v>408</v>
      </c>
      <c r="B250">
        <v>47</v>
      </c>
      <c r="C250" t="s">
        <v>10</v>
      </c>
      <c r="D250">
        <v>25</v>
      </c>
      <c r="E250">
        <f>Merge6[[#This Row],[age]]^2</f>
        <v>625</v>
      </c>
      <c r="F250" s="1">
        <v>15000000</v>
      </c>
      <c r="G250" s="1">
        <v>13500000</v>
      </c>
      <c r="H250" s="1">
        <f>Merge6[[#This Row],[MV at time]]/1000000</f>
        <v>15</v>
      </c>
      <c r="I250" s="1">
        <f>Merge6[[#This Row],[fee]]/1000000</f>
        <v>13.5</v>
      </c>
      <c r="J250" s="2">
        <f>Merge6[[#This Row],[fee]]/Merge6[[#This Row],[MV at time]]</f>
        <v>0.9</v>
      </c>
      <c r="K250" t="s">
        <v>2</v>
      </c>
      <c r="L250" t="s">
        <v>290</v>
      </c>
      <c r="M250" t="s">
        <v>94</v>
      </c>
      <c r="N250" t="s">
        <v>337</v>
      </c>
      <c r="O2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50" t="s">
        <v>60</v>
      </c>
      <c r="R250" t="s">
        <v>91</v>
      </c>
      <c r="S250">
        <v>80</v>
      </c>
      <c r="T250">
        <v>83</v>
      </c>
      <c r="U250">
        <f>Merge6[[#This Row],[POT]]-Merge6[[#This Row],[TOT]]</f>
        <v>3</v>
      </c>
      <c r="V250" t="s">
        <v>8</v>
      </c>
      <c r="W250">
        <f>IF(Merge6[[#This Row],[Preffoot]]="Right",1,0)</f>
        <v>1</v>
      </c>
      <c r="X250" t="s">
        <v>20</v>
      </c>
      <c r="Y250">
        <f>IF(Merge6[[#This Row],[Position2]]="GK",1,0)</f>
        <v>0</v>
      </c>
      <c r="Z250">
        <f>IF(Merge6[[#This Row],[Position2]]="LB",1,0)</f>
        <v>0</v>
      </c>
      <c r="AA250">
        <f>IF(Merge6[[#This Row],[Position2]]="CB",1,0)</f>
        <v>0</v>
      </c>
      <c r="AB250">
        <f>IF(Merge6[[#This Row],[Position2]]="RB",1,0)</f>
        <v>0</v>
      </c>
      <c r="AC250">
        <f>IF(Merge6[[#This Row],[Position2]]="LWB",1,0)</f>
        <v>0</v>
      </c>
      <c r="AD250">
        <f>IF(Merge6[[#This Row],[Position2]]="RWB",1,0)</f>
        <v>0</v>
      </c>
      <c r="AE250">
        <f>IF(Merge6[[#This Row],[Position2]]="LM",1,0)</f>
        <v>0</v>
      </c>
      <c r="AF250">
        <f>IF(Merge6[[#This Row],[Position2]]="CDM",1,0)</f>
        <v>0</v>
      </c>
      <c r="AG250">
        <f>IF(Merge6[[#This Row],[Position2]]="CM",1,0)</f>
        <v>1</v>
      </c>
      <c r="AH250">
        <f>IF(Merge6[[#This Row],[Position2]]="CAM",1,0)</f>
        <v>0</v>
      </c>
      <c r="AI250">
        <f>IF(Merge6[[#This Row],[Position2]]="RM",1,0)</f>
        <v>0</v>
      </c>
      <c r="AJ250">
        <f>IF(Merge6[[#This Row],[Position2]]="LW",1,0)</f>
        <v>0</v>
      </c>
      <c r="AK250">
        <f>IF(Merge6[[#This Row],[Position2]]="RW",1,0)</f>
        <v>0</v>
      </c>
      <c r="AL250">
        <f>IF(Merge6[[#This Row],[Position2]]="CF",1,0)</f>
        <v>0</v>
      </c>
      <c r="AM250">
        <f>IF(Merge6[[#This Row],[Position2]]="ST",1,0)</f>
        <v>0</v>
      </c>
      <c r="AN250">
        <v>80</v>
      </c>
      <c r="AO250">
        <v>72</v>
      </c>
      <c r="AP250">
        <v>63</v>
      </c>
      <c r="AQ250">
        <v>82</v>
      </c>
      <c r="AR250">
        <v>75</v>
      </c>
      <c r="AS250">
        <v>74</v>
      </c>
      <c r="AT250">
        <v>78</v>
      </c>
      <c r="AU250">
        <v>79</v>
      </c>
      <c r="AV250">
        <v>77</v>
      </c>
      <c r="AW250">
        <v>62</v>
      </c>
      <c r="AX250">
        <v>44</v>
      </c>
      <c r="AY250">
        <v>75</v>
      </c>
      <c r="AZ250">
        <v>82</v>
      </c>
      <c r="BA250">
        <v>59</v>
      </c>
      <c r="BB250">
        <v>62</v>
      </c>
      <c r="BC250">
        <v>74</v>
      </c>
      <c r="BD250">
        <v>72</v>
      </c>
      <c r="BE250">
        <v>86</v>
      </c>
      <c r="BF250">
        <v>72</v>
      </c>
      <c r="BG250">
        <v>64</v>
      </c>
      <c r="BH250">
        <v>71</v>
      </c>
      <c r="BI250">
        <v>67</v>
      </c>
      <c r="BJ250">
        <v>74</v>
      </c>
      <c r="BK250">
        <v>16</v>
      </c>
      <c r="BL250">
        <v>12</v>
      </c>
      <c r="BM250">
        <v>6</v>
      </c>
      <c r="BN250">
        <v>13</v>
      </c>
      <c r="BO250">
        <v>10</v>
      </c>
      <c r="BP250">
        <v>76</v>
      </c>
      <c r="BQ250">
        <v>79</v>
      </c>
      <c r="BR250">
        <v>80</v>
      </c>
      <c r="BS250">
        <v>68</v>
      </c>
      <c r="BT250">
        <v>78</v>
      </c>
      <c r="BU250">
        <v>78</v>
      </c>
    </row>
    <row r="251" spans="1:73" x14ac:dyDescent="0.25">
      <c r="A251" t="s">
        <v>408</v>
      </c>
      <c r="B251">
        <v>20</v>
      </c>
      <c r="C251" t="s">
        <v>10</v>
      </c>
      <c r="D251">
        <v>27</v>
      </c>
      <c r="E251">
        <f>Merge6[[#This Row],[age]]^2</f>
        <v>729</v>
      </c>
      <c r="F251" s="1">
        <v>12000000</v>
      </c>
      <c r="G251" s="1">
        <v>11700000</v>
      </c>
      <c r="H251" s="1">
        <f>Merge6[[#This Row],[MV at time]]/1000000</f>
        <v>12</v>
      </c>
      <c r="I251" s="1">
        <f>Merge6[[#This Row],[fee]]/1000000</f>
        <v>11.7</v>
      </c>
      <c r="J251" s="2">
        <f>Merge6[[#This Row],[fee]]/Merge6[[#This Row],[MV at time]]</f>
        <v>0.97499999999999998</v>
      </c>
      <c r="K251" t="s">
        <v>773</v>
      </c>
      <c r="L251" t="s">
        <v>290</v>
      </c>
      <c r="M251" t="s">
        <v>337</v>
      </c>
      <c r="N251" t="s">
        <v>80</v>
      </c>
      <c r="O2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51" t="s">
        <v>91</v>
      </c>
      <c r="R251" t="s">
        <v>82</v>
      </c>
      <c r="S251">
        <v>78</v>
      </c>
      <c r="T251">
        <v>78</v>
      </c>
      <c r="U251">
        <f>Merge6[[#This Row],[POT]]-Merge6[[#This Row],[TOT]]</f>
        <v>0</v>
      </c>
      <c r="V251" t="s">
        <v>8</v>
      </c>
      <c r="W251">
        <f>IF(Merge6[[#This Row],[Preffoot]]="Right",1,0)</f>
        <v>1</v>
      </c>
      <c r="X251" t="s">
        <v>21</v>
      </c>
      <c r="Y251">
        <f>IF(Merge6[[#This Row],[Position2]]="GK",1,0)</f>
        <v>0</v>
      </c>
      <c r="Z251">
        <f>IF(Merge6[[#This Row],[Position2]]="LB",1,0)</f>
        <v>0</v>
      </c>
      <c r="AA251">
        <f>IF(Merge6[[#This Row],[Position2]]="CB",1,0)</f>
        <v>0</v>
      </c>
      <c r="AB251">
        <f>IF(Merge6[[#This Row],[Position2]]="RB",1,0)</f>
        <v>0</v>
      </c>
      <c r="AC251">
        <f>IF(Merge6[[#This Row],[Position2]]="LWB",1,0)</f>
        <v>0</v>
      </c>
      <c r="AD251">
        <f>IF(Merge6[[#This Row],[Position2]]="RWB",1,0)</f>
        <v>0</v>
      </c>
      <c r="AE251">
        <f>IF(Merge6[[#This Row],[Position2]]="LM",1,0)</f>
        <v>0</v>
      </c>
      <c r="AF251">
        <f>IF(Merge6[[#This Row],[Position2]]="CDM",1,0)</f>
        <v>0</v>
      </c>
      <c r="AG251">
        <f>IF(Merge6[[#This Row],[Position2]]="CM",1,0)</f>
        <v>0</v>
      </c>
      <c r="AH251">
        <f>IF(Merge6[[#This Row],[Position2]]="CAM",1,0)</f>
        <v>1</v>
      </c>
      <c r="AI251">
        <f>IF(Merge6[[#This Row],[Position2]]="RM",1,0)</f>
        <v>0</v>
      </c>
      <c r="AJ251">
        <f>IF(Merge6[[#This Row],[Position2]]="LW",1,0)</f>
        <v>0</v>
      </c>
      <c r="AK251">
        <f>IF(Merge6[[#This Row],[Position2]]="RW",1,0)</f>
        <v>0</v>
      </c>
      <c r="AL251">
        <f>IF(Merge6[[#This Row],[Position2]]="CF",1,0)</f>
        <v>0</v>
      </c>
      <c r="AM251">
        <f>IF(Merge6[[#This Row],[Position2]]="ST",1,0)</f>
        <v>0</v>
      </c>
      <c r="AN251">
        <v>81</v>
      </c>
      <c r="AO251">
        <v>75</v>
      </c>
      <c r="AP251">
        <v>64</v>
      </c>
      <c r="AQ251">
        <v>78</v>
      </c>
      <c r="AR251">
        <v>76</v>
      </c>
      <c r="AS251">
        <v>75</v>
      </c>
      <c r="AT251">
        <v>81</v>
      </c>
      <c r="AU251">
        <v>78</v>
      </c>
      <c r="AV251">
        <v>76</v>
      </c>
      <c r="AW251">
        <v>61</v>
      </c>
      <c r="AX251">
        <v>44</v>
      </c>
      <c r="AY251">
        <v>74</v>
      </c>
      <c r="AZ251">
        <v>81</v>
      </c>
      <c r="BA251">
        <v>68</v>
      </c>
      <c r="BB251">
        <v>65</v>
      </c>
      <c r="BC251">
        <v>74</v>
      </c>
      <c r="BD251">
        <v>67</v>
      </c>
      <c r="BE251">
        <v>90</v>
      </c>
      <c r="BF251">
        <v>68</v>
      </c>
      <c r="BG251">
        <v>68</v>
      </c>
      <c r="BH251">
        <v>69</v>
      </c>
      <c r="BI251">
        <v>68</v>
      </c>
      <c r="BJ251">
        <v>67</v>
      </c>
      <c r="BK251">
        <v>16</v>
      </c>
      <c r="BL251">
        <v>12</v>
      </c>
      <c r="BM251">
        <v>6</v>
      </c>
      <c r="BN251">
        <v>13</v>
      </c>
      <c r="BO251">
        <v>10</v>
      </c>
      <c r="BP251">
        <v>77</v>
      </c>
      <c r="BQ251">
        <v>80</v>
      </c>
      <c r="BR251">
        <v>82</v>
      </c>
      <c r="BS251">
        <v>70</v>
      </c>
      <c r="BT251">
        <v>79</v>
      </c>
      <c r="BU251">
        <v>80</v>
      </c>
    </row>
    <row r="252" spans="1:73" x14ac:dyDescent="0.25">
      <c r="A252" t="s">
        <v>1088</v>
      </c>
      <c r="B252">
        <v>23</v>
      </c>
      <c r="C252" t="s">
        <v>1</v>
      </c>
      <c r="D252">
        <v>22</v>
      </c>
      <c r="E252">
        <f>Merge6[[#This Row],[age]]^2</f>
        <v>484</v>
      </c>
      <c r="F252" s="1">
        <v>60000000</v>
      </c>
      <c r="G252" s="1">
        <v>42500000</v>
      </c>
      <c r="H252" s="1">
        <f>Merge6[[#This Row],[MV at time]]/1000000</f>
        <v>60</v>
      </c>
      <c r="I252" s="1">
        <f>Merge6[[#This Row],[fee]]/1000000</f>
        <v>42.5</v>
      </c>
      <c r="J252" s="2">
        <f>Merge6[[#This Row],[fee]]/Merge6[[#This Row],[MV at time]]</f>
        <v>0.70833333333333337</v>
      </c>
      <c r="K252" t="s">
        <v>1050</v>
      </c>
      <c r="L252" t="s">
        <v>149</v>
      </c>
      <c r="M252" t="s">
        <v>223</v>
      </c>
      <c r="N252" t="s">
        <v>240</v>
      </c>
      <c r="O2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52" t="s">
        <v>91</v>
      </c>
      <c r="R252" t="s">
        <v>91</v>
      </c>
      <c r="S252">
        <v>82</v>
      </c>
      <c r="T252">
        <v>87</v>
      </c>
      <c r="U252">
        <f>Merge6[[#This Row],[POT]]-Merge6[[#This Row],[TOT]]</f>
        <v>5</v>
      </c>
      <c r="V252" t="s">
        <v>8</v>
      </c>
      <c r="W252">
        <f>IF(Merge6[[#This Row],[Preffoot]]="Right",1,0)</f>
        <v>1</v>
      </c>
      <c r="X252" t="s">
        <v>9</v>
      </c>
      <c r="Y252">
        <f>IF(Merge6[[#This Row],[Position2]]="GK",1,0)</f>
        <v>0</v>
      </c>
      <c r="Z252">
        <f>IF(Merge6[[#This Row],[Position2]]="LB",1,0)</f>
        <v>0</v>
      </c>
      <c r="AA252">
        <f>IF(Merge6[[#This Row],[Position2]]="CB",1,0)</f>
        <v>1</v>
      </c>
      <c r="AB252">
        <f>IF(Merge6[[#This Row],[Position2]]="RB",1,0)</f>
        <v>0</v>
      </c>
      <c r="AC252">
        <f>IF(Merge6[[#This Row],[Position2]]="LWB",1,0)</f>
        <v>0</v>
      </c>
      <c r="AD252">
        <f>IF(Merge6[[#This Row],[Position2]]="RWB",1,0)</f>
        <v>0</v>
      </c>
      <c r="AE252">
        <f>IF(Merge6[[#This Row],[Position2]]="LM",1,0)</f>
        <v>0</v>
      </c>
      <c r="AF252">
        <f>IF(Merge6[[#This Row],[Position2]]="CDM",1,0)</f>
        <v>0</v>
      </c>
      <c r="AG252">
        <f>IF(Merge6[[#This Row],[Position2]]="CM",1,0)</f>
        <v>0</v>
      </c>
      <c r="AH252">
        <f>IF(Merge6[[#This Row],[Position2]]="CAM",1,0)</f>
        <v>0</v>
      </c>
      <c r="AI252">
        <f>IF(Merge6[[#This Row],[Position2]]="RM",1,0)</f>
        <v>0</v>
      </c>
      <c r="AJ252">
        <f>IF(Merge6[[#This Row],[Position2]]="LW",1,0)</f>
        <v>0</v>
      </c>
      <c r="AK252">
        <f>IF(Merge6[[#This Row],[Position2]]="RW",1,0)</f>
        <v>0</v>
      </c>
      <c r="AL252">
        <f>IF(Merge6[[#This Row],[Position2]]="CF",1,0)</f>
        <v>0</v>
      </c>
      <c r="AM252">
        <f>IF(Merge6[[#This Row],[Position2]]="ST",1,0)</f>
        <v>0</v>
      </c>
      <c r="AN252">
        <v>69</v>
      </c>
      <c r="AO252">
        <v>69</v>
      </c>
      <c r="AP252">
        <v>48</v>
      </c>
      <c r="AQ252">
        <v>76</v>
      </c>
      <c r="AR252">
        <v>72</v>
      </c>
      <c r="AS252">
        <v>82</v>
      </c>
      <c r="AT252">
        <v>60</v>
      </c>
      <c r="AU252">
        <v>39</v>
      </c>
      <c r="AV252">
        <v>40</v>
      </c>
      <c r="AW252">
        <v>32</v>
      </c>
      <c r="AX252">
        <v>28</v>
      </c>
      <c r="AY252">
        <v>39</v>
      </c>
      <c r="AZ252">
        <v>27</v>
      </c>
      <c r="BA252">
        <v>78</v>
      </c>
      <c r="BB252">
        <v>90</v>
      </c>
      <c r="BC252">
        <v>84</v>
      </c>
      <c r="BD252">
        <v>73</v>
      </c>
      <c r="BE252">
        <v>65</v>
      </c>
      <c r="BF252">
        <v>88</v>
      </c>
      <c r="BG252">
        <v>66</v>
      </c>
      <c r="BH252">
        <v>84</v>
      </c>
      <c r="BI252">
        <v>60</v>
      </c>
      <c r="BJ252">
        <v>87</v>
      </c>
      <c r="BK252">
        <v>15</v>
      </c>
      <c r="BL252">
        <v>6</v>
      </c>
      <c r="BM252">
        <v>7</v>
      </c>
      <c r="BN252">
        <v>8</v>
      </c>
      <c r="BO252">
        <v>9</v>
      </c>
      <c r="BP252">
        <v>83</v>
      </c>
      <c r="BQ252">
        <v>77</v>
      </c>
      <c r="BR252">
        <v>47</v>
      </c>
      <c r="BS252">
        <v>77</v>
      </c>
      <c r="BT252">
        <v>58</v>
      </c>
      <c r="BU252">
        <v>71</v>
      </c>
    </row>
    <row r="253" spans="1:73" x14ac:dyDescent="0.25">
      <c r="A253" t="s">
        <v>570</v>
      </c>
      <c r="B253">
        <v>41</v>
      </c>
      <c r="C253" t="s">
        <v>116</v>
      </c>
      <c r="D253">
        <v>19</v>
      </c>
      <c r="E253">
        <f>Merge6[[#This Row],[age]]^2</f>
        <v>361</v>
      </c>
      <c r="F253" s="1">
        <v>25000000</v>
      </c>
      <c r="G253" s="1">
        <v>35000000</v>
      </c>
      <c r="H253" s="1">
        <f>Merge6[[#This Row],[MV at time]]/1000000</f>
        <v>25</v>
      </c>
      <c r="I253" s="1">
        <f>Merge6[[#This Row],[fee]]/1000000</f>
        <v>35</v>
      </c>
      <c r="J253" s="2">
        <f>Merge6[[#This Row],[fee]]/Merge6[[#This Row],[MV at time]]</f>
        <v>1.4</v>
      </c>
      <c r="K253" t="s">
        <v>509</v>
      </c>
      <c r="L253" t="s">
        <v>98</v>
      </c>
      <c r="M253" t="s">
        <v>19</v>
      </c>
      <c r="N253" t="s">
        <v>187</v>
      </c>
      <c r="O2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53" t="s">
        <v>7</v>
      </c>
      <c r="R253" t="s">
        <v>7</v>
      </c>
      <c r="S253">
        <v>74</v>
      </c>
      <c r="T253">
        <v>86</v>
      </c>
      <c r="U253">
        <f>Merge6[[#This Row],[POT]]-Merge6[[#This Row],[TOT]]</f>
        <v>12</v>
      </c>
      <c r="V253" t="s">
        <v>43</v>
      </c>
      <c r="W253">
        <f>IF(Merge6[[#This Row],[Preffoot]]="Right",1,0)</f>
        <v>0</v>
      </c>
      <c r="X253" t="s">
        <v>114</v>
      </c>
      <c r="Y253">
        <f>IF(Merge6[[#This Row],[Position2]]="GK",1,0)</f>
        <v>0</v>
      </c>
      <c r="Z253">
        <f>IF(Merge6[[#This Row],[Position2]]="LB",1,0)</f>
        <v>0</v>
      </c>
      <c r="AA253">
        <f>IF(Merge6[[#This Row],[Position2]]="CB",1,0)</f>
        <v>0</v>
      </c>
      <c r="AB253">
        <f>IF(Merge6[[#This Row],[Position2]]="RB",1,0)</f>
        <v>0</v>
      </c>
      <c r="AC253">
        <f>IF(Merge6[[#This Row],[Position2]]="LWB",1,0)</f>
        <v>0</v>
      </c>
      <c r="AD253">
        <f>IF(Merge6[[#This Row],[Position2]]="RWB",1,0)</f>
        <v>0</v>
      </c>
      <c r="AE253">
        <f>IF(Merge6[[#This Row],[Position2]]="LM",1,0)</f>
        <v>0</v>
      </c>
      <c r="AF253">
        <f>IF(Merge6[[#This Row],[Position2]]="CDM",1,0)</f>
        <v>0</v>
      </c>
      <c r="AG253">
        <f>IF(Merge6[[#This Row],[Position2]]="CM",1,0)</f>
        <v>0</v>
      </c>
      <c r="AH253">
        <f>IF(Merge6[[#This Row],[Position2]]="CAM",1,0)</f>
        <v>0</v>
      </c>
      <c r="AI253">
        <f>IF(Merge6[[#This Row],[Position2]]="RM",1,0)</f>
        <v>0</v>
      </c>
      <c r="AJ253">
        <f>IF(Merge6[[#This Row],[Position2]]="LW",1,0)</f>
        <v>0</v>
      </c>
      <c r="AK253">
        <f>IF(Merge6[[#This Row],[Position2]]="RW",1,0)</f>
        <v>1</v>
      </c>
      <c r="AL253">
        <f>IF(Merge6[[#This Row],[Position2]]="CF",1,0)</f>
        <v>0</v>
      </c>
      <c r="AM253">
        <f>IF(Merge6[[#This Row],[Position2]]="ST",1,0)</f>
        <v>0</v>
      </c>
      <c r="AN253">
        <v>78</v>
      </c>
      <c r="AO253">
        <v>80</v>
      </c>
      <c r="AP253">
        <v>67</v>
      </c>
      <c r="AQ253">
        <v>74</v>
      </c>
      <c r="AR253">
        <v>73</v>
      </c>
      <c r="AS253">
        <v>54</v>
      </c>
      <c r="AT253">
        <v>68</v>
      </c>
      <c r="AU253">
        <v>66</v>
      </c>
      <c r="AV253">
        <v>72</v>
      </c>
      <c r="AW253">
        <v>70</v>
      </c>
      <c r="AX253">
        <v>47</v>
      </c>
      <c r="AY253">
        <v>57</v>
      </c>
      <c r="AZ253">
        <v>44</v>
      </c>
      <c r="BA253">
        <v>50</v>
      </c>
      <c r="BB253">
        <v>58</v>
      </c>
      <c r="BC253">
        <v>58</v>
      </c>
      <c r="BD253">
        <v>82</v>
      </c>
      <c r="BE253">
        <v>80</v>
      </c>
      <c r="BF253">
        <v>75</v>
      </c>
      <c r="BG253">
        <v>64</v>
      </c>
      <c r="BH253">
        <v>81</v>
      </c>
      <c r="BI253">
        <v>65</v>
      </c>
      <c r="BJ253">
        <v>58</v>
      </c>
      <c r="BK253">
        <v>10</v>
      </c>
      <c r="BL253">
        <v>14</v>
      </c>
      <c r="BM253">
        <v>5</v>
      </c>
      <c r="BN253">
        <v>10</v>
      </c>
      <c r="BO253">
        <v>5</v>
      </c>
      <c r="BP253">
        <v>67</v>
      </c>
      <c r="BQ253">
        <v>74</v>
      </c>
      <c r="BR253">
        <v>69</v>
      </c>
      <c r="BS253">
        <v>55</v>
      </c>
      <c r="BT253">
        <v>72</v>
      </c>
      <c r="BU253">
        <v>68</v>
      </c>
    </row>
    <row r="254" spans="1:73" x14ac:dyDescent="0.25">
      <c r="A254" t="s">
        <v>841</v>
      </c>
      <c r="B254">
        <v>10</v>
      </c>
      <c r="C254" t="s">
        <v>1</v>
      </c>
      <c r="D254">
        <v>31</v>
      </c>
      <c r="E254">
        <f>Merge6[[#This Row],[age]]^2</f>
        <v>961</v>
      </c>
      <c r="F254" s="1">
        <v>12000000</v>
      </c>
      <c r="G254" s="1">
        <v>12000000</v>
      </c>
      <c r="H254" s="1">
        <f>Merge6[[#This Row],[MV at time]]/1000000</f>
        <v>12</v>
      </c>
      <c r="I254" s="1">
        <f>Merge6[[#This Row],[fee]]/1000000</f>
        <v>12</v>
      </c>
      <c r="J254" s="2">
        <f>Merge6[[#This Row],[fee]]/Merge6[[#This Row],[MV at time]]</f>
        <v>1</v>
      </c>
      <c r="K254" t="s">
        <v>773</v>
      </c>
      <c r="L254" t="s">
        <v>305</v>
      </c>
      <c r="M254" t="s">
        <v>220</v>
      </c>
      <c r="N254" t="s">
        <v>244</v>
      </c>
      <c r="O2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254" t="s">
        <v>60</v>
      </c>
      <c r="R254" t="s">
        <v>66</v>
      </c>
      <c r="S254">
        <v>77</v>
      </c>
      <c r="T254">
        <v>78</v>
      </c>
      <c r="U254">
        <f>Merge6[[#This Row],[POT]]-Merge6[[#This Row],[TOT]]</f>
        <v>1</v>
      </c>
      <c r="V254" t="s">
        <v>8</v>
      </c>
      <c r="W254">
        <f>IF(Merge6[[#This Row],[Preffoot]]="Right",1,0)</f>
        <v>1</v>
      </c>
      <c r="X254" t="s">
        <v>15</v>
      </c>
      <c r="Y254">
        <f>IF(Merge6[[#This Row],[Position2]]="GK",1,0)</f>
        <v>0</v>
      </c>
      <c r="Z254">
        <f>IF(Merge6[[#This Row],[Position2]]="LB",1,0)</f>
        <v>0</v>
      </c>
      <c r="AA254">
        <f>IF(Merge6[[#This Row],[Position2]]="CB",1,0)</f>
        <v>0</v>
      </c>
      <c r="AB254">
        <f>IF(Merge6[[#This Row],[Position2]]="RB",1,0)</f>
        <v>0</v>
      </c>
      <c r="AC254">
        <f>IF(Merge6[[#This Row],[Position2]]="LWB",1,0)</f>
        <v>0</v>
      </c>
      <c r="AD254">
        <f>IF(Merge6[[#This Row],[Position2]]="RWB",1,0)</f>
        <v>0</v>
      </c>
      <c r="AE254">
        <f>IF(Merge6[[#This Row],[Position2]]="LM",1,0)</f>
        <v>0</v>
      </c>
      <c r="AF254">
        <f>IF(Merge6[[#This Row],[Position2]]="CDM",1,0)</f>
        <v>0</v>
      </c>
      <c r="AG254">
        <f>IF(Merge6[[#This Row],[Position2]]="CM",1,0)</f>
        <v>0</v>
      </c>
      <c r="AH254">
        <f>IF(Merge6[[#This Row],[Position2]]="CAM",1,0)</f>
        <v>0</v>
      </c>
      <c r="AI254">
        <f>IF(Merge6[[#This Row],[Position2]]="RM",1,0)</f>
        <v>0</v>
      </c>
      <c r="AJ254">
        <f>IF(Merge6[[#This Row],[Position2]]="LW",1,0)</f>
        <v>0</v>
      </c>
      <c r="AK254">
        <f>IF(Merge6[[#This Row],[Position2]]="RW",1,0)</f>
        <v>0</v>
      </c>
      <c r="AL254">
        <f>IF(Merge6[[#This Row],[Position2]]="CF",1,0)</f>
        <v>0</v>
      </c>
      <c r="AM254">
        <f>IF(Merge6[[#This Row],[Position2]]="ST",1,0)</f>
        <v>1</v>
      </c>
      <c r="AN254">
        <v>77</v>
      </c>
      <c r="AO254">
        <v>76</v>
      </c>
      <c r="AP254">
        <v>41</v>
      </c>
      <c r="AQ254">
        <v>73</v>
      </c>
      <c r="AR254">
        <v>41</v>
      </c>
      <c r="AS254">
        <v>72</v>
      </c>
      <c r="AT254">
        <v>78</v>
      </c>
      <c r="AU254">
        <v>81</v>
      </c>
      <c r="AV254">
        <v>75</v>
      </c>
      <c r="AW254">
        <v>72</v>
      </c>
      <c r="AX254">
        <v>53</v>
      </c>
      <c r="AY254">
        <v>73</v>
      </c>
      <c r="AZ254">
        <v>79</v>
      </c>
      <c r="BA254">
        <v>55</v>
      </c>
      <c r="BB254">
        <v>23</v>
      </c>
      <c r="BC254">
        <v>19</v>
      </c>
      <c r="BD254">
        <v>74</v>
      </c>
      <c r="BE254">
        <v>71</v>
      </c>
      <c r="BF254">
        <v>76</v>
      </c>
      <c r="BG254">
        <v>58</v>
      </c>
      <c r="BH254">
        <v>72</v>
      </c>
      <c r="BI254">
        <v>70</v>
      </c>
      <c r="BJ254">
        <v>70</v>
      </c>
      <c r="BK254">
        <v>15</v>
      </c>
      <c r="BL254">
        <v>7</v>
      </c>
      <c r="BM254">
        <v>13</v>
      </c>
      <c r="BN254">
        <v>13</v>
      </c>
      <c r="BO254">
        <v>6</v>
      </c>
      <c r="BP254">
        <v>75</v>
      </c>
      <c r="BQ254">
        <v>78</v>
      </c>
      <c r="BR254">
        <v>80</v>
      </c>
      <c r="BS254">
        <v>21</v>
      </c>
      <c r="BT254">
        <v>67</v>
      </c>
      <c r="BU254">
        <v>70</v>
      </c>
    </row>
    <row r="255" spans="1:73" x14ac:dyDescent="0.25">
      <c r="A255" t="s">
        <v>571</v>
      </c>
      <c r="B255">
        <v>23</v>
      </c>
      <c r="C255" t="s">
        <v>10</v>
      </c>
      <c r="D255">
        <v>25</v>
      </c>
      <c r="E255">
        <f>Merge6[[#This Row],[age]]^2</f>
        <v>625</v>
      </c>
      <c r="F255" s="1">
        <v>12000000</v>
      </c>
      <c r="G255" s="1">
        <v>12900000</v>
      </c>
      <c r="H255" s="1">
        <f>Merge6[[#This Row],[MV at time]]/1000000</f>
        <v>12</v>
      </c>
      <c r="I255" s="1">
        <f>Merge6[[#This Row],[fee]]/1000000</f>
        <v>12.9</v>
      </c>
      <c r="J255" s="2">
        <f>Merge6[[#This Row],[fee]]/Merge6[[#This Row],[MV at time]]</f>
        <v>1.075</v>
      </c>
      <c r="K255" t="s">
        <v>509</v>
      </c>
      <c r="L255" t="s">
        <v>34</v>
      </c>
      <c r="M255" t="s">
        <v>35</v>
      </c>
      <c r="N255" t="s">
        <v>172</v>
      </c>
      <c r="O2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2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255" t="s">
        <v>6</v>
      </c>
      <c r="R255" t="s">
        <v>6</v>
      </c>
      <c r="S255">
        <v>79</v>
      </c>
      <c r="T255">
        <v>80</v>
      </c>
      <c r="U255">
        <f>Merge6[[#This Row],[POT]]-Merge6[[#This Row],[TOT]]</f>
        <v>1</v>
      </c>
      <c r="V255" t="s">
        <v>8</v>
      </c>
      <c r="W255">
        <f>IF(Merge6[[#This Row],[Preffoot]]="Right",1,0)</f>
        <v>1</v>
      </c>
      <c r="X255" t="s">
        <v>77</v>
      </c>
      <c r="Y255">
        <f>IF(Merge6[[#This Row],[Position2]]="GK",1,0)</f>
        <v>0</v>
      </c>
      <c r="Z255">
        <f>IF(Merge6[[#This Row],[Position2]]="LB",1,0)</f>
        <v>0</v>
      </c>
      <c r="AA255">
        <f>IF(Merge6[[#This Row],[Position2]]="CB",1,0)</f>
        <v>0</v>
      </c>
      <c r="AB255">
        <f>IF(Merge6[[#This Row],[Position2]]="RB",1,0)</f>
        <v>0</v>
      </c>
      <c r="AC255">
        <f>IF(Merge6[[#This Row],[Position2]]="LWB",1,0)</f>
        <v>0</v>
      </c>
      <c r="AD255">
        <f>IF(Merge6[[#This Row],[Position2]]="RWB",1,0)</f>
        <v>0</v>
      </c>
      <c r="AE255">
        <f>IF(Merge6[[#This Row],[Position2]]="LM",1,0)</f>
        <v>1</v>
      </c>
      <c r="AF255">
        <f>IF(Merge6[[#This Row],[Position2]]="CDM",1,0)</f>
        <v>0</v>
      </c>
      <c r="AG255">
        <f>IF(Merge6[[#This Row],[Position2]]="CM",1,0)</f>
        <v>0</v>
      </c>
      <c r="AH255">
        <f>IF(Merge6[[#This Row],[Position2]]="CAM",1,0)</f>
        <v>0</v>
      </c>
      <c r="AI255">
        <f>IF(Merge6[[#This Row],[Position2]]="RM",1,0)</f>
        <v>0</v>
      </c>
      <c r="AJ255">
        <f>IF(Merge6[[#This Row],[Position2]]="LW",1,0)</f>
        <v>0</v>
      </c>
      <c r="AK255">
        <f>IF(Merge6[[#This Row],[Position2]]="RW",1,0)</f>
        <v>0</v>
      </c>
      <c r="AL255">
        <f>IF(Merge6[[#This Row],[Position2]]="CF",1,0)</f>
        <v>0</v>
      </c>
      <c r="AM255">
        <f>IF(Merge6[[#This Row],[Position2]]="ST",1,0)</f>
        <v>0</v>
      </c>
      <c r="AN255">
        <v>82</v>
      </c>
      <c r="AO255">
        <v>82</v>
      </c>
      <c r="AP255">
        <v>77</v>
      </c>
      <c r="AQ255">
        <v>81</v>
      </c>
      <c r="AR255">
        <v>78</v>
      </c>
      <c r="AS255">
        <v>49</v>
      </c>
      <c r="AT255">
        <v>75</v>
      </c>
      <c r="AU255">
        <v>71</v>
      </c>
      <c r="AV255">
        <v>73</v>
      </c>
      <c r="AW255">
        <v>82</v>
      </c>
      <c r="AX255">
        <v>70</v>
      </c>
      <c r="AY255">
        <v>63</v>
      </c>
      <c r="AZ255">
        <v>68</v>
      </c>
      <c r="BA255">
        <v>69</v>
      </c>
      <c r="BB255">
        <v>49</v>
      </c>
      <c r="BC255">
        <v>59</v>
      </c>
      <c r="BD255">
        <v>77</v>
      </c>
      <c r="BE255">
        <v>66</v>
      </c>
      <c r="BF255">
        <v>55</v>
      </c>
      <c r="BG255">
        <v>76</v>
      </c>
      <c r="BH255">
        <v>76</v>
      </c>
      <c r="BI255">
        <v>82</v>
      </c>
      <c r="BJ255">
        <v>58</v>
      </c>
      <c r="BK255">
        <v>7</v>
      </c>
      <c r="BL255">
        <v>10</v>
      </c>
      <c r="BM255">
        <v>14</v>
      </c>
      <c r="BN255">
        <v>10</v>
      </c>
      <c r="BO255">
        <v>7</v>
      </c>
      <c r="BP255">
        <v>47</v>
      </c>
      <c r="BQ255">
        <v>82</v>
      </c>
      <c r="BR255">
        <v>76</v>
      </c>
      <c r="BS255">
        <v>66</v>
      </c>
      <c r="BT255">
        <v>81</v>
      </c>
      <c r="BU255">
        <v>75</v>
      </c>
    </row>
    <row r="256" spans="1:73" x14ac:dyDescent="0.25">
      <c r="A256" t="s">
        <v>572</v>
      </c>
      <c r="B256">
        <v>35</v>
      </c>
      <c r="C256" t="s">
        <v>1</v>
      </c>
      <c r="D256">
        <v>23</v>
      </c>
      <c r="E256">
        <f>Merge6[[#This Row],[age]]^2</f>
        <v>529</v>
      </c>
      <c r="F256" s="1">
        <v>6000000</v>
      </c>
      <c r="G256" s="1">
        <v>10500000</v>
      </c>
      <c r="H256" s="1">
        <f>Merge6[[#This Row],[MV at time]]/1000000</f>
        <v>6</v>
      </c>
      <c r="I256" s="1">
        <f>Merge6[[#This Row],[fee]]/1000000</f>
        <v>10.5</v>
      </c>
      <c r="J256" s="2">
        <f>Merge6[[#This Row],[fee]]/Merge6[[#This Row],[MV at time]]</f>
        <v>1.75</v>
      </c>
      <c r="K256" t="s">
        <v>509</v>
      </c>
      <c r="L256" t="s">
        <v>330</v>
      </c>
      <c r="M256" t="s">
        <v>99</v>
      </c>
      <c r="N256" t="s">
        <v>247</v>
      </c>
      <c r="O2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56" t="s">
        <v>100</v>
      </c>
      <c r="R256" t="s">
        <v>7</v>
      </c>
      <c r="S256">
        <v>72</v>
      </c>
      <c r="T256">
        <v>79</v>
      </c>
      <c r="U256">
        <f>Merge6[[#This Row],[POT]]-Merge6[[#This Row],[TOT]]</f>
        <v>7</v>
      </c>
      <c r="V256" t="s">
        <v>8</v>
      </c>
      <c r="W256">
        <f>IF(Merge6[[#This Row],[Preffoot]]="Right",1,0)</f>
        <v>1</v>
      </c>
      <c r="X256" t="s">
        <v>9</v>
      </c>
      <c r="Y256">
        <f>IF(Merge6[[#This Row],[Position2]]="GK",1,0)</f>
        <v>0</v>
      </c>
      <c r="Z256">
        <f>IF(Merge6[[#This Row],[Position2]]="LB",1,0)</f>
        <v>0</v>
      </c>
      <c r="AA256">
        <f>IF(Merge6[[#This Row],[Position2]]="CB",1,0)</f>
        <v>1</v>
      </c>
      <c r="AB256">
        <f>IF(Merge6[[#This Row],[Position2]]="RB",1,0)</f>
        <v>0</v>
      </c>
      <c r="AC256">
        <f>IF(Merge6[[#This Row],[Position2]]="LWB",1,0)</f>
        <v>0</v>
      </c>
      <c r="AD256">
        <f>IF(Merge6[[#This Row],[Position2]]="RWB",1,0)</f>
        <v>0</v>
      </c>
      <c r="AE256">
        <f>IF(Merge6[[#This Row],[Position2]]="LM",1,0)</f>
        <v>0</v>
      </c>
      <c r="AF256">
        <f>IF(Merge6[[#This Row],[Position2]]="CDM",1,0)</f>
        <v>0</v>
      </c>
      <c r="AG256">
        <f>IF(Merge6[[#This Row],[Position2]]="CM",1,0)</f>
        <v>0</v>
      </c>
      <c r="AH256">
        <f>IF(Merge6[[#This Row],[Position2]]="CAM",1,0)</f>
        <v>0</v>
      </c>
      <c r="AI256">
        <f>IF(Merge6[[#This Row],[Position2]]="RM",1,0)</f>
        <v>0</v>
      </c>
      <c r="AJ256">
        <f>IF(Merge6[[#This Row],[Position2]]="LW",1,0)</f>
        <v>0</v>
      </c>
      <c r="AK256">
        <f>IF(Merge6[[#This Row],[Position2]]="RW",1,0)</f>
        <v>0</v>
      </c>
      <c r="AL256">
        <f>IF(Merge6[[#This Row],[Position2]]="CF",1,0)</f>
        <v>0</v>
      </c>
      <c r="AM256">
        <f>IF(Merge6[[#This Row],[Position2]]="ST",1,0)</f>
        <v>0</v>
      </c>
      <c r="AN256">
        <v>63</v>
      </c>
      <c r="AO256">
        <v>52</v>
      </c>
      <c r="AP256">
        <v>26</v>
      </c>
      <c r="AQ256">
        <v>69</v>
      </c>
      <c r="AR256">
        <v>65</v>
      </c>
      <c r="AS256">
        <v>73</v>
      </c>
      <c r="AT256">
        <v>69</v>
      </c>
      <c r="AU256">
        <v>37</v>
      </c>
      <c r="AV256">
        <v>58</v>
      </c>
      <c r="AW256">
        <v>25</v>
      </c>
      <c r="AX256">
        <v>30</v>
      </c>
      <c r="AY256">
        <v>52</v>
      </c>
      <c r="AZ256">
        <v>36</v>
      </c>
      <c r="BA256">
        <v>70</v>
      </c>
      <c r="BB256">
        <v>69</v>
      </c>
      <c r="BC256">
        <v>70</v>
      </c>
      <c r="BD256">
        <v>63</v>
      </c>
      <c r="BE256">
        <v>67</v>
      </c>
      <c r="BF256">
        <v>87</v>
      </c>
      <c r="BG256">
        <v>64</v>
      </c>
      <c r="BH256">
        <v>72</v>
      </c>
      <c r="BI256">
        <v>50</v>
      </c>
      <c r="BJ256">
        <v>73</v>
      </c>
      <c r="BK256">
        <v>12</v>
      </c>
      <c r="BL256">
        <v>13</v>
      </c>
      <c r="BM256">
        <v>12</v>
      </c>
      <c r="BN256">
        <v>14</v>
      </c>
      <c r="BO256">
        <v>13</v>
      </c>
      <c r="BP256">
        <v>75</v>
      </c>
      <c r="BQ256">
        <v>58</v>
      </c>
      <c r="BR256">
        <v>48</v>
      </c>
      <c r="BS256">
        <v>68</v>
      </c>
      <c r="BT256">
        <v>48</v>
      </c>
      <c r="BU256">
        <v>67</v>
      </c>
    </row>
    <row r="257" spans="1:73" x14ac:dyDescent="0.25">
      <c r="A257" t="s">
        <v>1089</v>
      </c>
      <c r="B257">
        <v>4</v>
      </c>
      <c r="C257" t="s">
        <v>17</v>
      </c>
      <c r="D257">
        <v>25</v>
      </c>
      <c r="E257">
        <f>Merge6[[#This Row],[age]]^2</f>
        <v>625</v>
      </c>
      <c r="F257" s="1">
        <v>27000000</v>
      </c>
      <c r="G257" s="1">
        <v>10100000</v>
      </c>
      <c r="H257" s="1">
        <f>Merge6[[#This Row],[MV at time]]/1000000</f>
        <v>27</v>
      </c>
      <c r="I257" s="1">
        <f>Merge6[[#This Row],[fee]]/1000000</f>
        <v>10.1</v>
      </c>
      <c r="J257" s="2">
        <f>Merge6[[#This Row],[fee]]/Merge6[[#This Row],[MV at time]]</f>
        <v>0.37407407407407406</v>
      </c>
      <c r="K257" t="s">
        <v>1050</v>
      </c>
      <c r="L257" t="s">
        <v>387</v>
      </c>
      <c r="M257" t="s">
        <v>288</v>
      </c>
      <c r="N257" t="s">
        <v>187</v>
      </c>
      <c r="O2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57" t="s">
        <v>91</v>
      </c>
      <c r="R257" t="s">
        <v>7</v>
      </c>
      <c r="S257">
        <v>81</v>
      </c>
      <c r="T257">
        <v>86</v>
      </c>
      <c r="U257">
        <f>Merge6[[#This Row],[POT]]-Merge6[[#This Row],[TOT]]</f>
        <v>5</v>
      </c>
      <c r="V257" t="s">
        <v>8</v>
      </c>
      <c r="W257">
        <f>IF(Merge6[[#This Row],[Preffoot]]="Right",1,0)</f>
        <v>1</v>
      </c>
      <c r="X257" t="s">
        <v>61</v>
      </c>
      <c r="Y257">
        <f>IF(Merge6[[#This Row],[Position2]]="GK",1,0)</f>
        <v>0</v>
      </c>
      <c r="Z257">
        <f>IF(Merge6[[#This Row],[Position2]]="LB",1,0)</f>
        <v>0</v>
      </c>
      <c r="AA257">
        <f>IF(Merge6[[#This Row],[Position2]]="CB",1,0)</f>
        <v>0</v>
      </c>
      <c r="AB257">
        <f>IF(Merge6[[#This Row],[Position2]]="RB",1,0)</f>
        <v>0</v>
      </c>
      <c r="AC257">
        <f>IF(Merge6[[#This Row],[Position2]]="LWB",1,0)</f>
        <v>0</v>
      </c>
      <c r="AD257">
        <f>IF(Merge6[[#This Row],[Position2]]="RWB",1,0)</f>
        <v>0</v>
      </c>
      <c r="AE257">
        <f>IF(Merge6[[#This Row],[Position2]]="LM",1,0)</f>
        <v>0</v>
      </c>
      <c r="AF257">
        <f>IF(Merge6[[#This Row],[Position2]]="CDM",1,0)</f>
        <v>1</v>
      </c>
      <c r="AG257">
        <f>IF(Merge6[[#This Row],[Position2]]="CM",1,0)</f>
        <v>0</v>
      </c>
      <c r="AH257">
        <f>IF(Merge6[[#This Row],[Position2]]="CAM",1,0)</f>
        <v>0</v>
      </c>
      <c r="AI257">
        <f>IF(Merge6[[#This Row],[Position2]]="RM",1,0)</f>
        <v>0</v>
      </c>
      <c r="AJ257">
        <f>IF(Merge6[[#This Row],[Position2]]="LW",1,0)</f>
        <v>0</v>
      </c>
      <c r="AK257">
        <f>IF(Merge6[[#This Row],[Position2]]="RW",1,0)</f>
        <v>0</v>
      </c>
      <c r="AL257">
        <f>IF(Merge6[[#This Row],[Position2]]="CF",1,0)</f>
        <v>0</v>
      </c>
      <c r="AM257">
        <f>IF(Merge6[[#This Row],[Position2]]="ST",1,0)</f>
        <v>0</v>
      </c>
      <c r="AN257">
        <v>78</v>
      </c>
      <c r="AO257">
        <v>78</v>
      </c>
      <c r="AP257">
        <v>68</v>
      </c>
      <c r="AQ257">
        <v>79</v>
      </c>
      <c r="AR257">
        <v>75</v>
      </c>
      <c r="AS257">
        <v>67</v>
      </c>
      <c r="AT257">
        <v>75</v>
      </c>
      <c r="AU257">
        <v>64</v>
      </c>
      <c r="AV257">
        <v>63</v>
      </c>
      <c r="AW257">
        <v>63</v>
      </c>
      <c r="AX257">
        <v>46</v>
      </c>
      <c r="AY257">
        <v>48</v>
      </c>
      <c r="AZ257">
        <v>35</v>
      </c>
      <c r="BA257">
        <v>81</v>
      </c>
      <c r="BB257">
        <v>79</v>
      </c>
      <c r="BC257">
        <v>83</v>
      </c>
      <c r="BD257">
        <v>79</v>
      </c>
      <c r="BE257">
        <v>81</v>
      </c>
      <c r="BF257">
        <v>87</v>
      </c>
      <c r="BG257">
        <v>64</v>
      </c>
      <c r="BH257">
        <v>86</v>
      </c>
      <c r="BI257">
        <v>67</v>
      </c>
      <c r="BJ257">
        <v>66</v>
      </c>
      <c r="BK257">
        <v>13</v>
      </c>
      <c r="BL257">
        <v>12</v>
      </c>
      <c r="BM257">
        <v>12</v>
      </c>
      <c r="BN257">
        <v>7</v>
      </c>
      <c r="BO257">
        <v>11</v>
      </c>
      <c r="BP257">
        <v>88</v>
      </c>
      <c r="BQ257">
        <v>82</v>
      </c>
      <c r="BR257">
        <v>65</v>
      </c>
      <c r="BS257">
        <v>80</v>
      </c>
      <c r="BT257">
        <v>73</v>
      </c>
      <c r="BU257">
        <v>83</v>
      </c>
    </row>
    <row r="258" spans="1:73" x14ac:dyDescent="0.25">
      <c r="A258" t="s">
        <v>1090</v>
      </c>
      <c r="B258">
        <v>17</v>
      </c>
      <c r="C258" t="s">
        <v>28</v>
      </c>
      <c r="D258">
        <v>25</v>
      </c>
      <c r="E258">
        <f>Merge6[[#This Row],[age]]^2</f>
        <v>625</v>
      </c>
      <c r="F258" s="1">
        <v>5000000</v>
      </c>
      <c r="G258" s="1">
        <v>7000000</v>
      </c>
      <c r="H258" s="1">
        <f>Merge6[[#This Row],[MV at time]]/1000000</f>
        <v>5</v>
      </c>
      <c r="I258" s="1">
        <f>Merge6[[#This Row],[fee]]/1000000</f>
        <v>7</v>
      </c>
      <c r="J258" s="2">
        <f>Merge6[[#This Row],[fee]]/Merge6[[#This Row],[MV at time]]</f>
        <v>1.4</v>
      </c>
      <c r="K258" t="s">
        <v>1050</v>
      </c>
      <c r="L258" t="s">
        <v>252</v>
      </c>
      <c r="M258" t="s">
        <v>1091</v>
      </c>
      <c r="N258" t="s">
        <v>160</v>
      </c>
      <c r="O2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58" t="s">
        <v>42</v>
      </c>
      <c r="R258" t="s">
        <v>60</v>
      </c>
      <c r="S258">
        <v>75</v>
      </c>
      <c r="T258">
        <v>78</v>
      </c>
      <c r="U258">
        <f>Merge6[[#This Row],[POT]]-Merge6[[#This Row],[TOT]]</f>
        <v>3</v>
      </c>
      <c r="V258" t="s">
        <v>8</v>
      </c>
      <c r="W258">
        <f>IF(Merge6[[#This Row],[Preffoot]]="Right",1,0)</f>
        <v>1</v>
      </c>
      <c r="X258" t="s">
        <v>15</v>
      </c>
      <c r="Y258">
        <f>IF(Merge6[[#This Row],[Position2]]="GK",1,0)</f>
        <v>0</v>
      </c>
      <c r="Z258">
        <f>IF(Merge6[[#This Row],[Position2]]="LB",1,0)</f>
        <v>0</v>
      </c>
      <c r="AA258">
        <f>IF(Merge6[[#This Row],[Position2]]="CB",1,0)</f>
        <v>0</v>
      </c>
      <c r="AB258">
        <f>IF(Merge6[[#This Row],[Position2]]="RB",1,0)</f>
        <v>0</v>
      </c>
      <c r="AC258">
        <f>IF(Merge6[[#This Row],[Position2]]="LWB",1,0)</f>
        <v>0</v>
      </c>
      <c r="AD258">
        <f>IF(Merge6[[#This Row],[Position2]]="RWB",1,0)</f>
        <v>0</v>
      </c>
      <c r="AE258">
        <f>IF(Merge6[[#This Row],[Position2]]="LM",1,0)</f>
        <v>0</v>
      </c>
      <c r="AF258">
        <f>IF(Merge6[[#This Row],[Position2]]="CDM",1,0)</f>
        <v>0</v>
      </c>
      <c r="AG258">
        <f>IF(Merge6[[#This Row],[Position2]]="CM",1,0)</f>
        <v>0</v>
      </c>
      <c r="AH258">
        <f>IF(Merge6[[#This Row],[Position2]]="CAM",1,0)</f>
        <v>0</v>
      </c>
      <c r="AI258">
        <f>IF(Merge6[[#This Row],[Position2]]="RM",1,0)</f>
        <v>0</v>
      </c>
      <c r="AJ258">
        <f>IF(Merge6[[#This Row],[Position2]]="LW",1,0)</f>
        <v>0</v>
      </c>
      <c r="AK258">
        <f>IF(Merge6[[#This Row],[Position2]]="RW",1,0)</f>
        <v>0</v>
      </c>
      <c r="AL258">
        <f>IF(Merge6[[#This Row],[Position2]]="CF",1,0)</f>
        <v>0</v>
      </c>
      <c r="AM258">
        <f>IF(Merge6[[#This Row],[Position2]]="ST",1,0)</f>
        <v>1</v>
      </c>
      <c r="AN258">
        <v>76</v>
      </c>
      <c r="AO258">
        <v>73</v>
      </c>
      <c r="AP258">
        <v>67</v>
      </c>
      <c r="AQ258">
        <v>72</v>
      </c>
      <c r="AR258">
        <v>60</v>
      </c>
      <c r="AS258">
        <v>64</v>
      </c>
      <c r="AT258">
        <v>78</v>
      </c>
      <c r="AU258">
        <v>81</v>
      </c>
      <c r="AV258">
        <v>77</v>
      </c>
      <c r="AW258">
        <v>74</v>
      </c>
      <c r="AX258">
        <v>65</v>
      </c>
      <c r="AY258">
        <v>74</v>
      </c>
      <c r="AZ258">
        <v>74</v>
      </c>
      <c r="BA258">
        <v>25</v>
      </c>
      <c r="BB258">
        <v>29</v>
      </c>
      <c r="BC258">
        <v>37</v>
      </c>
      <c r="BD258">
        <v>69</v>
      </c>
      <c r="BE258">
        <v>70</v>
      </c>
      <c r="BF258">
        <v>83</v>
      </c>
      <c r="BG258">
        <v>82</v>
      </c>
      <c r="BH258">
        <v>68</v>
      </c>
      <c r="BI258">
        <v>67</v>
      </c>
      <c r="BJ258">
        <v>66</v>
      </c>
      <c r="BK258">
        <v>11</v>
      </c>
      <c r="BL258">
        <v>9</v>
      </c>
      <c r="BM258">
        <v>12</v>
      </c>
      <c r="BN258">
        <v>9</v>
      </c>
      <c r="BO258">
        <v>13</v>
      </c>
      <c r="BP258">
        <v>73</v>
      </c>
      <c r="BQ258">
        <v>72</v>
      </c>
      <c r="BR258">
        <v>81</v>
      </c>
      <c r="BS258">
        <v>18</v>
      </c>
      <c r="BT258">
        <v>75</v>
      </c>
      <c r="BU258">
        <v>80</v>
      </c>
    </row>
    <row r="259" spans="1:73" x14ac:dyDescent="0.25">
      <c r="A259" t="s">
        <v>1022</v>
      </c>
      <c r="B259">
        <v>41</v>
      </c>
      <c r="C259" t="s">
        <v>116</v>
      </c>
      <c r="D259">
        <v>22</v>
      </c>
      <c r="E259">
        <f>Merge6[[#This Row],[age]]^2</f>
        <v>484</v>
      </c>
      <c r="F259" s="1">
        <v>6500000</v>
      </c>
      <c r="G259" s="1">
        <v>13000000</v>
      </c>
      <c r="H259" s="1">
        <f>Merge6[[#This Row],[MV at time]]/1000000</f>
        <v>6.5</v>
      </c>
      <c r="I259" s="1">
        <f>Merge6[[#This Row],[fee]]/1000000</f>
        <v>13</v>
      </c>
      <c r="J259" s="2">
        <f>Merge6[[#This Row],[fee]]/Merge6[[#This Row],[MV at time]]</f>
        <v>2</v>
      </c>
      <c r="K259" t="s">
        <v>773</v>
      </c>
      <c r="L259" t="s">
        <v>152</v>
      </c>
      <c r="M259" t="s">
        <v>1023</v>
      </c>
      <c r="N259" t="s">
        <v>811</v>
      </c>
      <c r="O2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59" t="s">
        <v>155</v>
      </c>
      <c r="R259" t="s">
        <v>7</v>
      </c>
      <c r="S259">
        <v>74</v>
      </c>
      <c r="T259">
        <v>84</v>
      </c>
      <c r="U259">
        <f>Merge6[[#This Row],[POT]]-Merge6[[#This Row],[TOT]]</f>
        <v>10</v>
      </c>
      <c r="V259" t="s">
        <v>43</v>
      </c>
      <c r="W259">
        <f>IF(Merge6[[#This Row],[Preffoot]]="Right",1,0)</f>
        <v>0</v>
      </c>
      <c r="X259" t="s">
        <v>114</v>
      </c>
      <c r="Y259">
        <f>IF(Merge6[[#This Row],[Position2]]="GK",1,0)</f>
        <v>0</v>
      </c>
      <c r="Z259">
        <f>IF(Merge6[[#This Row],[Position2]]="LB",1,0)</f>
        <v>0</v>
      </c>
      <c r="AA259">
        <f>IF(Merge6[[#This Row],[Position2]]="CB",1,0)</f>
        <v>0</v>
      </c>
      <c r="AB259">
        <f>IF(Merge6[[#This Row],[Position2]]="RB",1,0)</f>
        <v>0</v>
      </c>
      <c r="AC259">
        <f>IF(Merge6[[#This Row],[Position2]]="LWB",1,0)</f>
        <v>0</v>
      </c>
      <c r="AD259">
        <f>IF(Merge6[[#This Row],[Position2]]="RWB",1,0)</f>
        <v>0</v>
      </c>
      <c r="AE259">
        <f>IF(Merge6[[#This Row],[Position2]]="LM",1,0)</f>
        <v>0</v>
      </c>
      <c r="AF259">
        <f>IF(Merge6[[#This Row],[Position2]]="CDM",1,0)</f>
        <v>0</v>
      </c>
      <c r="AG259">
        <f>IF(Merge6[[#This Row],[Position2]]="CM",1,0)</f>
        <v>0</v>
      </c>
      <c r="AH259">
        <f>IF(Merge6[[#This Row],[Position2]]="CAM",1,0)</f>
        <v>0</v>
      </c>
      <c r="AI259">
        <f>IF(Merge6[[#This Row],[Position2]]="RM",1,0)</f>
        <v>0</v>
      </c>
      <c r="AJ259">
        <f>IF(Merge6[[#This Row],[Position2]]="LW",1,0)</f>
        <v>0</v>
      </c>
      <c r="AK259">
        <f>IF(Merge6[[#This Row],[Position2]]="RW",1,0)</f>
        <v>1</v>
      </c>
      <c r="AL259">
        <f>IF(Merge6[[#This Row],[Position2]]="CF",1,0)</f>
        <v>0</v>
      </c>
      <c r="AM259">
        <f>IF(Merge6[[#This Row],[Position2]]="ST",1,0)</f>
        <v>0</v>
      </c>
      <c r="AN259">
        <v>75</v>
      </c>
      <c r="AO259">
        <v>72</v>
      </c>
      <c r="AP259">
        <v>70</v>
      </c>
      <c r="AQ259">
        <v>67</v>
      </c>
      <c r="AR259">
        <v>64</v>
      </c>
      <c r="AS259">
        <v>68</v>
      </c>
      <c r="AT259">
        <v>69</v>
      </c>
      <c r="AU259">
        <v>77</v>
      </c>
      <c r="AV259">
        <v>68</v>
      </c>
      <c r="AW259">
        <v>64</v>
      </c>
      <c r="AX259">
        <v>66</v>
      </c>
      <c r="AY259">
        <v>62</v>
      </c>
      <c r="AZ259">
        <v>65</v>
      </c>
      <c r="BA259">
        <v>43</v>
      </c>
      <c r="BB259">
        <v>45</v>
      </c>
      <c r="BC259">
        <v>48</v>
      </c>
      <c r="BD259">
        <v>88</v>
      </c>
      <c r="BE259">
        <v>81</v>
      </c>
      <c r="BF259">
        <v>66</v>
      </c>
      <c r="BG259">
        <v>81</v>
      </c>
      <c r="BH259">
        <v>85</v>
      </c>
      <c r="BI259">
        <v>87</v>
      </c>
      <c r="BJ259">
        <v>66</v>
      </c>
      <c r="BK259">
        <v>8</v>
      </c>
      <c r="BL259">
        <v>5</v>
      </c>
      <c r="BM259">
        <v>13</v>
      </c>
      <c r="BN259">
        <v>7</v>
      </c>
      <c r="BO259">
        <v>13</v>
      </c>
      <c r="BP259">
        <v>68</v>
      </c>
      <c r="BQ259">
        <v>68</v>
      </c>
      <c r="BR259">
        <v>71</v>
      </c>
      <c r="BS259">
        <v>47</v>
      </c>
      <c r="BT259">
        <v>70</v>
      </c>
      <c r="BU259">
        <v>72</v>
      </c>
    </row>
    <row r="260" spans="1:73" x14ac:dyDescent="0.25">
      <c r="A260" t="s">
        <v>573</v>
      </c>
      <c r="B260">
        <v>22</v>
      </c>
      <c r="C260" t="s">
        <v>57</v>
      </c>
      <c r="D260">
        <v>25</v>
      </c>
      <c r="E260">
        <f>Merge6[[#This Row],[age]]^2</f>
        <v>625</v>
      </c>
      <c r="F260" s="1">
        <v>24000000</v>
      </c>
      <c r="G260" s="1">
        <v>19200000</v>
      </c>
      <c r="H260" s="1">
        <f>Merge6[[#This Row],[MV at time]]/1000000</f>
        <v>24</v>
      </c>
      <c r="I260" s="1">
        <f>Merge6[[#This Row],[fee]]/1000000</f>
        <v>19.2</v>
      </c>
      <c r="J260" s="2">
        <f>Merge6[[#This Row],[fee]]/Merge6[[#This Row],[MV at time]]</f>
        <v>0.8</v>
      </c>
      <c r="K260" t="s">
        <v>509</v>
      </c>
      <c r="L260" t="s">
        <v>133</v>
      </c>
      <c r="M260" t="s">
        <v>41</v>
      </c>
      <c r="N260" t="s">
        <v>216</v>
      </c>
      <c r="O2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60" t="s">
        <v>7</v>
      </c>
      <c r="R260" t="s">
        <v>60</v>
      </c>
      <c r="S260">
        <v>77</v>
      </c>
      <c r="T260">
        <v>80</v>
      </c>
      <c r="U260">
        <f>Merge6[[#This Row],[POT]]-Merge6[[#This Row],[TOT]]</f>
        <v>3</v>
      </c>
      <c r="V260" t="s">
        <v>8</v>
      </c>
      <c r="W260">
        <f>IF(Merge6[[#This Row],[Preffoot]]="Right",1,0)</f>
        <v>1</v>
      </c>
      <c r="X260" t="s">
        <v>20</v>
      </c>
      <c r="Y260">
        <f>IF(Merge6[[#This Row],[Position2]]="GK",1,0)</f>
        <v>0</v>
      </c>
      <c r="Z260">
        <f>IF(Merge6[[#This Row],[Position2]]="LB",1,0)</f>
        <v>0</v>
      </c>
      <c r="AA260">
        <f>IF(Merge6[[#This Row],[Position2]]="CB",1,0)</f>
        <v>0</v>
      </c>
      <c r="AB260">
        <f>IF(Merge6[[#This Row],[Position2]]="RB",1,0)</f>
        <v>0</v>
      </c>
      <c r="AC260">
        <f>IF(Merge6[[#This Row],[Position2]]="LWB",1,0)</f>
        <v>0</v>
      </c>
      <c r="AD260">
        <f>IF(Merge6[[#This Row],[Position2]]="RWB",1,0)</f>
        <v>0</v>
      </c>
      <c r="AE260">
        <f>IF(Merge6[[#This Row],[Position2]]="LM",1,0)</f>
        <v>0</v>
      </c>
      <c r="AF260">
        <f>IF(Merge6[[#This Row],[Position2]]="CDM",1,0)</f>
        <v>0</v>
      </c>
      <c r="AG260">
        <f>IF(Merge6[[#This Row],[Position2]]="CM",1,0)</f>
        <v>1</v>
      </c>
      <c r="AH260">
        <f>IF(Merge6[[#This Row],[Position2]]="CAM",1,0)</f>
        <v>0</v>
      </c>
      <c r="AI260">
        <f>IF(Merge6[[#This Row],[Position2]]="RM",1,0)</f>
        <v>0</v>
      </c>
      <c r="AJ260">
        <f>IF(Merge6[[#This Row],[Position2]]="LW",1,0)</f>
        <v>0</v>
      </c>
      <c r="AK260">
        <f>IF(Merge6[[#This Row],[Position2]]="RW",1,0)</f>
        <v>0</v>
      </c>
      <c r="AL260">
        <f>IF(Merge6[[#This Row],[Position2]]="CF",1,0)</f>
        <v>0</v>
      </c>
      <c r="AM260">
        <f>IF(Merge6[[#This Row],[Position2]]="ST",1,0)</f>
        <v>0</v>
      </c>
      <c r="AN260">
        <v>79</v>
      </c>
      <c r="AO260">
        <v>79</v>
      </c>
      <c r="AP260">
        <v>74</v>
      </c>
      <c r="AQ260">
        <v>81</v>
      </c>
      <c r="AR260">
        <v>77</v>
      </c>
      <c r="AS260">
        <v>62</v>
      </c>
      <c r="AT260">
        <v>73</v>
      </c>
      <c r="AU260">
        <v>66</v>
      </c>
      <c r="AV260">
        <v>76</v>
      </c>
      <c r="AW260">
        <v>75</v>
      </c>
      <c r="AX260">
        <v>67</v>
      </c>
      <c r="AY260">
        <v>56</v>
      </c>
      <c r="AZ260">
        <v>70</v>
      </c>
      <c r="BA260">
        <v>58</v>
      </c>
      <c r="BB260">
        <v>60</v>
      </c>
      <c r="BC260">
        <v>63</v>
      </c>
      <c r="BD260">
        <v>71</v>
      </c>
      <c r="BE260">
        <v>70</v>
      </c>
      <c r="BF260">
        <v>60</v>
      </c>
      <c r="BG260">
        <v>72</v>
      </c>
      <c r="BH260">
        <v>67</v>
      </c>
      <c r="BI260">
        <v>74</v>
      </c>
      <c r="BJ260">
        <v>65</v>
      </c>
      <c r="BK260">
        <v>14</v>
      </c>
      <c r="BL260">
        <v>6</v>
      </c>
      <c r="BM260">
        <v>6</v>
      </c>
      <c r="BN260">
        <v>10</v>
      </c>
      <c r="BO260">
        <v>10</v>
      </c>
      <c r="BP260">
        <v>64</v>
      </c>
      <c r="BQ260">
        <v>74</v>
      </c>
      <c r="BR260">
        <v>76</v>
      </c>
      <c r="BS260">
        <v>61</v>
      </c>
      <c r="BT260">
        <v>77</v>
      </c>
      <c r="BU260">
        <v>79</v>
      </c>
    </row>
    <row r="261" spans="1:73" x14ac:dyDescent="0.25">
      <c r="A261" t="s">
        <v>1092</v>
      </c>
      <c r="B261">
        <v>22</v>
      </c>
      <c r="C261" t="s">
        <v>722</v>
      </c>
      <c r="D261">
        <v>25</v>
      </c>
      <c r="E261">
        <f>Merge6[[#This Row],[age]]^2</f>
        <v>625</v>
      </c>
      <c r="F261" s="1">
        <v>16000000</v>
      </c>
      <c r="G261" s="1">
        <v>14250000</v>
      </c>
      <c r="H261" s="1">
        <f>Merge6[[#This Row],[MV at time]]/1000000</f>
        <v>16</v>
      </c>
      <c r="I261" s="1">
        <f>Merge6[[#This Row],[fee]]/1000000</f>
        <v>14.25</v>
      </c>
      <c r="J261" s="2">
        <f>Merge6[[#This Row],[fee]]/Merge6[[#This Row],[MV at time]]</f>
        <v>0.890625</v>
      </c>
      <c r="K261" t="s">
        <v>1050</v>
      </c>
      <c r="L261" t="s">
        <v>290</v>
      </c>
      <c r="M261" t="s">
        <v>456</v>
      </c>
      <c r="N261" t="s">
        <v>24</v>
      </c>
      <c r="O2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61" t="s">
        <v>82</v>
      </c>
      <c r="R261" t="s">
        <v>7</v>
      </c>
      <c r="S261">
        <v>81</v>
      </c>
      <c r="T261">
        <v>83</v>
      </c>
      <c r="U261">
        <f>Merge6[[#This Row],[POT]]-Merge6[[#This Row],[TOT]]</f>
        <v>2</v>
      </c>
      <c r="V261" t="s">
        <v>8</v>
      </c>
      <c r="W261">
        <f>IF(Merge6[[#This Row],[Preffoot]]="Right",1,0)</f>
        <v>1</v>
      </c>
      <c r="X261" t="s">
        <v>92</v>
      </c>
      <c r="Y261">
        <f>IF(Merge6[[#This Row],[Position2]]="GK",1,0)</f>
        <v>0</v>
      </c>
      <c r="Z261">
        <f>IF(Merge6[[#This Row],[Position2]]="LB",1,0)</f>
        <v>0</v>
      </c>
      <c r="AA261">
        <f>IF(Merge6[[#This Row],[Position2]]="CB",1,0)</f>
        <v>0</v>
      </c>
      <c r="AB261">
        <f>IF(Merge6[[#This Row],[Position2]]="RB",1,0)</f>
        <v>0</v>
      </c>
      <c r="AC261">
        <f>IF(Merge6[[#This Row],[Position2]]="LWB",1,0)</f>
        <v>0</v>
      </c>
      <c r="AD261">
        <f>IF(Merge6[[#This Row],[Position2]]="RWB",1,0)</f>
        <v>1</v>
      </c>
      <c r="AE261">
        <f>IF(Merge6[[#This Row],[Position2]]="LM",1,0)</f>
        <v>0</v>
      </c>
      <c r="AF261">
        <f>IF(Merge6[[#This Row],[Position2]]="CDM",1,0)</f>
        <v>0</v>
      </c>
      <c r="AG261">
        <f>IF(Merge6[[#This Row],[Position2]]="CM",1,0)</f>
        <v>0</v>
      </c>
      <c r="AH261">
        <f>IF(Merge6[[#This Row],[Position2]]="CAM",1,0)</f>
        <v>0</v>
      </c>
      <c r="AI261">
        <f>IF(Merge6[[#This Row],[Position2]]="RM",1,0)</f>
        <v>0</v>
      </c>
      <c r="AJ261">
        <f>IF(Merge6[[#This Row],[Position2]]="LW",1,0)</f>
        <v>0</v>
      </c>
      <c r="AK261">
        <f>IF(Merge6[[#This Row],[Position2]]="RW",1,0)</f>
        <v>0</v>
      </c>
      <c r="AL261">
        <f>IF(Merge6[[#This Row],[Position2]]="CF",1,0)</f>
        <v>0</v>
      </c>
      <c r="AM261">
        <f>IF(Merge6[[#This Row],[Position2]]="ST",1,0)</f>
        <v>0</v>
      </c>
      <c r="AN261">
        <v>74</v>
      </c>
      <c r="AO261">
        <v>71</v>
      </c>
      <c r="AP261">
        <v>73</v>
      </c>
      <c r="AQ261">
        <v>74</v>
      </c>
      <c r="AR261">
        <v>65</v>
      </c>
      <c r="AS261">
        <v>84</v>
      </c>
      <c r="AT261">
        <v>66</v>
      </c>
      <c r="AU261">
        <v>67</v>
      </c>
      <c r="AV261">
        <v>54</v>
      </c>
      <c r="AW261">
        <v>50</v>
      </c>
      <c r="AX261">
        <v>35</v>
      </c>
      <c r="AY261">
        <v>48</v>
      </c>
      <c r="AZ261">
        <v>38</v>
      </c>
      <c r="BA261">
        <v>75</v>
      </c>
      <c r="BB261">
        <v>77</v>
      </c>
      <c r="BC261">
        <v>79</v>
      </c>
      <c r="BD261">
        <v>76</v>
      </c>
      <c r="BE261">
        <v>94</v>
      </c>
      <c r="BF261">
        <v>89</v>
      </c>
      <c r="BG261">
        <v>60</v>
      </c>
      <c r="BH261">
        <v>84</v>
      </c>
      <c r="BI261">
        <v>68</v>
      </c>
      <c r="BJ261">
        <v>92</v>
      </c>
      <c r="BK261">
        <v>13</v>
      </c>
      <c r="BL261">
        <v>10</v>
      </c>
      <c r="BM261">
        <v>10</v>
      </c>
      <c r="BN261">
        <v>7</v>
      </c>
      <c r="BO261">
        <v>14</v>
      </c>
      <c r="BP261">
        <v>83</v>
      </c>
      <c r="BQ261">
        <v>80</v>
      </c>
      <c r="BR261">
        <v>74</v>
      </c>
      <c r="BS261">
        <v>77</v>
      </c>
      <c r="BT261">
        <v>58</v>
      </c>
      <c r="BU261">
        <v>73</v>
      </c>
    </row>
    <row r="262" spans="1:73" x14ac:dyDescent="0.25">
      <c r="A262" t="s">
        <v>1332</v>
      </c>
      <c r="B262">
        <v>46</v>
      </c>
      <c r="C262" t="s">
        <v>23</v>
      </c>
      <c r="D262">
        <v>19</v>
      </c>
      <c r="E262">
        <f>Merge6[[#This Row],[age]]^2</f>
        <v>361</v>
      </c>
      <c r="F262" s="1">
        <v>17000000</v>
      </c>
      <c r="G262" s="1">
        <v>18000000</v>
      </c>
      <c r="H262" s="1">
        <f>Merge6[[#This Row],[MV at time]]/1000000</f>
        <v>17</v>
      </c>
      <c r="I262" s="1">
        <f>Merge6[[#This Row],[fee]]/1000000</f>
        <v>18</v>
      </c>
      <c r="J262" s="2">
        <f>Merge6[[#This Row],[fee]]/Merge6[[#This Row],[MV at time]]</f>
        <v>1.0588235294117647</v>
      </c>
      <c r="K262" t="s">
        <v>1233</v>
      </c>
      <c r="L262" t="s">
        <v>18</v>
      </c>
      <c r="M262" t="s">
        <v>175</v>
      </c>
      <c r="N262" t="s">
        <v>556</v>
      </c>
      <c r="O2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62" t="s">
        <v>7</v>
      </c>
      <c r="R262" t="s">
        <v>60</v>
      </c>
      <c r="S262">
        <v>74</v>
      </c>
      <c r="T262">
        <v>82</v>
      </c>
      <c r="U262">
        <f>Merge6[[#This Row],[POT]]-Merge6[[#This Row],[TOT]]</f>
        <v>8</v>
      </c>
      <c r="V262" t="s">
        <v>43</v>
      </c>
      <c r="W262">
        <f>IF(Merge6[[#This Row],[Preffoot]]="Right",1,0)</f>
        <v>0</v>
      </c>
      <c r="X262" t="s">
        <v>374</v>
      </c>
      <c r="Y262">
        <f>IF(Merge6[[#This Row],[Position2]]="GK",1,0)</f>
        <v>0</v>
      </c>
      <c r="Z262">
        <f>IF(Merge6[[#This Row],[Position2]]="LB",1,0)</f>
        <v>0</v>
      </c>
      <c r="AA262">
        <f>IF(Merge6[[#This Row],[Position2]]="CB",1,0)</f>
        <v>0</v>
      </c>
      <c r="AB262">
        <f>IF(Merge6[[#This Row],[Position2]]="RB",1,0)</f>
        <v>0</v>
      </c>
      <c r="AC262">
        <f>IF(Merge6[[#This Row],[Position2]]="LWB",1,0)</f>
        <v>1</v>
      </c>
      <c r="AD262">
        <f>IF(Merge6[[#This Row],[Position2]]="RWB",1,0)</f>
        <v>0</v>
      </c>
      <c r="AE262">
        <f>IF(Merge6[[#This Row],[Position2]]="LM",1,0)</f>
        <v>0</v>
      </c>
      <c r="AF262">
        <f>IF(Merge6[[#This Row],[Position2]]="CDM",1,0)</f>
        <v>0</v>
      </c>
      <c r="AG262">
        <f>IF(Merge6[[#This Row],[Position2]]="CM",1,0)</f>
        <v>0</v>
      </c>
      <c r="AH262">
        <f>IF(Merge6[[#This Row],[Position2]]="CAM",1,0)</f>
        <v>0</v>
      </c>
      <c r="AI262">
        <f>IF(Merge6[[#This Row],[Position2]]="RM",1,0)</f>
        <v>0</v>
      </c>
      <c r="AJ262">
        <f>IF(Merge6[[#This Row],[Position2]]="LW",1,0)</f>
        <v>0</v>
      </c>
      <c r="AK262">
        <f>IF(Merge6[[#This Row],[Position2]]="RW",1,0)</f>
        <v>0</v>
      </c>
      <c r="AL262">
        <f>IF(Merge6[[#This Row],[Position2]]="CF",1,0)</f>
        <v>0</v>
      </c>
      <c r="AM262">
        <f>IF(Merge6[[#This Row],[Position2]]="ST",1,0)</f>
        <v>0</v>
      </c>
      <c r="AN262">
        <v>75</v>
      </c>
      <c r="AO262">
        <v>74</v>
      </c>
      <c r="AP262">
        <v>73</v>
      </c>
      <c r="AQ262">
        <v>70</v>
      </c>
      <c r="AR262">
        <v>64</v>
      </c>
      <c r="AS262">
        <v>61</v>
      </c>
      <c r="AT262">
        <v>71</v>
      </c>
      <c r="AU262">
        <v>64</v>
      </c>
      <c r="AV262">
        <v>59</v>
      </c>
      <c r="AW262">
        <v>59</v>
      </c>
      <c r="AX262">
        <v>51</v>
      </c>
      <c r="AY262">
        <v>46</v>
      </c>
      <c r="AZ262">
        <v>54</v>
      </c>
      <c r="BA262" t="s">
        <v>1234</v>
      </c>
      <c r="BB262">
        <v>65</v>
      </c>
      <c r="BC262">
        <v>73</v>
      </c>
      <c r="BD262">
        <v>86</v>
      </c>
      <c r="BE262">
        <v>77</v>
      </c>
      <c r="BF262">
        <v>70</v>
      </c>
      <c r="BG262">
        <v>70</v>
      </c>
      <c r="BH262">
        <v>87</v>
      </c>
      <c r="BI262">
        <v>80</v>
      </c>
      <c r="BJ262">
        <v>62</v>
      </c>
      <c r="BK262">
        <v>10</v>
      </c>
      <c r="BL262">
        <v>8</v>
      </c>
      <c r="BM262">
        <v>14</v>
      </c>
      <c r="BN262">
        <v>11</v>
      </c>
      <c r="BO262">
        <v>14</v>
      </c>
      <c r="BP262">
        <v>68</v>
      </c>
      <c r="BQ262">
        <v>70</v>
      </c>
      <c r="BR262">
        <v>65</v>
      </c>
      <c r="BS262">
        <v>66</v>
      </c>
      <c r="BT262">
        <v>60</v>
      </c>
      <c r="BU262">
        <v>64</v>
      </c>
    </row>
    <row r="263" spans="1:73" x14ac:dyDescent="0.25">
      <c r="A263" t="s">
        <v>574</v>
      </c>
      <c r="B263">
        <v>22</v>
      </c>
      <c r="C263" t="s">
        <v>17</v>
      </c>
      <c r="D263">
        <v>23</v>
      </c>
      <c r="E263">
        <f>Merge6[[#This Row],[age]]^2</f>
        <v>529</v>
      </c>
      <c r="F263" s="1">
        <v>20000000</v>
      </c>
      <c r="G263" s="1">
        <v>14000000</v>
      </c>
      <c r="H263" s="1">
        <f>Merge6[[#This Row],[MV at time]]/1000000</f>
        <v>20</v>
      </c>
      <c r="I263" s="1">
        <f>Merge6[[#This Row],[fee]]/1000000</f>
        <v>14</v>
      </c>
      <c r="J263" s="2">
        <f>Merge6[[#This Row],[fee]]/Merge6[[#This Row],[MV at time]]</f>
        <v>0.7</v>
      </c>
      <c r="K263" t="s">
        <v>509</v>
      </c>
      <c r="L263" t="s">
        <v>343</v>
      </c>
      <c r="M263" t="s">
        <v>203</v>
      </c>
      <c r="N263" t="s">
        <v>143</v>
      </c>
      <c r="O2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63" t="s">
        <v>91</v>
      </c>
      <c r="R263" t="s">
        <v>91</v>
      </c>
      <c r="S263">
        <v>78</v>
      </c>
      <c r="T263">
        <v>83</v>
      </c>
      <c r="U263">
        <f>Merge6[[#This Row],[POT]]-Merge6[[#This Row],[TOT]]</f>
        <v>5</v>
      </c>
      <c r="V263" t="s">
        <v>8</v>
      </c>
      <c r="W263">
        <f>IF(Merge6[[#This Row],[Preffoot]]="Right",1,0)</f>
        <v>1</v>
      </c>
      <c r="X263" t="s">
        <v>61</v>
      </c>
      <c r="Y263">
        <f>IF(Merge6[[#This Row],[Position2]]="GK",1,0)</f>
        <v>0</v>
      </c>
      <c r="Z263">
        <f>IF(Merge6[[#This Row],[Position2]]="LB",1,0)</f>
        <v>0</v>
      </c>
      <c r="AA263">
        <f>IF(Merge6[[#This Row],[Position2]]="CB",1,0)</f>
        <v>0</v>
      </c>
      <c r="AB263">
        <f>IF(Merge6[[#This Row],[Position2]]="RB",1,0)</f>
        <v>0</v>
      </c>
      <c r="AC263">
        <f>IF(Merge6[[#This Row],[Position2]]="LWB",1,0)</f>
        <v>0</v>
      </c>
      <c r="AD263">
        <f>IF(Merge6[[#This Row],[Position2]]="RWB",1,0)</f>
        <v>0</v>
      </c>
      <c r="AE263">
        <f>IF(Merge6[[#This Row],[Position2]]="LM",1,0)</f>
        <v>0</v>
      </c>
      <c r="AF263">
        <f>IF(Merge6[[#This Row],[Position2]]="CDM",1,0)</f>
        <v>1</v>
      </c>
      <c r="AG263">
        <f>IF(Merge6[[#This Row],[Position2]]="CM",1,0)</f>
        <v>0</v>
      </c>
      <c r="AH263">
        <f>IF(Merge6[[#This Row],[Position2]]="CAM",1,0)</f>
        <v>0</v>
      </c>
      <c r="AI263">
        <f>IF(Merge6[[#This Row],[Position2]]="RM",1,0)</f>
        <v>0</v>
      </c>
      <c r="AJ263">
        <f>IF(Merge6[[#This Row],[Position2]]="LW",1,0)</f>
        <v>0</v>
      </c>
      <c r="AK263">
        <f>IF(Merge6[[#This Row],[Position2]]="RW",1,0)</f>
        <v>0</v>
      </c>
      <c r="AL263">
        <f>IF(Merge6[[#This Row],[Position2]]="CF",1,0)</f>
        <v>0</v>
      </c>
      <c r="AM263">
        <f>IF(Merge6[[#This Row],[Position2]]="ST",1,0)</f>
        <v>0</v>
      </c>
      <c r="AN263">
        <v>74</v>
      </c>
      <c r="AO263">
        <v>69</v>
      </c>
      <c r="AP263">
        <v>57</v>
      </c>
      <c r="AQ263">
        <v>78</v>
      </c>
      <c r="AR263">
        <v>72</v>
      </c>
      <c r="AS263">
        <v>60</v>
      </c>
      <c r="AT263">
        <v>60</v>
      </c>
      <c r="AU263">
        <v>42</v>
      </c>
      <c r="AV263">
        <v>54</v>
      </c>
      <c r="AW263">
        <v>55</v>
      </c>
      <c r="AX263">
        <v>34</v>
      </c>
      <c r="AY263">
        <v>56</v>
      </c>
      <c r="AZ263">
        <v>37</v>
      </c>
      <c r="BA263">
        <v>77</v>
      </c>
      <c r="BB263">
        <v>78</v>
      </c>
      <c r="BC263">
        <v>80</v>
      </c>
      <c r="BD263">
        <v>68</v>
      </c>
      <c r="BE263">
        <v>83</v>
      </c>
      <c r="BF263">
        <v>73</v>
      </c>
      <c r="BG263">
        <v>79</v>
      </c>
      <c r="BH263">
        <v>65</v>
      </c>
      <c r="BI263">
        <v>79</v>
      </c>
      <c r="BJ263">
        <v>75</v>
      </c>
      <c r="BK263">
        <v>14</v>
      </c>
      <c r="BL263">
        <v>5</v>
      </c>
      <c r="BM263">
        <v>11</v>
      </c>
      <c r="BN263">
        <v>11</v>
      </c>
      <c r="BO263">
        <v>8</v>
      </c>
      <c r="BP263">
        <v>79</v>
      </c>
      <c r="BQ263">
        <v>78</v>
      </c>
      <c r="BR263">
        <v>55</v>
      </c>
      <c r="BS263">
        <v>78</v>
      </c>
      <c r="BT263">
        <v>73</v>
      </c>
      <c r="BU263">
        <v>79</v>
      </c>
    </row>
    <row r="264" spans="1:73" x14ac:dyDescent="0.25">
      <c r="A264" t="s">
        <v>575</v>
      </c>
      <c r="B264">
        <v>23</v>
      </c>
      <c r="C264" t="s">
        <v>1</v>
      </c>
      <c r="D264">
        <v>29</v>
      </c>
      <c r="E264">
        <f>Merge6[[#This Row],[age]]^2</f>
        <v>841</v>
      </c>
      <c r="F264" s="1">
        <v>40000000</v>
      </c>
      <c r="G264" s="1">
        <v>31000000</v>
      </c>
      <c r="H264" s="1">
        <f>Merge6[[#This Row],[MV at time]]/1000000</f>
        <v>40</v>
      </c>
      <c r="I264" s="1">
        <f>Merge6[[#This Row],[fee]]/1000000</f>
        <v>31</v>
      </c>
      <c r="J264" s="2">
        <f>Merge6[[#This Row],[fee]]/Merge6[[#This Row],[MV at time]]</f>
        <v>0.77500000000000002</v>
      </c>
      <c r="K264" t="s">
        <v>1233</v>
      </c>
      <c r="L264" t="s">
        <v>11</v>
      </c>
      <c r="M264" t="s">
        <v>36</v>
      </c>
      <c r="N264" t="s">
        <v>486</v>
      </c>
      <c r="O2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2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64" t="s">
        <v>6</v>
      </c>
      <c r="R264" t="s">
        <v>60</v>
      </c>
      <c r="S264">
        <v>83</v>
      </c>
      <c r="T264">
        <v>83</v>
      </c>
      <c r="U264">
        <f>Merge6[[#This Row],[POT]]-Merge6[[#This Row],[TOT]]</f>
        <v>0</v>
      </c>
      <c r="V264" t="s">
        <v>8</v>
      </c>
      <c r="W264">
        <f>IF(Merge6[[#This Row],[Preffoot]]="Right",1,0)</f>
        <v>1</v>
      </c>
      <c r="X264" t="s">
        <v>9</v>
      </c>
      <c r="Y264">
        <f>IF(Merge6[[#This Row],[Position2]]="GK",1,0)</f>
        <v>0</v>
      </c>
      <c r="Z264">
        <f>IF(Merge6[[#This Row],[Position2]]="LB",1,0)</f>
        <v>0</v>
      </c>
      <c r="AA264">
        <f>IF(Merge6[[#This Row],[Position2]]="CB",1,0)</f>
        <v>1</v>
      </c>
      <c r="AB264">
        <f>IF(Merge6[[#This Row],[Position2]]="RB",1,0)</f>
        <v>0</v>
      </c>
      <c r="AC264">
        <f>IF(Merge6[[#This Row],[Position2]]="LWB",1,0)</f>
        <v>0</v>
      </c>
      <c r="AD264">
        <f>IF(Merge6[[#This Row],[Position2]]="RWB",1,0)</f>
        <v>0</v>
      </c>
      <c r="AE264">
        <f>IF(Merge6[[#This Row],[Position2]]="LM",1,0)</f>
        <v>0</v>
      </c>
      <c r="AF264">
        <f>IF(Merge6[[#This Row],[Position2]]="CDM",1,0)</f>
        <v>0</v>
      </c>
      <c r="AG264">
        <f>IF(Merge6[[#This Row],[Position2]]="CM",1,0)</f>
        <v>0</v>
      </c>
      <c r="AH264">
        <f>IF(Merge6[[#This Row],[Position2]]="CAM",1,0)</f>
        <v>0</v>
      </c>
      <c r="AI264">
        <f>IF(Merge6[[#This Row],[Position2]]="RM",1,0)</f>
        <v>0</v>
      </c>
      <c r="AJ264">
        <f>IF(Merge6[[#This Row],[Position2]]="LW",1,0)</f>
        <v>0</v>
      </c>
      <c r="AK264">
        <f>IF(Merge6[[#This Row],[Position2]]="RW",1,0)</f>
        <v>0</v>
      </c>
      <c r="AL264">
        <f>IF(Merge6[[#This Row],[Position2]]="CF",1,0)</f>
        <v>0</v>
      </c>
      <c r="AM264">
        <f>IF(Merge6[[#This Row],[Position2]]="ST",1,0)</f>
        <v>0</v>
      </c>
      <c r="AN264">
        <v>71</v>
      </c>
      <c r="AO264">
        <v>65</v>
      </c>
      <c r="AP264">
        <v>35</v>
      </c>
      <c r="AQ264">
        <v>76</v>
      </c>
      <c r="AR264">
        <v>74</v>
      </c>
      <c r="AS264">
        <v>79</v>
      </c>
      <c r="AT264">
        <v>73</v>
      </c>
      <c r="AU264">
        <v>32</v>
      </c>
      <c r="AV264">
        <v>57</v>
      </c>
      <c r="AW264">
        <v>47</v>
      </c>
      <c r="AX264">
        <v>71</v>
      </c>
      <c r="AY264">
        <v>41</v>
      </c>
      <c r="AZ264">
        <v>34</v>
      </c>
      <c r="BA264" t="s">
        <v>1234</v>
      </c>
      <c r="BB264">
        <v>81</v>
      </c>
      <c r="BC264">
        <v>80</v>
      </c>
      <c r="BD264">
        <v>77</v>
      </c>
      <c r="BE264">
        <v>68</v>
      </c>
      <c r="BF264">
        <v>87</v>
      </c>
      <c r="BG264">
        <v>50</v>
      </c>
      <c r="BH264">
        <v>76</v>
      </c>
      <c r="BI264">
        <v>62</v>
      </c>
      <c r="BJ264">
        <v>82</v>
      </c>
      <c r="BK264">
        <v>7</v>
      </c>
      <c r="BL264">
        <v>7</v>
      </c>
      <c r="BM264">
        <v>10</v>
      </c>
      <c r="BN264">
        <v>14</v>
      </c>
      <c r="BO264">
        <v>11</v>
      </c>
      <c r="BP264">
        <v>85</v>
      </c>
      <c r="BQ264">
        <v>84</v>
      </c>
      <c r="BR264">
        <v>52</v>
      </c>
      <c r="BS264">
        <v>83</v>
      </c>
      <c r="BT264">
        <v>63</v>
      </c>
      <c r="BU264">
        <v>75</v>
      </c>
    </row>
    <row r="265" spans="1:73" x14ac:dyDescent="0.25">
      <c r="A265" t="s">
        <v>575</v>
      </c>
      <c r="B265">
        <v>35</v>
      </c>
      <c r="C265" t="s">
        <v>1</v>
      </c>
      <c r="D265">
        <v>26</v>
      </c>
      <c r="E265">
        <f>Merge6[[#This Row],[age]]^2</f>
        <v>676</v>
      </c>
      <c r="F265" s="1">
        <v>13000000</v>
      </c>
      <c r="G265" s="1">
        <v>15000000</v>
      </c>
      <c r="H265" s="1">
        <f>Merge6[[#This Row],[MV at time]]/1000000</f>
        <v>13</v>
      </c>
      <c r="I265" s="1">
        <f>Merge6[[#This Row],[fee]]/1000000</f>
        <v>15</v>
      </c>
      <c r="J265" s="2">
        <f>Merge6[[#This Row],[fee]]/Merge6[[#This Row],[MV at time]]</f>
        <v>1.1538461538461537</v>
      </c>
      <c r="K265" t="s">
        <v>509</v>
      </c>
      <c r="L265" t="s">
        <v>11</v>
      </c>
      <c r="M265" t="s">
        <v>135</v>
      </c>
      <c r="N265" t="s">
        <v>36</v>
      </c>
      <c r="O2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2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265" t="s">
        <v>55</v>
      </c>
      <c r="R265" t="s">
        <v>6</v>
      </c>
      <c r="S265">
        <v>80</v>
      </c>
      <c r="T265">
        <v>83</v>
      </c>
      <c r="U265">
        <f>Merge6[[#This Row],[POT]]-Merge6[[#This Row],[TOT]]</f>
        <v>3</v>
      </c>
      <c r="V265" t="s">
        <v>8</v>
      </c>
      <c r="W265">
        <f>IF(Merge6[[#This Row],[Preffoot]]="Right",1,0)</f>
        <v>1</v>
      </c>
      <c r="X265" t="s">
        <v>9</v>
      </c>
      <c r="Y265">
        <f>IF(Merge6[[#This Row],[Position2]]="GK",1,0)</f>
        <v>0</v>
      </c>
      <c r="Z265">
        <f>IF(Merge6[[#This Row],[Position2]]="LB",1,0)</f>
        <v>0</v>
      </c>
      <c r="AA265">
        <f>IF(Merge6[[#This Row],[Position2]]="CB",1,0)</f>
        <v>1</v>
      </c>
      <c r="AB265">
        <f>IF(Merge6[[#This Row],[Position2]]="RB",1,0)</f>
        <v>0</v>
      </c>
      <c r="AC265">
        <f>IF(Merge6[[#This Row],[Position2]]="LWB",1,0)</f>
        <v>0</v>
      </c>
      <c r="AD265">
        <f>IF(Merge6[[#This Row],[Position2]]="RWB",1,0)</f>
        <v>0</v>
      </c>
      <c r="AE265">
        <f>IF(Merge6[[#This Row],[Position2]]="LM",1,0)</f>
        <v>0</v>
      </c>
      <c r="AF265">
        <f>IF(Merge6[[#This Row],[Position2]]="CDM",1,0)</f>
        <v>0</v>
      </c>
      <c r="AG265">
        <f>IF(Merge6[[#This Row],[Position2]]="CM",1,0)</f>
        <v>0</v>
      </c>
      <c r="AH265">
        <f>IF(Merge6[[#This Row],[Position2]]="CAM",1,0)</f>
        <v>0</v>
      </c>
      <c r="AI265">
        <f>IF(Merge6[[#This Row],[Position2]]="RM",1,0)</f>
        <v>0</v>
      </c>
      <c r="AJ265">
        <f>IF(Merge6[[#This Row],[Position2]]="LW",1,0)</f>
        <v>0</v>
      </c>
      <c r="AK265">
        <f>IF(Merge6[[#This Row],[Position2]]="RW",1,0)</f>
        <v>0</v>
      </c>
      <c r="AL265">
        <f>IF(Merge6[[#This Row],[Position2]]="CF",1,0)</f>
        <v>0</v>
      </c>
      <c r="AM265">
        <f>IF(Merge6[[#This Row],[Position2]]="ST",1,0)</f>
        <v>0</v>
      </c>
      <c r="AN265">
        <v>67</v>
      </c>
      <c r="AO265">
        <v>67</v>
      </c>
      <c r="AP265">
        <v>35</v>
      </c>
      <c r="AQ265">
        <v>72</v>
      </c>
      <c r="AR265">
        <v>69</v>
      </c>
      <c r="AS265">
        <v>78</v>
      </c>
      <c r="AT265">
        <v>73</v>
      </c>
      <c r="AU265">
        <v>32</v>
      </c>
      <c r="AV265">
        <v>57</v>
      </c>
      <c r="AW265">
        <v>47</v>
      </c>
      <c r="AX265">
        <v>71</v>
      </c>
      <c r="AY265">
        <v>41</v>
      </c>
      <c r="AZ265">
        <v>34</v>
      </c>
      <c r="BA265">
        <v>82</v>
      </c>
      <c r="BB265">
        <v>75</v>
      </c>
      <c r="BC265">
        <v>80</v>
      </c>
      <c r="BD265">
        <v>78</v>
      </c>
      <c r="BE265">
        <v>65</v>
      </c>
      <c r="BF265">
        <v>86</v>
      </c>
      <c r="BG265">
        <v>55</v>
      </c>
      <c r="BH265">
        <v>76</v>
      </c>
      <c r="BI265">
        <v>69</v>
      </c>
      <c r="BJ265">
        <v>83</v>
      </c>
      <c r="BK265">
        <v>7</v>
      </c>
      <c r="BL265">
        <v>7</v>
      </c>
      <c r="BM265">
        <v>10</v>
      </c>
      <c r="BN265">
        <v>14</v>
      </c>
      <c r="BO265">
        <v>11</v>
      </c>
      <c r="BP265">
        <v>82</v>
      </c>
      <c r="BQ265">
        <v>76</v>
      </c>
      <c r="BR265">
        <v>52</v>
      </c>
      <c r="BS265">
        <v>81</v>
      </c>
      <c r="BT265">
        <v>51</v>
      </c>
      <c r="BU265">
        <v>74</v>
      </c>
    </row>
    <row r="266" spans="1:73" x14ac:dyDescent="0.25">
      <c r="A266" t="s">
        <v>576</v>
      </c>
      <c r="B266">
        <v>17</v>
      </c>
      <c r="C266" t="s">
        <v>17</v>
      </c>
      <c r="D266">
        <v>28</v>
      </c>
      <c r="E266">
        <f>Merge6[[#This Row],[age]]^2</f>
        <v>784</v>
      </c>
      <c r="F266" s="1">
        <v>17000000</v>
      </c>
      <c r="G266" s="1">
        <v>10250000</v>
      </c>
      <c r="H266" s="1">
        <f>Merge6[[#This Row],[MV at time]]/1000000</f>
        <v>17</v>
      </c>
      <c r="I266" s="1">
        <f>Merge6[[#This Row],[fee]]/1000000</f>
        <v>10.25</v>
      </c>
      <c r="J266" s="2">
        <f>Merge6[[#This Row],[fee]]/Merge6[[#This Row],[MV at time]]</f>
        <v>0.6029411764705882</v>
      </c>
      <c r="K266" t="s">
        <v>509</v>
      </c>
      <c r="L266" t="s">
        <v>252</v>
      </c>
      <c r="M266" t="s">
        <v>223</v>
      </c>
      <c r="N266" t="s">
        <v>228</v>
      </c>
      <c r="O2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66" t="s">
        <v>91</v>
      </c>
      <c r="R266" t="s">
        <v>7</v>
      </c>
      <c r="S266">
        <v>78</v>
      </c>
      <c r="T266">
        <v>79</v>
      </c>
      <c r="U266">
        <f>Merge6[[#This Row],[POT]]-Merge6[[#This Row],[TOT]]</f>
        <v>1</v>
      </c>
      <c r="V266" t="s">
        <v>8</v>
      </c>
      <c r="W266">
        <f>IF(Merge6[[#This Row],[Preffoot]]="Right",1,0)</f>
        <v>1</v>
      </c>
      <c r="X266" t="s">
        <v>61</v>
      </c>
      <c r="Y266">
        <f>IF(Merge6[[#This Row],[Position2]]="GK",1,0)</f>
        <v>0</v>
      </c>
      <c r="Z266">
        <f>IF(Merge6[[#This Row],[Position2]]="LB",1,0)</f>
        <v>0</v>
      </c>
      <c r="AA266">
        <f>IF(Merge6[[#This Row],[Position2]]="CB",1,0)</f>
        <v>0</v>
      </c>
      <c r="AB266">
        <f>IF(Merge6[[#This Row],[Position2]]="RB",1,0)</f>
        <v>0</v>
      </c>
      <c r="AC266">
        <f>IF(Merge6[[#This Row],[Position2]]="LWB",1,0)</f>
        <v>0</v>
      </c>
      <c r="AD266">
        <f>IF(Merge6[[#This Row],[Position2]]="RWB",1,0)</f>
        <v>0</v>
      </c>
      <c r="AE266">
        <f>IF(Merge6[[#This Row],[Position2]]="LM",1,0)</f>
        <v>0</v>
      </c>
      <c r="AF266">
        <f>IF(Merge6[[#This Row],[Position2]]="CDM",1,0)</f>
        <v>1</v>
      </c>
      <c r="AG266">
        <f>IF(Merge6[[#This Row],[Position2]]="CM",1,0)</f>
        <v>0</v>
      </c>
      <c r="AH266">
        <f>IF(Merge6[[#This Row],[Position2]]="CAM",1,0)</f>
        <v>0</v>
      </c>
      <c r="AI266">
        <f>IF(Merge6[[#This Row],[Position2]]="RM",1,0)</f>
        <v>0</v>
      </c>
      <c r="AJ266">
        <f>IF(Merge6[[#This Row],[Position2]]="LW",1,0)</f>
        <v>0</v>
      </c>
      <c r="AK266">
        <f>IF(Merge6[[#This Row],[Position2]]="RW",1,0)</f>
        <v>0</v>
      </c>
      <c r="AL266">
        <f>IF(Merge6[[#This Row],[Position2]]="CF",1,0)</f>
        <v>0</v>
      </c>
      <c r="AM266">
        <f>IF(Merge6[[#This Row],[Position2]]="ST",1,0)</f>
        <v>0</v>
      </c>
      <c r="AN266">
        <v>75</v>
      </c>
      <c r="AO266">
        <v>71</v>
      </c>
      <c r="AP266">
        <v>70</v>
      </c>
      <c r="AQ266">
        <v>80</v>
      </c>
      <c r="AR266">
        <v>76</v>
      </c>
      <c r="AS266">
        <v>57</v>
      </c>
      <c r="AT266">
        <v>62</v>
      </c>
      <c r="AU266">
        <v>26</v>
      </c>
      <c r="AV266">
        <v>30</v>
      </c>
      <c r="AW266">
        <v>65</v>
      </c>
      <c r="AX266">
        <v>62</v>
      </c>
      <c r="AY266">
        <v>58</v>
      </c>
      <c r="AZ266">
        <v>48</v>
      </c>
      <c r="BA266">
        <v>77</v>
      </c>
      <c r="BB266">
        <v>72</v>
      </c>
      <c r="BC266">
        <v>75</v>
      </c>
      <c r="BD266">
        <v>68</v>
      </c>
      <c r="BE266">
        <v>92</v>
      </c>
      <c r="BF266">
        <v>68</v>
      </c>
      <c r="BG266">
        <v>84</v>
      </c>
      <c r="BH266">
        <v>52</v>
      </c>
      <c r="BI266">
        <v>85</v>
      </c>
      <c r="BJ266">
        <v>79</v>
      </c>
      <c r="BK266">
        <v>12</v>
      </c>
      <c r="BL266">
        <v>14</v>
      </c>
      <c r="BM266">
        <v>10</v>
      </c>
      <c r="BN266">
        <v>14</v>
      </c>
      <c r="BO266">
        <v>9</v>
      </c>
      <c r="BP266">
        <v>82</v>
      </c>
      <c r="BQ266">
        <v>75</v>
      </c>
      <c r="BR266">
        <v>62</v>
      </c>
      <c r="BS266">
        <v>78</v>
      </c>
      <c r="BT266">
        <v>70</v>
      </c>
      <c r="BU266">
        <v>72</v>
      </c>
    </row>
    <row r="267" spans="1:73" x14ac:dyDescent="0.25">
      <c r="A267" t="s">
        <v>398</v>
      </c>
      <c r="B267">
        <v>0</v>
      </c>
      <c r="C267" t="s">
        <v>116</v>
      </c>
      <c r="D267">
        <v>18</v>
      </c>
      <c r="E267">
        <f>Merge6[[#This Row],[age]]^2</f>
        <v>324</v>
      </c>
      <c r="F267" s="1">
        <v>1500000</v>
      </c>
      <c r="G267" s="1">
        <v>14000000</v>
      </c>
      <c r="H267" s="1">
        <f>Merge6[[#This Row],[MV at time]]/1000000</f>
        <v>1.5</v>
      </c>
      <c r="I267" s="1">
        <f>Merge6[[#This Row],[fee]]/1000000</f>
        <v>14</v>
      </c>
      <c r="J267" s="2">
        <f>Merge6[[#This Row],[fee]]/Merge6[[#This Row],[MV at time]]</f>
        <v>9.3333333333333339</v>
      </c>
      <c r="K267" t="s">
        <v>2</v>
      </c>
      <c r="L267" t="s">
        <v>108</v>
      </c>
      <c r="M267" t="s">
        <v>122</v>
      </c>
      <c r="N267" t="s">
        <v>4</v>
      </c>
      <c r="O2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2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267" t="s">
        <v>69</v>
      </c>
      <c r="R267" t="s">
        <v>6</v>
      </c>
      <c r="S267">
        <v>68</v>
      </c>
      <c r="T267">
        <v>83</v>
      </c>
      <c r="U267">
        <f>Merge6[[#This Row],[POT]]-Merge6[[#This Row],[TOT]]</f>
        <v>15</v>
      </c>
      <c r="V267" t="s">
        <v>43</v>
      </c>
      <c r="W267">
        <f>IF(Merge6[[#This Row],[Preffoot]]="Right",1,0)</f>
        <v>0</v>
      </c>
      <c r="X267" t="s">
        <v>37</v>
      </c>
      <c r="Y267">
        <f>IF(Merge6[[#This Row],[Position2]]="GK",1,0)</f>
        <v>0</v>
      </c>
      <c r="Z267">
        <f>IF(Merge6[[#This Row],[Position2]]="LB",1,0)</f>
        <v>0</v>
      </c>
      <c r="AA267">
        <f>IF(Merge6[[#This Row],[Position2]]="CB",1,0)</f>
        <v>0</v>
      </c>
      <c r="AB267">
        <f>IF(Merge6[[#This Row],[Position2]]="RB",1,0)</f>
        <v>0</v>
      </c>
      <c r="AC267">
        <f>IF(Merge6[[#This Row],[Position2]]="LWB",1,0)</f>
        <v>0</v>
      </c>
      <c r="AD267">
        <f>IF(Merge6[[#This Row],[Position2]]="RWB",1,0)</f>
        <v>0</v>
      </c>
      <c r="AE267">
        <f>IF(Merge6[[#This Row],[Position2]]="LM",1,0)</f>
        <v>0</v>
      </c>
      <c r="AF267">
        <f>IF(Merge6[[#This Row],[Position2]]="CDM",1,0)</f>
        <v>0</v>
      </c>
      <c r="AG267">
        <f>IF(Merge6[[#This Row],[Position2]]="CM",1,0)</f>
        <v>0</v>
      </c>
      <c r="AH267">
        <f>IF(Merge6[[#This Row],[Position2]]="CAM",1,0)</f>
        <v>0</v>
      </c>
      <c r="AI267">
        <f>IF(Merge6[[#This Row],[Position2]]="RM",1,0)</f>
        <v>1</v>
      </c>
      <c r="AJ267">
        <f>IF(Merge6[[#This Row],[Position2]]="LW",1,0)</f>
        <v>0</v>
      </c>
      <c r="AK267">
        <f>IF(Merge6[[#This Row],[Position2]]="RW",1,0)</f>
        <v>0</v>
      </c>
      <c r="AL267">
        <f>IF(Merge6[[#This Row],[Position2]]="CF",1,0)</f>
        <v>0</v>
      </c>
      <c r="AM267">
        <f>IF(Merge6[[#This Row],[Position2]]="ST",1,0)</f>
        <v>0</v>
      </c>
      <c r="AN267">
        <v>71</v>
      </c>
      <c r="AO267">
        <v>74</v>
      </c>
      <c r="AP267">
        <v>58</v>
      </c>
      <c r="AQ267">
        <v>76</v>
      </c>
      <c r="AR267">
        <v>70</v>
      </c>
      <c r="AS267">
        <v>50</v>
      </c>
      <c r="AT267">
        <v>55</v>
      </c>
      <c r="AU267">
        <v>57</v>
      </c>
      <c r="AV267">
        <v>56</v>
      </c>
      <c r="AW267">
        <v>62</v>
      </c>
      <c r="AX267">
        <v>56</v>
      </c>
      <c r="AY267">
        <v>66</v>
      </c>
      <c r="AZ267">
        <v>57</v>
      </c>
      <c r="BA267">
        <v>45</v>
      </c>
      <c r="BB267">
        <v>51</v>
      </c>
      <c r="BC267">
        <v>54</v>
      </c>
      <c r="BD267">
        <v>69</v>
      </c>
      <c r="BE267">
        <v>68</v>
      </c>
      <c r="BF267">
        <v>57</v>
      </c>
      <c r="BG267">
        <v>93</v>
      </c>
      <c r="BH267">
        <v>68</v>
      </c>
      <c r="BI267">
        <v>65</v>
      </c>
      <c r="BJ267">
        <v>52</v>
      </c>
      <c r="BK267">
        <v>7</v>
      </c>
      <c r="BL267">
        <v>14</v>
      </c>
      <c r="BM267">
        <v>13</v>
      </c>
      <c r="BN267">
        <v>14</v>
      </c>
      <c r="BO267">
        <v>9</v>
      </c>
      <c r="BP267">
        <v>50</v>
      </c>
      <c r="BQ267">
        <v>64</v>
      </c>
      <c r="BR267">
        <v>55</v>
      </c>
      <c r="BS267">
        <v>29</v>
      </c>
      <c r="BT267">
        <v>57</v>
      </c>
      <c r="BU267">
        <v>59</v>
      </c>
    </row>
    <row r="268" spans="1:73" x14ac:dyDescent="0.25">
      <c r="A268" t="s">
        <v>344</v>
      </c>
      <c r="B268">
        <v>46</v>
      </c>
      <c r="C268" t="s">
        <v>23</v>
      </c>
      <c r="D268">
        <v>25</v>
      </c>
      <c r="E268">
        <f>Merge6[[#This Row],[age]]^2</f>
        <v>625</v>
      </c>
      <c r="F268" s="1">
        <v>18000000</v>
      </c>
      <c r="G268" s="1">
        <v>19000000</v>
      </c>
      <c r="H268" s="1">
        <f>Merge6[[#This Row],[MV at time]]/1000000</f>
        <v>18</v>
      </c>
      <c r="I268" s="1">
        <f>Merge6[[#This Row],[fee]]/1000000</f>
        <v>19</v>
      </c>
      <c r="J268" s="2">
        <f>Merge6[[#This Row],[fee]]/Merge6[[#This Row],[MV at time]]</f>
        <v>1.0555555555555556</v>
      </c>
      <c r="K268" t="s">
        <v>2</v>
      </c>
      <c r="L268" t="s">
        <v>277</v>
      </c>
      <c r="M268" t="s">
        <v>256</v>
      </c>
      <c r="N268" t="s">
        <v>250</v>
      </c>
      <c r="O2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68" t="s">
        <v>7</v>
      </c>
      <c r="R268" t="s">
        <v>7</v>
      </c>
      <c r="S268">
        <v>78</v>
      </c>
      <c r="T268">
        <v>81</v>
      </c>
      <c r="U268">
        <f>Merge6[[#This Row],[POT]]-Merge6[[#This Row],[TOT]]</f>
        <v>3</v>
      </c>
      <c r="V268" t="s">
        <v>43</v>
      </c>
      <c r="W268">
        <f>IF(Merge6[[#This Row],[Preffoot]]="Right",1,0)</f>
        <v>0</v>
      </c>
      <c r="X268" t="s">
        <v>77</v>
      </c>
      <c r="Y268">
        <f>IF(Merge6[[#This Row],[Position2]]="GK",1,0)</f>
        <v>0</v>
      </c>
      <c r="Z268">
        <f>IF(Merge6[[#This Row],[Position2]]="LB",1,0)</f>
        <v>0</v>
      </c>
      <c r="AA268">
        <f>IF(Merge6[[#This Row],[Position2]]="CB",1,0)</f>
        <v>0</v>
      </c>
      <c r="AB268">
        <f>IF(Merge6[[#This Row],[Position2]]="RB",1,0)</f>
        <v>0</v>
      </c>
      <c r="AC268">
        <f>IF(Merge6[[#This Row],[Position2]]="LWB",1,0)</f>
        <v>0</v>
      </c>
      <c r="AD268">
        <f>IF(Merge6[[#This Row],[Position2]]="RWB",1,0)</f>
        <v>0</v>
      </c>
      <c r="AE268">
        <f>IF(Merge6[[#This Row],[Position2]]="LM",1,0)</f>
        <v>1</v>
      </c>
      <c r="AF268">
        <f>IF(Merge6[[#This Row],[Position2]]="CDM",1,0)</f>
        <v>0</v>
      </c>
      <c r="AG268">
        <f>IF(Merge6[[#This Row],[Position2]]="CM",1,0)</f>
        <v>0</v>
      </c>
      <c r="AH268">
        <f>IF(Merge6[[#This Row],[Position2]]="CAM",1,0)</f>
        <v>0</v>
      </c>
      <c r="AI268">
        <f>IF(Merge6[[#This Row],[Position2]]="RM",1,0)</f>
        <v>0</v>
      </c>
      <c r="AJ268">
        <f>IF(Merge6[[#This Row],[Position2]]="LW",1,0)</f>
        <v>0</v>
      </c>
      <c r="AK268">
        <f>IF(Merge6[[#This Row],[Position2]]="RW",1,0)</f>
        <v>0</v>
      </c>
      <c r="AL268">
        <f>IF(Merge6[[#This Row],[Position2]]="CF",1,0)</f>
        <v>0</v>
      </c>
      <c r="AM268">
        <f>IF(Merge6[[#This Row],[Position2]]="ST",1,0)</f>
        <v>0</v>
      </c>
      <c r="AN268">
        <v>78</v>
      </c>
      <c r="AO268">
        <v>77</v>
      </c>
      <c r="AP268">
        <v>77</v>
      </c>
      <c r="AQ268">
        <v>78</v>
      </c>
      <c r="AR268">
        <v>74</v>
      </c>
      <c r="AS268">
        <v>43</v>
      </c>
      <c r="AT268">
        <v>74</v>
      </c>
      <c r="AU268">
        <v>64</v>
      </c>
      <c r="AV268">
        <v>66</v>
      </c>
      <c r="AW268">
        <v>61</v>
      </c>
      <c r="AX268">
        <v>60</v>
      </c>
      <c r="AY268">
        <v>49</v>
      </c>
      <c r="AZ268">
        <v>49</v>
      </c>
      <c r="BA268">
        <v>58</v>
      </c>
      <c r="BB268">
        <v>62</v>
      </c>
      <c r="BC268">
        <v>60</v>
      </c>
      <c r="BD268">
        <v>86</v>
      </c>
      <c r="BE268">
        <v>92</v>
      </c>
      <c r="BF268">
        <v>60</v>
      </c>
      <c r="BG268">
        <v>77</v>
      </c>
      <c r="BH268">
        <v>90</v>
      </c>
      <c r="BI268">
        <v>85</v>
      </c>
      <c r="BJ268">
        <v>65</v>
      </c>
      <c r="BK268">
        <v>9</v>
      </c>
      <c r="BL268">
        <v>10</v>
      </c>
      <c r="BM268">
        <v>12</v>
      </c>
      <c r="BN268">
        <v>10</v>
      </c>
      <c r="BO268">
        <v>8</v>
      </c>
      <c r="BP268">
        <v>72</v>
      </c>
      <c r="BQ268">
        <v>70</v>
      </c>
      <c r="BR268">
        <v>68</v>
      </c>
      <c r="BS268">
        <v>62</v>
      </c>
      <c r="BT268">
        <v>68</v>
      </c>
      <c r="BU268">
        <v>76</v>
      </c>
    </row>
    <row r="269" spans="1:73" x14ac:dyDescent="0.25">
      <c r="A269" t="s">
        <v>901</v>
      </c>
      <c r="B269">
        <v>21</v>
      </c>
      <c r="C269" t="s">
        <v>1</v>
      </c>
      <c r="D269">
        <v>27</v>
      </c>
      <c r="E269">
        <f>Merge6[[#This Row],[age]]^2</f>
        <v>729</v>
      </c>
      <c r="F269" s="1">
        <v>20000000</v>
      </c>
      <c r="G269" s="1">
        <v>20000000</v>
      </c>
      <c r="H269" s="1">
        <f>Merge6[[#This Row],[MV at time]]/1000000</f>
        <v>20</v>
      </c>
      <c r="I269" s="1">
        <f>Merge6[[#This Row],[fee]]/1000000</f>
        <v>20</v>
      </c>
      <c r="J269" s="2">
        <f>Merge6[[#This Row],[fee]]/Merge6[[#This Row],[MV at time]]</f>
        <v>1</v>
      </c>
      <c r="K269" t="s">
        <v>773</v>
      </c>
      <c r="L269" t="s">
        <v>34</v>
      </c>
      <c r="M269" t="s">
        <v>263</v>
      </c>
      <c r="N269" t="s">
        <v>213</v>
      </c>
      <c r="O2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2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69" t="s">
        <v>6</v>
      </c>
      <c r="R269" t="s">
        <v>60</v>
      </c>
      <c r="S269">
        <v>77</v>
      </c>
      <c r="T269">
        <v>79</v>
      </c>
      <c r="U269">
        <f>Merge6[[#This Row],[POT]]-Merge6[[#This Row],[TOT]]</f>
        <v>2</v>
      </c>
      <c r="V269" t="s">
        <v>8</v>
      </c>
      <c r="W269">
        <f>IF(Merge6[[#This Row],[Preffoot]]="Right",1,0)</f>
        <v>1</v>
      </c>
      <c r="X269" t="s">
        <v>9</v>
      </c>
      <c r="Y269">
        <f>IF(Merge6[[#This Row],[Position2]]="GK",1,0)</f>
        <v>0</v>
      </c>
      <c r="Z269">
        <f>IF(Merge6[[#This Row],[Position2]]="LB",1,0)</f>
        <v>0</v>
      </c>
      <c r="AA269">
        <f>IF(Merge6[[#This Row],[Position2]]="CB",1,0)</f>
        <v>1</v>
      </c>
      <c r="AB269">
        <f>IF(Merge6[[#This Row],[Position2]]="RB",1,0)</f>
        <v>0</v>
      </c>
      <c r="AC269">
        <f>IF(Merge6[[#This Row],[Position2]]="LWB",1,0)</f>
        <v>0</v>
      </c>
      <c r="AD269">
        <f>IF(Merge6[[#This Row],[Position2]]="RWB",1,0)</f>
        <v>0</v>
      </c>
      <c r="AE269">
        <f>IF(Merge6[[#This Row],[Position2]]="LM",1,0)</f>
        <v>0</v>
      </c>
      <c r="AF269">
        <f>IF(Merge6[[#This Row],[Position2]]="CDM",1,0)</f>
        <v>0</v>
      </c>
      <c r="AG269">
        <f>IF(Merge6[[#This Row],[Position2]]="CM",1,0)</f>
        <v>0</v>
      </c>
      <c r="AH269">
        <f>IF(Merge6[[#This Row],[Position2]]="CAM",1,0)</f>
        <v>0</v>
      </c>
      <c r="AI269">
        <f>IF(Merge6[[#This Row],[Position2]]="RM",1,0)</f>
        <v>0</v>
      </c>
      <c r="AJ269">
        <f>IF(Merge6[[#This Row],[Position2]]="LW",1,0)</f>
        <v>0</v>
      </c>
      <c r="AK269">
        <f>IF(Merge6[[#This Row],[Position2]]="RW",1,0)</f>
        <v>0</v>
      </c>
      <c r="AL269">
        <f>IF(Merge6[[#This Row],[Position2]]="CF",1,0)</f>
        <v>0</v>
      </c>
      <c r="AM269">
        <f>IF(Merge6[[#This Row],[Position2]]="ST",1,0)</f>
        <v>0</v>
      </c>
      <c r="AN269">
        <v>77</v>
      </c>
      <c r="AO269">
        <v>60</v>
      </c>
      <c r="AP269">
        <v>55</v>
      </c>
      <c r="AQ269">
        <v>75</v>
      </c>
      <c r="AR269">
        <v>72</v>
      </c>
      <c r="AS269">
        <v>78</v>
      </c>
      <c r="AT269">
        <v>45</v>
      </c>
      <c r="AU269">
        <v>39</v>
      </c>
      <c r="AV269">
        <v>37</v>
      </c>
      <c r="AW269">
        <v>30</v>
      </c>
      <c r="AX269">
        <v>35</v>
      </c>
      <c r="AY269">
        <v>53</v>
      </c>
      <c r="AZ269">
        <v>31</v>
      </c>
      <c r="BA269">
        <v>70</v>
      </c>
      <c r="BB269">
        <v>76</v>
      </c>
      <c r="BC269">
        <v>73</v>
      </c>
      <c r="BD269">
        <v>69</v>
      </c>
      <c r="BE269">
        <v>71</v>
      </c>
      <c r="BF269">
        <v>78</v>
      </c>
      <c r="BG269">
        <v>62</v>
      </c>
      <c r="BH269">
        <v>72</v>
      </c>
      <c r="BI269">
        <v>69</v>
      </c>
      <c r="BJ269">
        <v>82</v>
      </c>
      <c r="BK269">
        <v>9</v>
      </c>
      <c r="BL269">
        <v>8</v>
      </c>
      <c r="BM269">
        <v>12</v>
      </c>
      <c r="BN269">
        <v>11</v>
      </c>
      <c r="BO269">
        <v>7</v>
      </c>
      <c r="BP269">
        <v>85</v>
      </c>
      <c r="BQ269">
        <v>75</v>
      </c>
      <c r="BR269">
        <v>43</v>
      </c>
      <c r="BS269">
        <v>82</v>
      </c>
      <c r="BT269">
        <v>51</v>
      </c>
      <c r="BU269">
        <v>68</v>
      </c>
    </row>
    <row r="270" spans="1:73" x14ac:dyDescent="0.25">
      <c r="A270" t="s">
        <v>373</v>
      </c>
      <c r="B270">
        <v>35</v>
      </c>
      <c r="C270" t="s">
        <v>23</v>
      </c>
      <c r="D270">
        <v>25</v>
      </c>
      <c r="E270">
        <f>Merge6[[#This Row],[age]]^2</f>
        <v>625</v>
      </c>
      <c r="F270" s="1">
        <v>2500000</v>
      </c>
      <c r="G270" s="1">
        <v>15000000</v>
      </c>
      <c r="H270" s="1">
        <f>Merge6[[#This Row],[MV at time]]/1000000</f>
        <v>2.5</v>
      </c>
      <c r="I270" s="1">
        <f>Merge6[[#This Row],[fee]]/1000000</f>
        <v>15</v>
      </c>
      <c r="J270" s="2">
        <f>Merge6[[#This Row],[fee]]/Merge6[[#This Row],[MV at time]]</f>
        <v>6</v>
      </c>
      <c r="K270" t="s">
        <v>2</v>
      </c>
      <c r="L270" t="s">
        <v>34</v>
      </c>
      <c r="M270" t="s">
        <v>12</v>
      </c>
      <c r="N270" t="s">
        <v>267</v>
      </c>
      <c r="O2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2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70" t="s">
        <v>6</v>
      </c>
      <c r="R270" t="s">
        <v>60</v>
      </c>
      <c r="S270">
        <v>76</v>
      </c>
      <c r="T270">
        <v>81</v>
      </c>
      <c r="U270">
        <f>Merge6[[#This Row],[POT]]-Merge6[[#This Row],[TOT]]</f>
        <v>5</v>
      </c>
      <c r="V270" t="s">
        <v>43</v>
      </c>
      <c r="W270">
        <f>IF(Merge6[[#This Row],[Preffoot]]="Right",1,0)</f>
        <v>0</v>
      </c>
      <c r="X270" t="s">
        <v>26</v>
      </c>
      <c r="Y270">
        <f>IF(Merge6[[#This Row],[Position2]]="GK",1,0)</f>
        <v>0</v>
      </c>
      <c r="Z270">
        <f>IF(Merge6[[#This Row],[Position2]]="LB",1,0)</f>
        <v>1</v>
      </c>
      <c r="AA270">
        <f>IF(Merge6[[#This Row],[Position2]]="CB",1,0)</f>
        <v>0</v>
      </c>
      <c r="AB270">
        <f>IF(Merge6[[#This Row],[Position2]]="RB",1,0)</f>
        <v>0</v>
      </c>
      <c r="AC270">
        <f>IF(Merge6[[#This Row],[Position2]]="LWB",1,0)</f>
        <v>0</v>
      </c>
      <c r="AD270">
        <f>IF(Merge6[[#This Row],[Position2]]="RWB",1,0)</f>
        <v>0</v>
      </c>
      <c r="AE270">
        <f>IF(Merge6[[#This Row],[Position2]]="LM",1,0)</f>
        <v>0</v>
      </c>
      <c r="AF270">
        <f>IF(Merge6[[#This Row],[Position2]]="CDM",1,0)</f>
        <v>0</v>
      </c>
      <c r="AG270">
        <f>IF(Merge6[[#This Row],[Position2]]="CM",1,0)</f>
        <v>0</v>
      </c>
      <c r="AH270">
        <f>IF(Merge6[[#This Row],[Position2]]="CAM",1,0)</f>
        <v>0</v>
      </c>
      <c r="AI270">
        <f>IF(Merge6[[#This Row],[Position2]]="RM",1,0)</f>
        <v>0</v>
      </c>
      <c r="AJ270">
        <f>IF(Merge6[[#This Row],[Position2]]="LW",1,0)</f>
        <v>0</v>
      </c>
      <c r="AK270">
        <f>IF(Merge6[[#This Row],[Position2]]="RW",1,0)</f>
        <v>0</v>
      </c>
      <c r="AL270">
        <f>IF(Merge6[[#This Row],[Position2]]="CF",1,0)</f>
        <v>0</v>
      </c>
      <c r="AM270">
        <f>IF(Merge6[[#This Row],[Position2]]="ST",1,0)</f>
        <v>0</v>
      </c>
      <c r="AN270">
        <v>67</v>
      </c>
      <c r="AO270">
        <v>66</v>
      </c>
      <c r="AP270">
        <v>76</v>
      </c>
      <c r="AQ270">
        <v>73</v>
      </c>
      <c r="AR270">
        <v>57</v>
      </c>
      <c r="AS270">
        <v>72</v>
      </c>
      <c r="AT270">
        <v>82</v>
      </c>
      <c r="AU270">
        <v>38</v>
      </c>
      <c r="AV270">
        <v>72</v>
      </c>
      <c r="AW270">
        <v>71</v>
      </c>
      <c r="AX270">
        <v>69</v>
      </c>
      <c r="AY270">
        <v>43</v>
      </c>
      <c r="AZ270">
        <v>53</v>
      </c>
      <c r="BA270">
        <v>70</v>
      </c>
      <c r="BB270">
        <v>74</v>
      </c>
      <c r="BC270">
        <v>75</v>
      </c>
      <c r="BD270">
        <v>72</v>
      </c>
      <c r="BE270">
        <v>89</v>
      </c>
      <c r="BF270">
        <v>76</v>
      </c>
      <c r="BG270">
        <v>70</v>
      </c>
      <c r="BH270">
        <v>79</v>
      </c>
      <c r="BI270">
        <v>68</v>
      </c>
      <c r="BJ270">
        <v>74</v>
      </c>
      <c r="BK270">
        <v>11</v>
      </c>
      <c r="BL270">
        <v>10</v>
      </c>
      <c r="BM270">
        <v>9</v>
      </c>
      <c r="BN270">
        <v>15</v>
      </c>
      <c r="BO270">
        <v>10</v>
      </c>
      <c r="BP270">
        <v>70</v>
      </c>
      <c r="BQ270">
        <v>65</v>
      </c>
      <c r="BR270">
        <v>59</v>
      </c>
      <c r="BS270">
        <v>78</v>
      </c>
      <c r="BT270">
        <v>63</v>
      </c>
      <c r="BU270">
        <v>64</v>
      </c>
    </row>
    <row r="271" spans="1:73" x14ac:dyDescent="0.25">
      <c r="A271" t="s">
        <v>1093</v>
      </c>
      <c r="B271">
        <v>35</v>
      </c>
      <c r="C271" t="s">
        <v>10</v>
      </c>
      <c r="D271">
        <v>27</v>
      </c>
      <c r="E271">
        <f>Merge6[[#This Row],[age]]^2</f>
        <v>729</v>
      </c>
      <c r="F271" s="1">
        <v>6000000</v>
      </c>
      <c r="G271" s="1">
        <v>10600000</v>
      </c>
      <c r="H271" s="1">
        <f>Merge6[[#This Row],[MV at time]]/1000000</f>
        <v>6</v>
      </c>
      <c r="I271" s="1">
        <f>Merge6[[#This Row],[fee]]/1000000</f>
        <v>10.6</v>
      </c>
      <c r="J271" s="2">
        <f>Merge6[[#This Row],[fee]]/Merge6[[#This Row],[MV at time]]</f>
        <v>1.7666666666666666</v>
      </c>
      <c r="K271" t="s">
        <v>1050</v>
      </c>
      <c r="L271" t="s">
        <v>128</v>
      </c>
      <c r="M271" t="s">
        <v>441</v>
      </c>
      <c r="N271" t="s">
        <v>122</v>
      </c>
      <c r="O2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2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271" t="s">
        <v>69</v>
      </c>
      <c r="R271" t="s">
        <v>69</v>
      </c>
      <c r="S271">
        <v>74</v>
      </c>
      <c r="T271">
        <v>74</v>
      </c>
      <c r="U271">
        <f>Merge6[[#This Row],[POT]]-Merge6[[#This Row],[TOT]]</f>
        <v>0</v>
      </c>
      <c r="V271" t="s">
        <v>8</v>
      </c>
      <c r="W271">
        <f>IF(Merge6[[#This Row],[Preffoot]]="Right",1,0)</f>
        <v>1</v>
      </c>
      <c r="X271" t="s">
        <v>21</v>
      </c>
      <c r="Y271">
        <f>IF(Merge6[[#This Row],[Position2]]="GK",1,0)</f>
        <v>0</v>
      </c>
      <c r="Z271">
        <f>IF(Merge6[[#This Row],[Position2]]="LB",1,0)</f>
        <v>0</v>
      </c>
      <c r="AA271">
        <f>IF(Merge6[[#This Row],[Position2]]="CB",1,0)</f>
        <v>0</v>
      </c>
      <c r="AB271">
        <f>IF(Merge6[[#This Row],[Position2]]="RB",1,0)</f>
        <v>0</v>
      </c>
      <c r="AC271">
        <f>IF(Merge6[[#This Row],[Position2]]="LWB",1,0)</f>
        <v>0</v>
      </c>
      <c r="AD271">
        <f>IF(Merge6[[#This Row],[Position2]]="RWB",1,0)</f>
        <v>0</v>
      </c>
      <c r="AE271">
        <f>IF(Merge6[[#This Row],[Position2]]="LM",1,0)</f>
        <v>0</v>
      </c>
      <c r="AF271">
        <f>IF(Merge6[[#This Row],[Position2]]="CDM",1,0)</f>
        <v>0</v>
      </c>
      <c r="AG271">
        <f>IF(Merge6[[#This Row],[Position2]]="CM",1,0)</f>
        <v>0</v>
      </c>
      <c r="AH271">
        <f>IF(Merge6[[#This Row],[Position2]]="CAM",1,0)</f>
        <v>1</v>
      </c>
      <c r="AI271">
        <f>IF(Merge6[[#This Row],[Position2]]="RM",1,0)</f>
        <v>0</v>
      </c>
      <c r="AJ271">
        <f>IF(Merge6[[#This Row],[Position2]]="LW",1,0)</f>
        <v>0</v>
      </c>
      <c r="AK271">
        <f>IF(Merge6[[#This Row],[Position2]]="RW",1,0)</f>
        <v>0</v>
      </c>
      <c r="AL271">
        <f>IF(Merge6[[#This Row],[Position2]]="CF",1,0)</f>
        <v>0</v>
      </c>
      <c r="AM271">
        <f>IF(Merge6[[#This Row],[Position2]]="ST",1,0)</f>
        <v>0</v>
      </c>
      <c r="AN271">
        <v>77</v>
      </c>
      <c r="AO271">
        <v>75</v>
      </c>
      <c r="AP271">
        <v>67</v>
      </c>
      <c r="AQ271">
        <v>75</v>
      </c>
      <c r="AR271">
        <v>71</v>
      </c>
      <c r="AS271">
        <v>64</v>
      </c>
      <c r="AT271">
        <v>75</v>
      </c>
      <c r="AU271">
        <v>67</v>
      </c>
      <c r="AV271">
        <v>72</v>
      </c>
      <c r="AW271">
        <v>70</v>
      </c>
      <c r="AX271">
        <v>67</v>
      </c>
      <c r="AY271">
        <v>65</v>
      </c>
      <c r="AZ271">
        <v>66</v>
      </c>
      <c r="BA271">
        <v>50</v>
      </c>
      <c r="BB271">
        <v>42</v>
      </c>
      <c r="BC271">
        <v>55</v>
      </c>
      <c r="BD271">
        <v>79</v>
      </c>
      <c r="BE271">
        <v>73</v>
      </c>
      <c r="BF271">
        <v>72</v>
      </c>
      <c r="BG271">
        <v>69</v>
      </c>
      <c r="BH271">
        <v>79</v>
      </c>
      <c r="BI271">
        <v>75</v>
      </c>
      <c r="BJ271">
        <v>70</v>
      </c>
      <c r="BK271">
        <v>8</v>
      </c>
      <c r="BL271">
        <v>8</v>
      </c>
      <c r="BM271">
        <v>9</v>
      </c>
      <c r="BN271">
        <v>12</v>
      </c>
      <c r="BO271">
        <v>8</v>
      </c>
      <c r="BP271">
        <v>57</v>
      </c>
      <c r="BQ271">
        <v>69</v>
      </c>
      <c r="BR271">
        <v>70</v>
      </c>
      <c r="BS271">
        <v>59</v>
      </c>
      <c r="BT271">
        <v>75</v>
      </c>
      <c r="BU271">
        <v>80</v>
      </c>
    </row>
    <row r="272" spans="1:73" x14ac:dyDescent="0.25">
      <c r="A272" t="s">
        <v>306</v>
      </c>
      <c r="B272">
        <v>11</v>
      </c>
      <c r="C272" t="s">
        <v>33</v>
      </c>
      <c r="D272">
        <v>19</v>
      </c>
      <c r="E272">
        <f>Merge6[[#This Row],[age]]^2</f>
        <v>361</v>
      </c>
      <c r="F272" s="1">
        <v>15000000</v>
      </c>
      <c r="G272" s="1">
        <v>22000000</v>
      </c>
      <c r="H272" s="1">
        <f>Merge6[[#This Row],[MV at time]]/1000000</f>
        <v>15</v>
      </c>
      <c r="I272" s="1">
        <f>Merge6[[#This Row],[fee]]/1000000</f>
        <v>22</v>
      </c>
      <c r="J272" s="2">
        <f>Merge6[[#This Row],[fee]]/Merge6[[#This Row],[MV at time]]</f>
        <v>1.4666666666666666</v>
      </c>
      <c r="K272" t="s">
        <v>2</v>
      </c>
      <c r="L272" t="s">
        <v>238</v>
      </c>
      <c r="M272" t="s">
        <v>307</v>
      </c>
      <c r="N272" t="s">
        <v>226</v>
      </c>
      <c r="O2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2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72" t="s">
        <v>14</v>
      </c>
      <c r="R272" t="s">
        <v>60</v>
      </c>
      <c r="S272">
        <v>69</v>
      </c>
      <c r="T272">
        <v>85</v>
      </c>
      <c r="U272">
        <f>Merge6[[#This Row],[POT]]-Merge6[[#This Row],[TOT]]</f>
        <v>16</v>
      </c>
      <c r="V272" t="s">
        <v>8</v>
      </c>
      <c r="W272">
        <f>IF(Merge6[[#This Row],[Preffoot]]="Right",1,0)</f>
        <v>1</v>
      </c>
      <c r="X272" t="s">
        <v>27</v>
      </c>
      <c r="Y272">
        <f>IF(Merge6[[#This Row],[Position2]]="GK",1,0)</f>
        <v>0</v>
      </c>
      <c r="Z272">
        <f>IF(Merge6[[#This Row],[Position2]]="LB",1,0)</f>
        <v>0</v>
      </c>
      <c r="AA272">
        <f>IF(Merge6[[#This Row],[Position2]]="CB",1,0)</f>
        <v>0</v>
      </c>
      <c r="AB272">
        <f>IF(Merge6[[#This Row],[Position2]]="RB",1,0)</f>
        <v>1</v>
      </c>
      <c r="AC272">
        <f>IF(Merge6[[#This Row],[Position2]]="LWB",1,0)</f>
        <v>0</v>
      </c>
      <c r="AD272">
        <f>IF(Merge6[[#This Row],[Position2]]="RWB",1,0)</f>
        <v>0</v>
      </c>
      <c r="AE272">
        <f>IF(Merge6[[#This Row],[Position2]]="LM",1,0)</f>
        <v>0</v>
      </c>
      <c r="AF272">
        <f>IF(Merge6[[#This Row],[Position2]]="CDM",1,0)</f>
        <v>0</v>
      </c>
      <c r="AG272">
        <f>IF(Merge6[[#This Row],[Position2]]="CM",1,0)</f>
        <v>0</v>
      </c>
      <c r="AH272">
        <f>IF(Merge6[[#This Row],[Position2]]="CAM",1,0)</f>
        <v>0</v>
      </c>
      <c r="AI272">
        <f>IF(Merge6[[#This Row],[Position2]]="RM",1,0)</f>
        <v>0</v>
      </c>
      <c r="AJ272">
        <f>IF(Merge6[[#This Row],[Position2]]="LW",1,0)</f>
        <v>0</v>
      </c>
      <c r="AK272">
        <f>IF(Merge6[[#This Row],[Position2]]="RW",1,0)</f>
        <v>0</v>
      </c>
      <c r="AL272">
        <f>IF(Merge6[[#This Row],[Position2]]="CF",1,0)</f>
        <v>0</v>
      </c>
      <c r="AM272">
        <f>IF(Merge6[[#This Row],[Position2]]="ST",1,0)</f>
        <v>0</v>
      </c>
      <c r="AN272">
        <v>69</v>
      </c>
      <c r="AO272">
        <v>67</v>
      </c>
      <c r="AP272">
        <v>69</v>
      </c>
      <c r="AQ272">
        <v>65</v>
      </c>
      <c r="AR272">
        <v>45</v>
      </c>
      <c r="AS272">
        <v>65</v>
      </c>
      <c r="AT272">
        <v>76</v>
      </c>
      <c r="AU272">
        <v>42</v>
      </c>
      <c r="AV272">
        <v>59</v>
      </c>
      <c r="AW272">
        <v>67</v>
      </c>
      <c r="AX272">
        <v>28</v>
      </c>
      <c r="AY272">
        <v>36</v>
      </c>
      <c r="AZ272">
        <v>44</v>
      </c>
      <c r="BA272">
        <v>64</v>
      </c>
      <c r="BB272">
        <v>64</v>
      </c>
      <c r="BC272">
        <v>68</v>
      </c>
      <c r="BD272">
        <v>73</v>
      </c>
      <c r="BE272">
        <v>70</v>
      </c>
      <c r="BF272">
        <v>71</v>
      </c>
      <c r="BG272">
        <v>63</v>
      </c>
      <c r="BH272">
        <v>77</v>
      </c>
      <c r="BI272">
        <v>70</v>
      </c>
      <c r="BJ272">
        <v>64</v>
      </c>
      <c r="BK272">
        <v>6</v>
      </c>
      <c r="BL272">
        <v>10</v>
      </c>
      <c r="BM272">
        <v>6</v>
      </c>
      <c r="BN272">
        <v>10</v>
      </c>
      <c r="BO272">
        <v>8</v>
      </c>
      <c r="BP272">
        <v>77</v>
      </c>
      <c r="BQ272">
        <v>74</v>
      </c>
      <c r="BR272">
        <v>68</v>
      </c>
      <c r="BS272">
        <v>68</v>
      </c>
      <c r="BT272">
        <v>54</v>
      </c>
      <c r="BU272">
        <v>73</v>
      </c>
    </row>
    <row r="273" spans="1:73" x14ac:dyDescent="0.25">
      <c r="A273" t="s">
        <v>399</v>
      </c>
      <c r="B273">
        <v>21</v>
      </c>
      <c r="C273" t="s">
        <v>71</v>
      </c>
      <c r="D273">
        <v>23</v>
      </c>
      <c r="E273">
        <f>Merge6[[#This Row],[age]]^2</f>
        <v>529</v>
      </c>
      <c r="F273" s="1">
        <v>28000000</v>
      </c>
      <c r="G273" s="1">
        <v>44700000</v>
      </c>
      <c r="H273" s="1">
        <f>Merge6[[#This Row],[MV at time]]/1000000</f>
        <v>28</v>
      </c>
      <c r="I273" s="1">
        <f>Merge6[[#This Row],[fee]]/1000000</f>
        <v>44.7</v>
      </c>
      <c r="J273" s="2">
        <f>Merge6[[#This Row],[fee]]/Merge6[[#This Row],[MV at time]]</f>
        <v>1.5964285714285715</v>
      </c>
      <c r="K273" t="s">
        <v>773</v>
      </c>
      <c r="L273" t="s">
        <v>238</v>
      </c>
      <c r="M273" t="s">
        <v>319</v>
      </c>
      <c r="N273" t="s">
        <v>220</v>
      </c>
      <c r="O2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73" t="s">
        <v>60</v>
      </c>
      <c r="R273" t="s">
        <v>60</v>
      </c>
      <c r="S273">
        <v>82</v>
      </c>
      <c r="T273">
        <v>87</v>
      </c>
      <c r="U273">
        <f>Merge6[[#This Row],[POT]]-Merge6[[#This Row],[TOT]]</f>
        <v>5</v>
      </c>
      <c r="V273" t="s">
        <v>8</v>
      </c>
      <c r="W273">
        <f>IF(Merge6[[#This Row],[Preffoot]]="Right",1,0)</f>
        <v>1</v>
      </c>
      <c r="X273" t="s">
        <v>156</v>
      </c>
      <c r="Y273">
        <f>IF(Merge6[[#This Row],[Position2]]="GK",1,0)</f>
        <v>0</v>
      </c>
      <c r="Z273">
        <f>IF(Merge6[[#This Row],[Position2]]="LB",1,0)</f>
        <v>0</v>
      </c>
      <c r="AA273">
        <f>IF(Merge6[[#This Row],[Position2]]="CB",1,0)</f>
        <v>0</v>
      </c>
      <c r="AB273">
        <f>IF(Merge6[[#This Row],[Position2]]="RB",1,0)</f>
        <v>0</v>
      </c>
      <c r="AC273">
        <f>IF(Merge6[[#This Row],[Position2]]="LWB",1,0)</f>
        <v>0</v>
      </c>
      <c r="AD273">
        <f>IF(Merge6[[#This Row],[Position2]]="RWB",1,0)</f>
        <v>0</v>
      </c>
      <c r="AE273">
        <f>IF(Merge6[[#This Row],[Position2]]="LM",1,0)</f>
        <v>0</v>
      </c>
      <c r="AF273">
        <f>IF(Merge6[[#This Row],[Position2]]="CDM",1,0)</f>
        <v>0</v>
      </c>
      <c r="AG273">
        <f>IF(Merge6[[#This Row],[Position2]]="CM",1,0)</f>
        <v>0</v>
      </c>
      <c r="AH273">
        <f>IF(Merge6[[#This Row],[Position2]]="CAM",1,0)</f>
        <v>0</v>
      </c>
      <c r="AI273">
        <f>IF(Merge6[[#This Row],[Position2]]="RM",1,0)</f>
        <v>0</v>
      </c>
      <c r="AJ273">
        <f>IF(Merge6[[#This Row],[Position2]]="LW",1,0)</f>
        <v>1</v>
      </c>
      <c r="AK273">
        <f>IF(Merge6[[#This Row],[Position2]]="RW",1,0)</f>
        <v>0</v>
      </c>
      <c r="AL273">
        <f>IF(Merge6[[#This Row],[Position2]]="CF",1,0)</f>
        <v>0</v>
      </c>
      <c r="AM273">
        <f>IF(Merge6[[#This Row],[Position2]]="ST",1,0)</f>
        <v>0</v>
      </c>
      <c r="AN273">
        <v>85</v>
      </c>
      <c r="AO273">
        <v>85</v>
      </c>
      <c r="AP273">
        <v>71</v>
      </c>
      <c r="AQ273">
        <v>75</v>
      </c>
      <c r="AR273">
        <v>71</v>
      </c>
      <c r="AS273">
        <v>75</v>
      </c>
      <c r="AT273">
        <v>84</v>
      </c>
      <c r="AU273">
        <v>83</v>
      </c>
      <c r="AV273">
        <v>75</v>
      </c>
      <c r="AW273">
        <v>77</v>
      </c>
      <c r="AX273">
        <v>58</v>
      </c>
      <c r="AY273">
        <v>63</v>
      </c>
      <c r="AZ273">
        <v>78</v>
      </c>
      <c r="BA273">
        <v>54</v>
      </c>
      <c r="BB273">
        <v>45</v>
      </c>
      <c r="BC273">
        <v>57</v>
      </c>
      <c r="BD273">
        <v>88</v>
      </c>
      <c r="BE273">
        <v>81</v>
      </c>
      <c r="BF273">
        <v>73</v>
      </c>
      <c r="BG273">
        <v>86</v>
      </c>
      <c r="BH273">
        <v>81</v>
      </c>
      <c r="BI273">
        <v>87</v>
      </c>
      <c r="BJ273">
        <v>73</v>
      </c>
      <c r="BK273">
        <v>9</v>
      </c>
      <c r="BL273">
        <v>7</v>
      </c>
      <c r="BM273">
        <v>12</v>
      </c>
      <c r="BN273">
        <v>15</v>
      </c>
      <c r="BO273">
        <v>11</v>
      </c>
      <c r="BP273">
        <v>85</v>
      </c>
      <c r="BQ273">
        <v>84</v>
      </c>
      <c r="BR273">
        <v>84</v>
      </c>
      <c r="BS273">
        <v>56</v>
      </c>
      <c r="BT273">
        <v>75</v>
      </c>
      <c r="BU273">
        <v>84</v>
      </c>
    </row>
    <row r="274" spans="1:73" x14ac:dyDescent="0.25">
      <c r="A274" t="s">
        <v>399</v>
      </c>
      <c r="B274">
        <v>35</v>
      </c>
      <c r="C274" t="s">
        <v>71</v>
      </c>
      <c r="D274">
        <v>21</v>
      </c>
      <c r="E274">
        <f>Merge6[[#This Row],[age]]^2</f>
        <v>441</v>
      </c>
      <c r="F274" s="1">
        <v>12000000</v>
      </c>
      <c r="G274" s="1">
        <v>14000000</v>
      </c>
      <c r="H274" s="1">
        <f>Merge6[[#This Row],[MV at time]]/1000000</f>
        <v>12</v>
      </c>
      <c r="I274" s="1">
        <f>Merge6[[#This Row],[fee]]/1000000</f>
        <v>14</v>
      </c>
      <c r="J274" s="2">
        <f>Merge6[[#This Row],[fee]]/Merge6[[#This Row],[MV at time]]</f>
        <v>1.1666666666666667</v>
      </c>
      <c r="K274" t="s">
        <v>2</v>
      </c>
      <c r="L274" t="s">
        <v>238</v>
      </c>
      <c r="M274" t="s">
        <v>206</v>
      </c>
      <c r="N274" t="s">
        <v>319</v>
      </c>
      <c r="O2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2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74" t="s">
        <v>6</v>
      </c>
      <c r="R274" t="s">
        <v>60</v>
      </c>
      <c r="S274">
        <v>78</v>
      </c>
      <c r="T274">
        <v>86</v>
      </c>
      <c r="U274">
        <f>Merge6[[#This Row],[POT]]-Merge6[[#This Row],[TOT]]</f>
        <v>8</v>
      </c>
      <c r="V274" t="s">
        <v>8</v>
      </c>
      <c r="W274">
        <f>IF(Merge6[[#This Row],[Preffoot]]="Right",1,0)</f>
        <v>1</v>
      </c>
      <c r="X274" t="s">
        <v>156</v>
      </c>
      <c r="Y274">
        <f>IF(Merge6[[#This Row],[Position2]]="GK",1,0)</f>
        <v>0</v>
      </c>
      <c r="Z274">
        <f>IF(Merge6[[#This Row],[Position2]]="LB",1,0)</f>
        <v>0</v>
      </c>
      <c r="AA274">
        <f>IF(Merge6[[#This Row],[Position2]]="CB",1,0)</f>
        <v>0</v>
      </c>
      <c r="AB274">
        <f>IF(Merge6[[#This Row],[Position2]]="RB",1,0)</f>
        <v>0</v>
      </c>
      <c r="AC274">
        <f>IF(Merge6[[#This Row],[Position2]]="LWB",1,0)</f>
        <v>0</v>
      </c>
      <c r="AD274">
        <f>IF(Merge6[[#This Row],[Position2]]="RWB",1,0)</f>
        <v>0</v>
      </c>
      <c r="AE274">
        <f>IF(Merge6[[#This Row],[Position2]]="LM",1,0)</f>
        <v>0</v>
      </c>
      <c r="AF274">
        <f>IF(Merge6[[#This Row],[Position2]]="CDM",1,0)</f>
        <v>0</v>
      </c>
      <c r="AG274">
        <f>IF(Merge6[[#This Row],[Position2]]="CM",1,0)</f>
        <v>0</v>
      </c>
      <c r="AH274">
        <f>IF(Merge6[[#This Row],[Position2]]="CAM",1,0)</f>
        <v>0</v>
      </c>
      <c r="AI274">
        <f>IF(Merge6[[#This Row],[Position2]]="RM",1,0)</f>
        <v>0</v>
      </c>
      <c r="AJ274">
        <f>IF(Merge6[[#This Row],[Position2]]="LW",1,0)</f>
        <v>1</v>
      </c>
      <c r="AK274">
        <f>IF(Merge6[[#This Row],[Position2]]="RW",1,0)</f>
        <v>0</v>
      </c>
      <c r="AL274">
        <f>IF(Merge6[[#This Row],[Position2]]="CF",1,0)</f>
        <v>0</v>
      </c>
      <c r="AM274">
        <f>IF(Merge6[[#This Row],[Position2]]="ST",1,0)</f>
        <v>0</v>
      </c>
      <c r="AN274">
        <v>83</v>
      </c>
      <c r="AO274">
        <v>81</v>
      </c>
      <c r="AP274">
        <v>65</v>
      </c>
      <c r="AQ274">
        <v>73</v>
      </c>
      <c r="AR274">
        <v>65</v>
      </c>
      <c r="AS274">
        <v>60</v>
      </c>
      <c r="AT274">
        <v>76</v>
      </c>
      <c r="AU274">
        <v>74</v>
      </c>
      <c r="AV274">
        <v>71</v>
      </c>
      <c r="AW274">
        <v>76</v>
      </c>
      <c r="AX274">
        <v>58</v>
      </c>
      <c r="AY274">
        <v>61</v>
      </c>
      <c r="AZ274">
        <v>71</v>
      </c>
      <c r="BA274">
        <v>37</v>
      </c>
      <c r="BB274">
        <v>39</v>
      </c>
      <c r="BC274">
        <v>54</v>
      </c>
      <c r="BD274">
        <v>85</v>
      </c>
      <c r="BE274">
        <v>84</v>
      </c>
      <c r="BF274">
        <v>72</v>
      </c>
      <c r="BG274">
        <v>86</v>
      </c>
      <c r="BH274">
        <v>80</v>
      </c>
      <c r="BI274">
        <v>88</v>
      </c>
      <c r="BJ274">
        <v>69</v>
      </c>
      <c r="BK274">
        <v>9</v>
      </c>
      <c r="BL274">
        <v>7</v>
      </c>
      <c r="BM274">
        <v>12</v>
      </c>
      <c r="BN274">
        <v>15</v>
      </c>
      <c r="BO274">
        <v>11</v>
      </c>
      <c r="BP274">
        <v>79</v>
      </c>
      <c r="BQ274">
        <v>80</v>
      </c>
      <c r="BR274">
        <v>82</v>
      </c>
      <c r="BS274">
        <v>54</v>
      </c>
      <c r="BT274">
        <v>73</v>
      </c>
      <c r="BU274">
        <v>83</v>
      </c>
    </row>
    <row r="275" spans="1:73" x14ac:dyDescent="0.25">
      <c r="A275" t="s">
        <v>471</v>
      </c>
      <c r="B275">
        <v>0</v>
      </c>
      <c r="C275" t="s">
        <v>28</v>
      </c>
      <c r="D275">
        <v>27</v>
      </c>
      <c r="E275">
        <f>Merge6[[#This Row],[age]]^2</f>
        <v>729</v>
      </c>
      <c r="F275" s="1">
        <v>5000000</v>
      </c>
      <c r="G275" s="1">
        <v>10240000</v>
      </c>
      <c r="H275" s="1">
        <f>Merge6[[#This Row],[MV at time]]/1000000</f>
        <v>5</v>
      </c>
      <c r="I275" s="1">
        <f>Merge6[[#This Row],[fee]]/1000000</f>
        <v>10.24</v>
      </c>
      <c r="J275" s="2">
        <f>Merge6[[#This Row],[fee]]/Merge6[[#This Row],[MV at time]]</f>
        <v>2.048</v>
      </c>
      <c r="K275" t="s">
        <v>2</v>
      </c>
      <c r="L275" t="s">
        <v>72</v>
      </c>
      <c r="M275" t="s">
        <v>441</v>
      </c>
      <c r="N275" t="s">
        <v>434</v>
      </c>
      <c r="O2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2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75" t="s">
        <v>69</v>
      </c>
      <c r="R275" t="s">
        <v>76</v>
      </c>
      <c r="S275">
        <v>74</v>
      </c>
      <c r="T275">
        <v>74</v>
      </c>
      <c r="U275">
        <f>Merge6[[#This Row],[POT]]-Merge6[[#This Row],[TOT]]</f>
        <v>0</v>
      </c>
      <c r="V275" t="s">
        <v>8</v>
      </c>
      <c r="W275">
        <f>IF(Merge6[[#This Row],[Preffoot]]="Right",1,0)</f>
        <v>1</v>
      </c>
      <c r="X275" t="s">
        <v>114</v>
      </c>
      <c r="Y275">
        <f>IF(Merge6[[#This Row],[Position2]]="GK",1,0)</f>
        <v>0</v>
      </c>
      <c r="Z275">
        <f>IF(Merge6[[#This Row],[Position2]]="LB",1,0)</f>
        <v>0</v>
      </c>
      <c r="AA275">
        <f>IF(Merge6[[#This Row],[Position2]]="CB",1,0)</f>
        <v>0</v>
      </c>
      <c r="AB275">
        <f>IF(Merge6[[#This Row],[Position2]]="RB",1,0)</f>
        <v>0</v>
      </c>
      <c r="AC275">
        <f>IF(Merge6[[#This Row],[Position2]]="LWB",1,0)</f>
        <v>0</v>
      </c>
      <c r="AD275">
        <f>IF(Merge6[[#This Row],[Position2]]="RWB",1,0)</f>
        <v>0</v>
      </c>
      <c r="AE275">
        <f>IF(Merge6[[#This Row],[Position2]]="LM",1,0)</f>
        <v>0</v>
      </c>
      <c r="AF275">
        <f>IF(Merge6[[#This Row],[Position2]]="CDM",1,0)</f>
        <v>0</v>
      </c>
      <c r="AG275">
        <f>IF(Merge6[[#This Row],[Position2]]="CM",1,0)</f>
        <v>0</v>
      </c>
      <c r="AH275">
        <f>IF(Merge6[[#This Row],[Position2]]="CAM",1,0)</f>
        <v>0</v>
      </c>
      <c r="AI275">
        <f>IF(Merge6[[#This Row],[Position2]]="RM",1,0)</f>
        <v>0</v>
      </c>
      <c r="AJ275">
        <f>IF(Merge6[[#This Row],[Position2]]="LW",1,0)</f>
        <v>0</v>
      </c>
      <c r="AK275">
        <f>IF(Merge6[[#This Row],[Position2]]="RW",1,0)</f>
        <v>1</v>
      </c>
      <c r="AL275">
        <f>IF(Merge6[[#This Row],[Position2]]="CF",1,0)</f>
        <v>0</v>
      </c>
      <c r="AM275">
        <f>IF(Merge6[[#This Row],[Position2]]="ST",1,0)</f>
        <v>0</v>
      </c>
      <c r="AN275">
        <v>78</v>
      </c>
      <c r="AO275">
        <v>76</v>
      </c>
      <c r="AP275">
        <v>63</v>
      </c>
      <c r="AQ275">
        <v>67</v>
      </c>
      <c r="AR275">
        <v>62</v>
      </c>
      <c r="AS275">
        <v>68</v>
      </c>
      <c r="AT275">
        <v>72</v>
      </c>
      <c r="AU275">
        <v>76</v>
      </c>
      <c r="AV275">
        <v>63</v>
      </c>
      <c r="AW275">
        <v>64</v>
      </c>
      <c r="AX275">
        <v>53</v>
      </c>
      <c r="AY275">
        <v>67</v>
      </c>
      <c r="AZ275">
        <v>64</v>
      </c>
      <c r="BA275">
        <v>23</v>
      </c>
      <c r="BB275">
        <v>21</v>
      </c>
      <c r="BC275">
        <v>25</v>
      </c>
      <c r="BD275">
        <v>78</v>
      </c>
      <c r="BE275">
        <v>80</v>
      </c>
      <c r="BF275">
        <v>80</v>
      </c>
      <c r="BG275">
        <v>68</v>
      </c>
      <c r="BH275">
        <v>85</v>
      </c>
      <c r="BI275">
        <v>74</v>
      </c>
      <c r="BJ275">
        <v>71</v>
      </c>
      <c r="BK275">
        <v>10</v>
      </c>
      <c r="BL275">
        <v>11</v>
      </c>
      <c r="BM275">
        <v>8</v>
      </c>
      <c r="BN275">
        <v>16</v>
      </c>
      <c r="BO275">
        <v>8</v>
      </c>
      <c r="BP275">
        <v>55</v>
      </c>
      <c r="BQ275">
        <v>73</v>
      </c>
      <c r="BR275">
        <v>78</v>
      </c>
      <c r="BS275">
        <v>47</v>
      </c>
      <c r="BT275">
        <v>69</v>
      </c>
      <c r="BU275">
        <v>77</v>
      </c>
    </row>
    <row r="276" spans="1:73" x14ac:dyDescent="0.25">
      <c r="A276" t="s">
        <v>1354</v>
      </c>
      <c r="B276">
        <v>23</v>
      </c>
      <c r="C276" t="s">
        <v>33</v>
      </c>
      <c r="D276">
        <v>21</v>
      </c>
      <c r="E276">
        <f>Merge6[[#This Row],[age]]^2</f>
        <v>441</v>
      </c>
      <c r="F276" s="1">
        <v>8000000</v>
      </c>
      <c r="G276" s="1">
        <v>14700000</v>
      </c>
      <c r="H276" s="1">
        <f>Merge6[[#This Row],[MV at time]]/1000000</f>
        <v>8</v>
      </c>
      <c r="I276" s="1">
        <f>Merge6[[#This Row],[fee]]/1000000</f>
        <v>14.7</v>
      </c>
      <c r="J276" s="2">
        <f>Merge6[[#This Row],[fee]]/Merge6[[#This Row],[MV at time]]</f>
        <v>1.8374999999999999</v>
      </c>
      <c r="K276" t="s">
        <v>1233</v>
      </c>
      <c r="L276" t="s">
        <v>145</v>
      </c>
      <c r="M276" t="s">
        <v>147</v>
      </c>
      <c r="N276" t="s">
        <v>556</v>
      </c>
      <c r="O2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76" t="s">
        <v>131</v>
      </c>
      <c r="R276" t="s">
        <v>60</v>
      </c>
      <c r="S276">
        <v>75</v>
      </c>
      <c r="T276">
        <v>84</v>
      </c>
      <c r="U276">
        <f>Merge6[[#This Row],[POT]]-Merge6[[#This Row],[TOT]]</f>
        <v>9</v>
      </c>
      <c r="V276" t="s">
        <v>8</v>
      </c>
      <c r="W276">
        <f>IF(Merge6[[#This Row],[Preffoot]]="Right",1,0)</f>
        <v>1</v>
      </c>
      <c r="X276" t="s">
        <v>92</v>
      </c>
      <c r="Y276">
        <f>IF(Merge6[[#This Row],[Position2]]="GK",1,0)</f>
        <v>0</v>
      </c>
      <c r="Z276">
        <f>IF(Merge6[[#This Row],[Position2]]="LB",1,0)</f>
        <v>0</v>
      </c>
      <c r="AA276">
        <f>IF(Merge6[[#This Row],[Position2]]="CB",1,0)</f>
        <v>0</v>
      </c>
      <c r="AB276">
        <f>IF(Merge6[[#This Row],[Position2]]="RB",1,0)</f>
        <v>0</v>
      </c>
      <c r="AC276">
        <f>IF(Merge6[[#This Row],[Position2]]="LWB",1,0)</f>
        <v>0</v>
      </c>
      <c r="AD276">
        <f>IF(Merge6[[#This Row],[Position2]]="RWB",1,0)</f>
        <v>1</v>
      </c>
      <c r="AE276">
        <f>IF(Merge6[[#This Row],[Position2]]="LM",1,0)</f>
        <v>0</v>
      </c>
      <c r="AF276">
        <f>IF(Merge6[[#This Row],[Position2]]="CDM",1,0)</f>
        <v>0</v>
      </c>
      <c r="AG276">
        <f>IF(Merge6[[#This Row],[Position2]]="CM",1,0)</f>
        <v>0</v>
      </c>
      <c r="AH276">
        <f>IF(Merge6[[#This Row],[Position2]]="CAM",1,0)</f>
        <v>0</v>
      </c>
      <c r="AI276">
        <f>IF(Merge6[[#This Row],[Position2]]="RM",1,0)</f>
        <v>0</v>
      </c>
      <c r="AJ276">
        <f>IF(Merge6[[#This Row],[Position2]]="LW",1,0)</f>
        <v>0</v>
      </c>
      <c r="AK276">
        <f>IF(Merge6[[#This Row],[Position2]]="RW",1,0)</f>
        <v>0</v>
      </c>
      <c r="AL276">
        <f>IF(Merge6[[#This Row],[Position2]]="CF",1,0)</f>
        <v>0</v>
      </c>
      <c r="AM276">
        <f>IF(Merge6[[#This Row],[Position2]]="ST",1,0)</f>
        <v>0</v>
      </c>
      <c r="AN276">
        <v>71</v>
      </c>
      <c r="AO276">
        <v>77</v>
      </c>
      <c r="AP276">
        <v>71</v>
      </c>
      <c r="AQ276">
        <v>68</v>
      </c>
      <c r="AR276">
        <v>47</v>
      </c>
      <c r="AS276">
        <v>48</v>
      </c>
      <c r="AT276">
        <v>54</v>
      </c>
      <c r="AU276">
        <v>38</v>
      </c>
      <c r="AV276">
        <v>45</v>
      </c>
      <c r="AW276">
        <v>49</v>
      </c>
      <c r="AX276">
        <v>28</v>
      </c>
      <c r="AY276">
        <v>37</v>
      </c>
      <c r="AZ276">
        <v>27</v>
      </c>
      <c r="BA276" t="s">
        <v>1234</v>
      </c>
      <c r="BB276">
        <v>64</v>
      </c>
      <c r="BC276">
        <v>73</v>
      </c>
      <c r="BD276">
        <v>87</v>
      </c>
      <c r="BE276">
        <v>78</v>
      </c>
      <c r="BF276">
        <v>63</v>
      </c>
      <c r="BG276">
        <v>66</v>
      </c>
      <c r="BH276">
        <v>90</v>
      </c>
      <c r="BI276">
        <v>79</v>
      </c>
      <c r="BJ276">
        <v>60</v>
      </c>
      <c r="BK276">
        <v>11</v>
      </c>
      <c r="BL276">
        <v>13</v>
      </c>
      <c r="BM276">
        <v>8</v>
      </c>
      <c r="BN276">
        <v>7</v>
      </c>
      <c r="BO276">
        <v>6</v>
      </c>
      <c r="BP276">
        <v>46</v>
      </c>
      <c r="BQ276">
        <v>73</v>
      </c>
      <c r="BR276">
        <v>50</v>
      </c>
      <c r="BS276">
        <v>70</v>
      </c>
      <c r="BT276">
        <v>44</v>
      </c>
      <c r="BU276">
        <v>65</v>
      </c>
    </row>
    <row r="277" spans="1:73" x14ac:dyDescent="0.25">
      <c r="A277" t="s">
        <v>577</v>
      </c>
      <c r="B277">
        <v>23</v>
      </c>
      <c r="C277" t="s">
        <v>57</v>
      </c>
      <c r="D277">
        <v>22</v>
      </c>
      <c r="E277">
        <f>Merge6[[#This Row],[age]]^2</f>
        <v>484</v>
      </c>
      <c r="F277" s="1">
        <v>9000000</v>
      </c>
      <c r="G277" s="1">
        <v>10000000</v>
      </c>
      <c r="H277" s="1">
        <f>Merge6[[#This Row],[MV at time]]/1000000</f>
        <v>9</v>
      </c>
      <c r="I277" s="1">
        <f>Merge6[[#This Row],[fee]]/1000000</f>
        <v>10</v>
      </c>
      <c r="J277" s="2">
        <f>Merge6[[#This Row],[fee]]/Merge6[[#This Row],[MV at time]]</f>
        <v>1.1111111111111112</v>
      </c>
      <c r="K277" t="s">
        <v>509</v>
      </c>
      <c r="L277" t="s">
        <v>387</v>
      </c>
      <c r="M277" t="s">
        <v>142</v>
      </c>
      <c r="N277" t="s">
        <v>109</v>
      </c>
      <c r="O2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77" t="s">
        <v>31</v>
      </c>
      <c r="R277" t="s">
        <v>91</v>
      </c>
      <c r="S277">
        <v>75</v>
      </c>
      <c r="T277">
        <v>84</v>
      </c>
      <c r="U277">
        <f>Merge6[[#This Row],[POT]]-Merge6[[#This Row],[TOT]]</f>
        <v>9</v>
      </c>
      <c r="V277" t="s">
        <v>8</v>
      </c>
      <c r="W277">
        <f>IF(Merge6[[#This Row],[Preffoot]]="Right",1,0)</f>
        <v>1</v>
      </c>
      <c r="X277" t="s">
        <v>20</v>
      </c>
      <c r="Y277">
        <f>IF(Merge6[[#This Row],[Position2]]="GK",1,0)</f>
        <v>0</v>
      </c>
      <c r="Z277">
        <f>IF(Merge6[[#This Row],[Position2]]="LB",1,0)</f>
        <v>0</v>
      </c>
      <c r="AA277">
        <f>IF(Merge6[[#This Row],[Position2]]="CB",1,0)</f>
        <v>0</v>
      </c>
      <c r="AB277">
        <f>IF(Merge6[[#This Row],[Position2]]="RB",1,0)</f>
        <v>0</v>
      </c>
      <c r="AC277">
        <f>IF(Merge6[[#This Row],[Position2]]="LWB",1,0)</f>
        <v>0</v>
      </c>
      <c r="AD277">
        <f>IF(Merge6[[#This Row],[Position2]]="RWB",1,0)</f>
        <v>0</v>
      </c>
      <c r="AE277">
        <f>IF(Merge6[[#This Row],[Position2]]="LM",1,0)</f>
        <v>0</v>
      </c>
      <c r="AF277">
        <f>IF(Merge6[[#This Row],[Position2]]="CDM",1,0)</f>
        <v>0</v>
      </c>
      <c r="AG277">
        <f>IF(Merge6[[#This Row],[Position2]]="CM",1,0)</f>
        <v>1</v>
      </c>
      <c r="AH277">
        <f>IF(Merge6[[#This Row],[Position2]]="CAM",1,0)</f>
        <v>0</v>
      </c>
      <c r="AI277">
        <f>IF(Merge6[[#This Row],[Position2]]="RM",1,0)</f>
        <v>0</v>
      </c>
      <c r="AJ277">
        <f>IF(Merge6[[#This Row],[Position2]]="LW",1,0)</f>
        <v>0</v>
      </c>
      <c r="AK277">
        <f>IF(Merge6[[#This Row],[Position2]]="RW",1,0)</f>
        <v>0</v>
      </c>
      <c r="AL277">
        <f>IF(Merge6[[#This Row],[Position2]]="CF",1,0)</f>
        <v>0</v>
      </c>
      <c r="AM277">
        <f>IF(Merge6[[#This Row],[Position2]]="ST",1,0)</f>
        <v>0</v>
      </c>
      <c r="AN277">
        <v>75</v>
      </c>
      <c r="AO277">
        <v>73</v>
      </c>
      <c r="AP277">
        <v>71</v>
      </c>
      <c r="AQ277">
        <v>76</v>
      </c>
      <c r="AR277">
        <v>74</v>
      </c>
      <c r="AS277">
        <v>62</v>
      </c>
      <c r="AT277">
        <v>70</v>
      </c>
      <c r="AU277">
        <v>65</v>
      </c>
      <c r="AV277">
        <v>69</v>
      </c>
      <c r="AW277">
        <v>67</v>
      </c>
      <c r="AX277">
        <v>64</v>
      </c>
      <c r="AY277">
        <v>58</v>
      </c>
      <c r="AZ277">
        <v>69</v>
      </c>
      <c r="BA277">
        <v>73</v>
      </c>
      <c r="BB277">
        <v>67</v>
      </c>
      <c r="BC277">
        <v>72</v>
      </c>
      <c r="BD277">
        <v>76</v>
      </c>
      <c r="BE277">
        <v>79</v>
      </c>
      <c r="BF277">
        <v>75</v>
      </c>
      <c r="BG277">
        <v>75</v>
      </c>
      <c r="BH277">
        <v>77</v>
      </c>
      <c r="BI277">
        <v>74</v>
      </c>
      <c r="BJ277">
        <v>71</v>
      </c>
      <c r="BK277">
        <v>7</v>
      </c>
      <c r="BL277">
        <v>6</v>
      </c>
      <c r="BM277">
        <v>12</v>
      </c>
      <c r="BN277">
        <v>9</v>
      </c>
      <c r="BO277">
        <v>8</v>
      </c>
      <c r="BP277">
        <v>68</v>
      </c>
      <c r="BQ277">
        <v>74</v>
      </c>
      <c r="BR277">
        <v>70</v>
      </c>
      <c r="BS277">
        <v>72</v>
      </c>
      <c r="BT277">
        <v>71</v>
      </c>
      <c r="BU277">
        <v>72</v>
      </c>
    </row>
    <row r="278" spans="1:73" x14ac:dyDescent="0.25">
      <c r="A278" t="s">
        <v>578</v>
      </c>
      <c r="B278">
        <v>34</v>
      </c>
      <c r="C278" t="s">
        <v>116</v>
      </c>
      <c r="D278">
        <v>21</v>
      </c>
      <c r="E278">
        <f>Merge6[[#This Row],[age]]^2</f>
        <v>441</v>
      </c>
      <c r="F278" s="1">
        <v>18000000</v>
      </c>
      <c r="G278" s="1">
        <v>20000000</v>
      </c>
      <c r="H278" s="1">
        <f>Merge6[[#This Row],[MV at time]]/1000000</f>
        <v>18</v>
      </c>
      <c r="I278" s="1">
        <f>Merge6[[#This Row],[fee]]/1000000</f>
        <v>20</v>
      </c>
      <c r="J278" s="2">
        <f>Merge6[[#This Row],[fee]]/Merge6[[#This Row],[MV at time]]</f>
        <v>1.1111111111111112</v>
      </c>
      <c r="K278" t="s">
        <v>509</v>
      </c>
      <c r="L278" t="s">
        <v>133</v>
      </c>
      <c r="M278" t="s">
        <v>118</v>
      </c>
      <c r="N278" t="s">
        <v>427</v>
      </c>
      <c r="O2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78" t="s">
        <v>60</v>
      </c>
      <c r="R278" t="s">
        <v>91</v>
      </c>
      <c r="S278">
        <v>76</v>
      </c>
      <c r="T278">
        <v>82</v>
      </c>
      <c r="U278">
        <f>Merge6[[#This Row],[POT]]-Merge6[[#This Row],[TOT]]</f>
        <v>6</v>
      </c>
      <c r="V278" t="s">
        <v>43</v>
      </c>
      <c r="W278">
        <f>IF(Merge6[[#This Row],[Preffoot]]="Right",1,0)</f>
        <v>0</v>
      </c>
      <c r="X278" t="s">
        <v>15</v>
      </c>
      <c r="Y278">
        <f>IF(Merge6[[#This Row],[Position2]]="GK",1,0)</f>
        <v>0</v>
      </c>
      <c r="Z278">
        <f>IF(Merge6[[#This Row],[Position2]]="LB",1,0)</f>
        <v>0</v>
      </c>
      <c r="AA278">
        <f>IF(Merge6[[#This Row],[Position2]]="CB",1,0)</f>
        <v>0</v>
      </c>
      <c r="AB278">
        <f>IF(Merge6[[#This Row],[Position2]]="RB",1,0)</f>
        <v>0</v>
      </c>
      <c r="AC278">
        <f>IF(Merge6[[#This Row],[Position2]]="LWB",1,0)</f>
        <v>0</v>
      </c>
      <c r="AD278">
        <f>IF(Merge6[[#This Row],[Position2]]="RWB",1,0)</f>
        <v>0</v>
      </c>
      <c r="AE278">
        <f>IF(Merge6[[#This Row],[Position2]]="LM",1,0)</f>
        <v>0</v>
      </c>
      <c r="AF278">
        <f>IF(Merge6[[#This Row],[Position2]]="CDM",1,0)</f>
        <v>0</v>
      </c>
      <c r="AG278">
        <f>IF(Merge6[[#This Row],[Position2]]="CM",1,0)</f>
        <v>0</v>
      </c>
      <c r="AH278">
        <f>IF(Merge6[[#This Row],[Position2]]="CAM",1,0)</f>
        <v>0</v>
      </c>
      <c r="AI278">
        <f>IF(Merge6[[#This Row],[Position2]]="RM",1,0)</f>
        <v>0</v>
      </c>
      <c r="AJ278">
        <f>IF(Merge6[[#This Row],[Position2]]="LW",1,0)</f>
        <v>0</v>
      </c>
      <c r="AK278">
        <f>IF(Merge6[[#This Row],[Position2]]="RW",1,0)</f>
        <v>0</v>
      </c>
      <c r="AL278">
        <f>IF(Merge6[[#This Row],[Position2]]="CF",1,0)</f>
        <v>0</v>
      </c>
      <c r="AM278">
        <f>IF(Merge6[[#This Row],[Position2]]="ST",1,0)</f>
        <v>1</v>
      </c>
      <c r="AN278">
        <v>79</v>
      </c>
      <c r="AO278">
        <v>82</v>
      </c>
      <c r="AP278">
        <v>68</v>
      </c>
      <c r="AQ278">
        <v>74</v>
      </c>
      <c r="AR278">
        <v>61</v>
      </c>
      <c r="AS278">
        <v>54</v>
      </c>
      <c r="AT278">
        <v>75</v>
      </c>
      <c r="AU278">
        <v>77</v>
      </c>
      <c r="AV278">
        <v>71</v>
      </c>
      <c r="AW278">
        <v>69</v>
      </c>
      <c r="AX278">
        <v>66</v>
      </c>
      <c r="AY278">
        <v>64</v>
      </c>
      <c r="AZ278">
        <v>66</v>
      </c>
      <c r="BA278">
        <v>31</v>
      </c>
      <c r="BB278">
        <v>24</v>
      </c>
      <c r="BC278">
        <v>29</v>
      </c>
      <c r="BD278">
        <v>82</v>
      </c>
      <c r="BE278">
        <v>69</v>
      </c>
      <c r="BF278">
        <v>69</v>
      </c>
      <c r="BG278">
        <v>70</v>
      </c>
      <c r="BH278">
        <v>85</v>
      </c>
      <c r="BI278">
        <v>76</v>
      </c>
      <c r="BJ278">
        <v>67</v>
      </c>
      <c r="BK278">
        <v>11</v>
      </c>
      <c r="BL278">
        <v>9</v>
      </c>
      <c r="BM278">
        <v>7</v>
      </c>
      <c r="BN278">
        <v>14</v>
      </c>
      <c r="BO278">
        <v>12</v>
      </c>
      <c r="BP278">
        <v>33</v>
      </c>
      <c r="BQ278">
        <v>76</v>
      </c>
      <c r="BR278">
        <v>78</v>
      </c>
      <c r="BS278">
        <v>26</v>
      </c>
      <c r="BT278">
        <v>69</v>
      </c>
      <c r="BU278">
        <v>77</v>
      </c>
    </row>
    <row r="279" spans="1:73" x14ac:dyDescent="0.25">
      <c r="A279" t="s">
        <v>1355</v>
      </c>
      <c r="B279">
        <v>0</v>
      </c>
      <c r="C279" t="s">
        <v>33</v>
      </c>
      <c r="D279">
        <v>23</v>
      </c>
      <c r="E279">
        <f>Merge6[[#This Row],[age]]^2</f>
        <v>529</v>
      </c>
      <c r="F279" s="1">
        <v>20000000</v>
      </c>
      <c r="G279" s="1">
        <v>14500000</v>
      </c>
      <c r="H279" s="1">
        <f>Merge6[[#This Row],[MV at time]]/1000000</f>
        <v>20</v>
      </c>
      <c r="I279" s="1">
        <f>Merge6[[#This Row],[fee]]/1000000</f>
        <v>14.5</v>
      </c>
      <c r="J279" s="2">
        <f>Merge6[[#This Row],[fee]]/Merge6[[#This Row],[MV at time]]</f>
        <v>0.72499999999999998</v>
      </c>
      <c r="K279" t="s">
        <v>1233</v>
      </c>
      <c r="L279" t="s">
        <v>11</v>
      </c>
      <c r="M279" t="s">
        <v>225</v>
      </c>
      <c r="N279" t="s">
        <v>5</v>
      </c>
      <c r="O2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2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79" t="s">
        <v>66</v>
      </c>
      <c r="R279" t="s">
        <v>7</v>
      </c>
      <c r="S279">
        <v>75</v>
      </c>
      <c r="T279">
        <v>84</v>
      </c>
      <c r="U279">
        <f>Merge6[[#This Row],[POT]]-Merge6[[#This Row],[TOT]]</f>
        <v>9</v>
      </c>
      <c r="V279" t="s">
        <v>8</v>
      </c>
      <c r="W279">
        <f>IF(Merge6[[#This Row],[Preffoot]]="Right",1,0)</f>
        <v>1</v>
      </c>
      <c r="X279" t="s">
        <v>27</v>
      </c>
      <c r="Y279">
        <f>IF(Merge6[[#This Row],[Position2]]="GK",1,0)</f>
        <v>0</v>
      </c>
      <c r="Z279">
        <f>IF(Merge6[[#This Row],[Position2]]="LB",1,0)</f>
        <v>0</v>
      </c>
      <c r="AA279">
        <f>IF(Merge6[[#This Row],[Position2]]="CB",1,0)</f>
        <v>0</v>
      </c>
      <c r="AB279">
        <f>IF(Merge6[[#This Row],[Position2]]="RB",1,0)</f>
        <v>1</v>
      </c>
      <c r="AC279">
        <f>IF(Merge6[[#This Row],[Position2]]="LWB",1,0)</f>
        <v>0</v>
      </c>
      <c r="AD279">
        <f>IF(Merge6[[#This Row],[Position2]]="RWB",1,0)</f>
        <v>0</v>
      </c>
      <c r="AE279">
        <f>IF(Merge6[[#This Row],[Position2]]="LM",1,0)</f>
        <v>0</v>
      </c>
      <c r="AF279">
        <f>IF(Merge6[[#This Row],[Position2]]="CDM",1,0)</f>
        <v>0</v>
      </c>
      <c r="AG279">
        <f>IF(Merge6[[#This Row],[Position2]]="CM",1,0)</f>
        <v>0</v>
      </c>
      <c r="AH279">
        <f>IF(Merge6[[#This Row],[Position2]]="CAM",1,0)</f>
        <v>0</v>
      </c>
      <c r="AI279">
        <f>IF(Merge6[[#This Row],[Position2]]="RM",1,0)</f>
        <v>0</v>
      </c>
      <c r="AJ279">
        <f>IF(Merge6[[#This Row],[Position2]]="LW",1,0)</f>
        <v>0</v>
      </c>
      <c r="AK279">
        <f>IF(Merge6[[#This Row],[Position2]]="RW",1,0)</f>
        <v>0</v>
      </c>
      <c r="AL279">
        <f>IF(Merge6[[#This Row],[Position2]]="CF",1,0)</f>
        <v>0</v>
      </c>
      <c r="AM279">
        <f>IF(Merge6[[#This Row],[Position2]]="ST",1,0)</f>
        <v>0</v>
      </c>
      <c r="AN279">
        <v>75</v>
      </c>
      <c r="AO279">
        <v>78</v>
      </c>
      <c r="AP279">
        <v>74</v>
      </c>
      <c r="AQ279">
        <v>76</v>
      </c>
      <c r="AR279">
        <v>62</v>
      </c>
      <c r="AS279">
        <v>55</v>
      </c>
      <c r="AT279">
        <v>66</v>
      </c>
      <c r="AU279">
        <v>60</v>
      </c>
      <c r="AV279">
        <v>50</v>
      </c>
      <c r="AW279">
        <v>71</v>
      </c>
      <c r="AX279">
        <v>52</v>
      </c>
      <c r="AY279">
        <v>50</v>
      </c>
      <c r="AZ279">
        <v>49</v>
      </c>
      <c r="BA279" t="s">
        <v>1234</v>
      </c>
      <c r="BB279">
        <v>64</v>
      </c>
      <c r="BC279">
        <v>73</v>
      </c>
      <c r="BD279">
        <v>85</v>
      </c>
      <c r="BE279">
        <v>75</v>
      </c>
      <c r="BF279">
        <v>67</v>
      </c>
      <c r="BG279">
        <v>86</v>
      </c>
      <c r="BH279">
        <v>90</v>
      </c>
      <c r="BI279">
        <v>80</v>
      </c>
      <c r="BJ279">
        <v>80</v>
      </c>
      <c r="BK279">
        <v>14</v>
      </c>
      <c r="BL279">
        <v>14</v>
      </c>
      <c r="BM279">
        <v>14</v>
      </c>
      <c r="BN279">
        <v>10</v>
      </c>
      <c r="BO279">
        <v>5</v>
      </c>
      <c r="BP279">
        <v>68</v>
      </c>
      <c r="BQ279">
        <v>73</v>
      </c>
      <c r="BR279">
        <v>77</v>
      </c>
      <c r="BS279">
        <v>69</v>
      </c>
      <c r="BT279">
        <v>72</v>
      </c>
      <c r="BU279">
        <v>71</v>
      </c>
    </row>
    <row r="280" spans="1:73" x14ac:dyDescent="0.25">
      <c r="A280" t="s">
        <v>314</v>
      </c>
      <c r="B280">
        <v>41</v>
      </c>
      <c r="C280" t="s">
        <v>28</v>
      </c>
      <c r="D280">
        <v>21</v>
      </c>
      <c r="E280">
        <f>Merge6[[#This Row],[age]]^2</f>
        <v>441</v>
      </c>
      <c r="F280" s="1">
        <v>10000000</v>
      </c>
      <c r="G280" s="1">
        <v>21200000</v>
      </c>
      <c r="H280" s="1">
        <f>Merge6[[#This Row],[MV at time]]/1000000</f>
        <v>10</v>
      </c>
      <c r="I280" s="1">
        <f>Merge6[[#This Row],[fee]]/1000000</f>
        <v>21.2</v>
      </c>
      <c r="J280" s="2">
        <f>Merge6[[#This Row],[fee]]/Merge6[[#This Row],[MV at time]]</f>
        <v>2.12</v>
      </c>
      <c r="K280" t="s">
        <v>2</v>
      </c>
      <c r="L280" t="s">
        <v>145</v>
      </c>
      <c r="M280" t="s">
        <v>220</v>
      </c>
      <c r="N280" t="s">
        <v>267</v>
      </c>
      <c r="O2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80" t="s">
        <v>60</v>
      </c>
      <c r="R280" t="s">
        <v>60</v>
      </c>
      <c r="S280">
        <v>70</v>
      </c>
      <c r="T280">
        <v>84</v>
      </c>
      <c r="U280">
        <f>Merge6[[#This Row],[POT]]-Merge6[[#This Row],[TOT]]</f>
        <v>14</v>
      </c>
      <c r="V280" t="s">
        <v>8</v>
      </c>
      <c r="W280">
        <f>IF(Merge6[[#This Row],[Preffoot]]="Right",1,0)</f>
        <v>1</v>
      </c>
      <c r="X280" t="s">
        <v>15</v>
      </c>
      <c r="Y280">
        <f>IF(Merge6[[#This Row],[Position2]]="GK",1,0)</f>
        <v>0</v>
      </c>
      <c r="Z280">
        <f>IF(Merge6[[#This Row],[Position2]]="LB",1,0)</f>
        <v>0</v>
      </c>
      <c r="AA280">
        <f>IF(Merge6[[#This Row],[Position2]]="CB",1,0)</f>
        <v>0</v>
      </c>
      <c r="AB280">
        <f>IF(Merge6[[#This Row],[Position2]]="RB",1,0)</f>
        <v>0</v>
      </c>
      <c r="AC280">
        <f>IF(Merge6[[#This Row],[Position2]]="LWB",1,0)</f>
        <v>0</v>
      </c>
      <c r="AD280">
        <f>IF(Merge6[[#This Row],[Position2]]="RWB",1,0)</f>
        <v>0</v>
      </c>
      <c r="AE280">
        <f>IF(Merge6[[#This Row],[Position2]]="LM",1,0)</f>
        <v>0</v>
      </c>
      <c r="AF280">
        <f>IF(Merge6[[#This Row],[Position2]]="CDM",1,0)</f>
        <v>0</v>
      </c>
      <c r="AG280">
        <f>IF(Merge6[[#This Row],[Position2]]="CM",1,0)</f>
        <v>0</v>
      </c>
      <c r="AH280">
        <f>IF(Merge6[[#This Row],[Position2]]="CAM",1,0)</f>
        <v>0</v>
      </c>
      <c r="AI280">
        <f>IF(Merge6[[#This Row],[Position2]]="RM",1,0)</f>
        <v>0</v>
      </c>
      <c r="AJ280">
        <f>IF(Merge6[[#This Row],[Position2]]="LW",1,0)</f>
        <v>0</v>
      </c>
      <c r="AK280">
        <f>IF(Merge6[[#This Row],[Position2]]="RW",1,0)</f>
        <v>0</v>
      </c>
      <c r="AL280">
        <f>IF(Merge6[[#This Row],[Position2]]="CF",1,0)</f>
        <v>0</v>
      </c>
      <c r="AM280">
        <f>IF(Merge6[[#This Row],[Position2]]="ST",1,0)</f>
        <v>1</v>
      </c>
      <c r="AN280">
        <v>76</v>
      </c>
      <c r="AO280">
        <v>73</v>
      </c>
      <c r="AP280">
        <v>54</v>
      </c>
      <c r="AQ280">
        <v>71</v>
      </c>
      <c r="AR280">
        <v>58</v>
      </c>
      <c r="AS280">
        <v>64</v>
      </c>
      <c r="AT280">
        <v>68</v>
      </c>
      <c r="AU280">
        <v>70</v>
      </c>
      <c r="AV280">
        <v>57</v>
      </c>
      <c r="AW280">
        <v>54</v>
      </c>
      <c r="AX280">
        <v>42</v>
      </c>
      <c r="AY280">
        <v>71</v>
      </c>
      <c r="AZ280">
        <v>65</v>
      </c>
      <c r="BA280">
        <v>24</v>
      </c>
      <c r="BB280">
        <v>22</v>
      </c>
      <c r="BC280">
        <v>15</v>
      </c>
      <c r="BD280">
        <v>76</v>
      </c>
      <c r="BE280">
        <v>68</v>
      </c>
      <c r="BF280">
        <v>72</v>
      </c>
      <c r="BG280">
        <v>69</v>
      </c>
      <c r="BH280">
        <v>74</v>
      </c>
      <c r="BI280">
        <v>73</v>
      </c>
      <c r="BJ280">
        <v>69</v>
      </c>
      <c r="BK280">
        <v>9</v>
      </c>
      <c r="BL280">
        <v>9</v>
      </c>
      <c r="BM280">
        <v>15</v>
      </c>
      <c r="BN280">
        <v>14</v>
      </c>
      <c r="BO280">
        <v>10</v>
      </c>
      <c r="BP280">
        <v>34</v>
      </c>
      <c r="BQ280">
        <v>63</v>
      </c>
      <c r="BR280">
        <v>66</v>
      </c>
      <c r="BS280">
        <v>22</v>
      </c>
      <c r="BT280">
        <v>63</v>
      </c>
      <c r="BU280">
        <v>64</v>
      </c>
    </row>
    <row r="281" spans="1:73" x14ac:dyDescent="0.25">
      <c r="A281" t="s">
        <v>871</v>
      </c>
      <c r="B281">
        <v>16</v>
      </c>
      <c r="C281" t="s">
        <v>10</v>
      </c>
      <c r="D281">
        <v>20</v>
      </c>
      <c r="E281">
        <f>Merge6[[#This Row],[age]]^2</f>
        <v>400</v>
      </c>
      <c r="F281" s="1">
        <v>25000000</v>
      </c>
      <c r="G281" s="1">
        <v>22000000</v>
      </c>
      <c r="H281" s="1">
        <f>Merge6[[#This Row],[MV at time]]/1000000</f>
        <v>25</v>
      </c>
      <c r="I281" s="1">
        <f>Merge6[[#This Row],[fee]]/1000000</f>
        <v>22</v>
      </c>
      <c r="J281" s="2">
        <f>Merge6[[#This Row],[fee]]/Merge6[[#This Row],[MV at time]]</f>
        <v>0.88</v>
      </c>
      <c r="K281" t="s">
        <v>773</v>
      </c>
      <c r="L281" t="s">
        <v>872</v>
      </c>
      <c r="M281" t="s">
        <v>203</v>
      </c>
      <c r="N281" t="s">
        <v>223</v>
      </c>
      <c r="O2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81" t="s">
        <v>91</v>
      </c>
      <c r="R281" t="s">
        <v>91</v>
      </c>
      <c r="S281">
        <v>77</v>
      </c>
      <c r="T281">
        <v>87</v>
      </c>
      <c r="U281">
        <f>Merge6[[#This Row],[POT]]-Merge6[[#This Row],[TOT]]</f>
        <v>10</v>
      </c>
      <c r="V281" t="s">
        <v>8</v>
      </c>
      <c r="W281">
        <f>IF(Merge6[[#This Row],[Preffoot]]="Right",1,0)</f>
        <v>1</v>
      </c>
      <c r="X281" t="s">
        <v>21</v>
      </c>
      <c r="Y281">
        <f>IF(Merge6[[#This Row],[Position2]]="GK",1,0)</f>
        <v>0</v>
      </c>
      <c r="Z281">
        <f>IF(Merge6[[#This Row],[Position2]]="LB",1,0)</f>
        <v>0</v>
      </c>
      <c r="AA281">
        <f>IF(Merge6[[#This Row],[Position2]]="CB",1,0)</f>
        <v>0</v>
      </c>
      <c r="AB281">
        <f>IF(Merge6[[#This Row],[Position2]]="RB",1,0)</f>
        <v>0</v>
      </c>
      <c r="AC281">
        <f>IF(Merge6[[#This Row],[Position2]]="LWB",1,0)</f>
        <v>0</v>
      </c>
      <c r="AD281">
        <f>IF(Merge6[[#This Row],[Position2]]="RWB",1,0)</f>
        <v>0</v>
      </c>
      <c r="AE281">
        <f>IF(Merge6[[#This Row],[Position2]]="LM",1,0)</f>
        <v>0</v>
      </c>
      <c r="AF281">
        <f>IF(Merge6[[#This Row],[Position2]]="CDM",1,0)</f>
        <v>0</v>
      </c>
      <c r="AG281">
        <f>IF(Merge6[[#This Row],[Position2]]="CM",1,0)</f>
        <v>0</v>
      </c>
      <c r="AH281">
        <f>IF(Merge6[[#This Row],[Position2]]="CAM",1,0)</f>
        <v>1</v>
      </c>
      <c r="AI281">
        <f>IF(Merge6[[#This Row],[Position2]]="RM",1,0)</f>
        <v>0</v>
      </c>
      <c r="AJ281">
        <f>IF(Merge6[[#This Row],[Position2]]="LW",1,0)</f>
        <v>0</v>
      </c>
      <c r="AK281">
        <f>IF(Merge6[[#This Row],[Position2]]="RW",1,0)</f>
        <v>0</v>
      </c>
      <c r="AL281">
        <f>IF(Merge6[[#This Row],[Position2]]="CF",1,0)</f>
        <v>0</v>
      </c>
      <c r="AM281">
        <f>IF(Merge6[[#This Row],[Position2]]="ST",1,0)</f>
        <v>0</v>
      </c>
      <c r="AN281">
        <v>83</v>
      </c>
      <c r="AO281">
        <v>80</v>
      </c>
      <c r="AP281">
        <v>78</v>
      </c>
      <c r="AQ281">
        <v>78</v>
      </c>
      <c r="AR281">
        <v>77</v>
      </c>
      <c r="AS281">
        <v>58</v>
      </c>
      <c r="AT281">
        <v>84</v>
      </c>
      <c r="AU281">
        <v>73</v>
      </c>
      <c r="AV281">
        <v>84</v>
      </c>
      <c r="AW281">
        <v>88</v>
      </c>
      <c r="AX281">
        <v>87</v>
      </c>
      <c r="AY281">
        <v>79</v>
      </c>
      <c r="AZ281">
        <v>79</v>
      </c>
      <c r="BA281">
        <v>35</v>
      </c>
      <c r="BB281">
        <v>25</v>
      </c>
      <c r="BC281">
        <v>30</v>
      </c>
      <c r="BD281">
        <v>78</v>
      </c>
      <c r="BE281">
        <v>74</v>
      </c>
      <c r="BF281">
        <v>69</v>
      </c>
      <c r="BG281">
        <v>61</v>
      </c>
      <c r="BH281">
        <v>85</v>
      </c>
      <c r="BI281">
        <v>78</v>
      </c>
      <c r="BJ281">
        <v>69</v>
      </c>
      <c r="BK281">
        <v>10</v>
      </c>
      <c r="BL281">
        <v>10</v>
      </c>
      <c r="BM281">
        <v>10</v>
      </c>
      <c r="BN281">
        <v>13</v>
      </c>
      <c r="BO281">
        <v>6</v>
      </c>
      <c r="BP281">
        <v>40</v>
      </c>
      <c r="BQ281">
        <v>73</v>
      </c>
      <c r="BR281">
        <v>63</v>
      </c>
      <c r="BS281">
        <v>32</v>
      </c>
      <c r="BT281">
        <v>78</v>
      </c>
      <c r="BU281">
        <v>80</v>
      </c>
    </row>
    <row r="282" spans="1:73" x14ac:dyDescent="0.25">
      <c r="A282" t="s">
        <v>906</v>
      </c>
      <c r="B282">
        <v>21</v>
      </c>
      <c r="C282" t="s">
        <v>57</v>
      </c>
      <c r="D282">
        <v>23</v>
      </c>
      <c r="E282">
        <f>Merge6[[#This Row],[age]]^2</f>
        <v>529</v>
      </c>
      <c r="F282" s="1">
        <v>44000000</v>
      </c>
      <c r="G282" s="1">
        <v>39000000</v>
      </c>
      <c r="H282" s="1">
        <f>Merge6[[#This Row],[MV at time]]/1000000</f>
        <v>44</v>
      </c>
      <c r="I282" s="1">
        <f>Merge6[[#This Row],[fee]]/1000000</f>
        <v>39</v>
      </c>
      <c r="J282" s="2">
        <f>Merge6[[#This Row],[fee]]/Merge6[[#This Row],[MV at time]]</f>
        <v>0.88636363636363635</v>
      </c>
      <c r="K282" t="s">
        <v>773</v>
      </c>
      <c r="L282" t="s">
        <v>290</v>
      </c>
      <c r="M282" t="s">
        <v>80</v>
      </c>
      <c r="N282" t="s">
        <v>226</v>
      </c>
      <c r="O2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82" t="s">
        <v>82</v>
      </c>
      <c r="R282" t="s">
        <v>60</v>
      </c>
      <c r="S282">
        <v>81</v>
      </c>
      <c r="T282">
        <v>86</v>
      </c>
      <c r="U282">
        <f>Merge6[[#This Row],[POT]]-Merge6[[#This Row],[TOT]]</f>
        <v>5</v>
      </c>
      <c r="V282" t="s">
        <v>8</v>
      </c>
      <c r="W282">
        <f>IF(Merge6[[#This Row],[Preffoot]]="Right",1,0)</f>
        <v>1</v>
      </c>
      <c r="X282" t="s">
        <v>20</v>
      </c>
      <c r="Y282">
        <f>IF(Merge6[[#This Row],[Position2]]="GK",1,0)</f>
        <v>0</v>
      </c>
      <c r="Z282">
        <f>IF(Merge6[[#This Row],[Position2]]="LB",1,0)</f>
        <v>0</v>
      </c>
      <c r="AA282">
        <f>IF(Merge6[[#This Row],[Position2]]="CB",1,0)</f>
        <v>0</v>
      </c>
      <c r="AB282">
        <f>IF(Merge6[[#This Row],[Position2]]="RB",1,0)</f>
        <v>0</v>
      </c>
      <c r="AC282">
        <f>IF(Merge6[[#This Row],[Position2]]="LWB",1,0)</f>
        <v>0</v>
      </c>
      <c r="AD282">
        <f>IF(Merge6[[#This Row],[Position2]]="RWB",1,0)</f>
        <v>0</v>
      </c>
      <c r="AE282">
        <f>IF(Merge6[[#This Row],[Position2]]="LM",1,0)</f>
        <v>0</v>
      </c>
      <c r="AF282">
        <f>IF(Merge6[[#This Row],[Position2]]="CDM",1,0)</f>
        <v>0</v>
      </c>
      <c r="AG282">
        <f>IF(Merge6[[#This Row],[Position2]]="CM",1,0)</f>
        <v>1</v>
      </c>
      <c r="AH282">
        <f>IF(Merge6[[#This Row],[Position2]]="CAM",1,0)</f>
        <v>0</v>
      </c>
      <c r="AI282">
        <f>IF(Merge6[[#This Row],[Position2]]="RM",1,0)</f>
        <v>0</v>
      </c>
      <c r="AJ282">
        <f>IF(Merge6[[#This Row],[Position2]]="LW",1,0)</f>
        <v>0</v>
      </c>
      <c r="AK282">
        <f>IF(Merge6[[#This Row],[Position2]]="RW",1,0)</f>
        <v>0</v>
      </c>
      <c r="AL282">
        <f>IF(Merge6[[#This Row],[Position2]]="CF",1,0)</f>
        <v>0</v>
      </c>
      <c r="AM282">
        <f>IF(Merge6[[#This Row],[Position2]]="ST",1,0)</f>
        <v>0</v>
      </c>
      <c r="AN282">
        <v>85</v>
      </c>
      <c r="AO282">
        <v>76</v>
      </c>
      <c r="AP282">
        <v>67</v>
      </c>
      <c r="AQ282">
        <v>81</v>
      </c>
      <c r="AR282">
        <v>78</v>
      </c>
      <c r="AS282">
        <v>69</v>
      </c>
      <c r="AT282">
        <v>83</v>
      </c>
      <c r="AU282">
        <v>78</v>
      </c>
      <c r="AV282">
        <v>78</v>
      </c>
      <c r="AW282">
        <v>78</v>
      </c>
      <c r="AX282">
        <v>65</v>
      </c>
      <c r="AY282">
        <v>63</v>
      </c>
      <c r="AZ282">
        <v>80</v>
      </c>
      <c r="BA282">
        <v>72</v>
      </c>
      <c r="BB282">
        <v>68</v>
      </c>
      <c r="BC282">
        <v>73</v>
      </c>
      <c r="BD282">
        <v>67</v>
      </c>
      <c r="BE282">
        <v>86</v>
      </c>
      <c r="BF282">
        <v>76</v>
      </c>
      <c r="BG282">
        <v>69</v>
      </c>
      <c r="BH282">
        <v>73</v>
      </c>
      <c r="BI282">
        <v>75</v>
      </c>
      <c r="BJ282">
        <v>71</v>
      </c>
      <c r="BK282">
        <v>10</v>
      </c>
      <c r="BL282">
        <v>7</v>
      </c>
      <c r="BM282">
        <v>12</v>
      </c>
      <c r="BN282">
        <v>8</v>
      </c>
      <c r="BO282">
        <v>14</v>
      </c>
      <c r="BP282">
        <v>76</v>
      </c>
      <c r="BQ282">
        <v>81</v>
      </c>
      <c r="BR282">
        <v>80</v>
      </c>
      <c r="BS282">
        <v>73</v>
      </c>
      <c r="BT282">
        <v>79</v>
      </c>
      <c r="BU282">
        <v>84</v>
      </c>
    </row>
    <row r="283" spans="1:73" x14ac:dyDescent="0.25">
      <c r="A283" t="s">
        <v>1094</v>
      </c>
      <c r="B283">
        <v>35</v>
      </c>
      <c r="C283" t="s">
        <v>71</v>
      </c>
      <c r="D283">
        <v>22</v>
      </c>
      <c r="E283">
        <f>Merge6[[#This Row],[age]]^2</f>
        <v>484</v>
      </c>
      <c r="F283" s="1">
        <v>30000000</v>
      </c>
      <c r="G283" s="1">
        <v>30000000</v>
      </c>
      <c r="H283" s="1">
        <f>Merge6[[#This Row],[MV at time]]/1000000</f>
        <v>30</v>
      </c>
      <c r="I283" s="1">
        <f>Merge6[[#This Row],[fee]]/1000000</f>
        <v>30</v>
      </c>
      <c r="J283" s="2">
        <f>Merge6[[#This Row],[fee]]/Merge6[[#This Row],[MV at time]]</f>
        <v>1</v>
      </c>
      <c r="K283" t="s">
        <v>1050</v>
      </c>
      <c r="L283" t="s">
        <v>290</v>
      </c>
      <c r="M283" t="s">
        <v>456</v>
      </c>
      <c r="N283" t="s">
        <v>218</v>
      </c>
      <c r="O2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83" t="s">
        <v>82</v>
      </c>
      <c r="R283" t="s">
        <v>91</v>
      </c>
      <c r="S283">
        <v>79</v>
      </c>
      <c r="T283">
        <v>85</v>
      </c>
      <c r="U283">
        <f>Merge6[[#This Row],[POT]]-Merge6[[#This Row],[TOT]]</f>
        <v>6</v>
      </c>
      <c r="V283" t="s">
        <v>8</v>
      </c>
      <c r="W283">
        <f>IF(Merge6[[#This Row],[Preffoot]]="Right",1,0)</f>
        <v>1</v>
      </c>
      <c r="X283" t="s">
        <v>15</v>
      </c>
      <c r="Y283">
        <f>IF(Merge6[[#This Row],[Position2]]="GK",1,0)</f>
        <v>0</v>
      </c>
      <c r="Z283">
        <f>IF(Merge6[[#This Row],[Position2]]="LB",1,0)</f>
        <v>0</v>
      </c>
      <c r="AA283">
        <f>IF(Merge6[[#This Row],[Position2]]="CB",1,0)</f>
        <v>0</v>
      </c>
      <c r="AB283">
        <f>IF(Merge6[[#This Row],[Position2]]="RB",1,0)</f>
        <v>0</v>
      </c>
      <c r="AC283">
        <f>IF(Merge6[[#This Row],[Position2]]="LWB",1,0)</f>
        <v>0</v>
      </c>
      <c r="AD283">
        <f>IF(Merge6[[#This Row],[Position2]]="RWB",1,0)</f>
        <v>0</v>
      </c>
      <c r="AE283">
        <f>IF(Merge6[[#This Row],[Position2]]="LM",1,0)</f>
        <v>0</v>
      </c>
      <c r="AF283">
        <f>IF(Merge6[[#This Row],[Position2]]="CDM",1,0)</f>
        <v>0</v>
      </c>
      <c r="AG283">
        <f>IF(Merge6[[#This Row],[Position2]]="CM",1,0)</f>
        <v>0</v>
      </c>
      <c r="AH283">
        <f>IF(Merge6[[#This Row],[Position2]]="CAM",1,0)</f>
        <v>0</v>
      </c>
      <c r="AI283">
        <f>IF(Merge6[[#This Row],[Position2]]="RM",1,0)</f>
        <v>0</v>
      </c>
      <c r="AJ283">
        <f>IF(Merge6[[#This Row],[Position2]]="LW",1,0)</f>
        <v>0</v>
      </c>
      <c r="AK283">
        <f>IF(Merge6[[#This Row],[Position2]]="RW",1,0)</f>
        <v>0</v>
      </c>
      <c r="AL283">
        <f>IF(Merge6[[#This Row],[Position2]]="CF",1,0)</f>
        <v>0</v>
      </c>
      <c r="AM283">
        <f>IF(Merge6[[#This Row],[Position2]]="ST",1,0)</f>
        <v>1</v>
      </c>
      <c r="AN283">
        <v>83</v>
      </c>
      <c r="AO283">
        <v>83</v>
      </c>
      <c r="AP283">
        <v>71</v>
      </c>
      <c r="AQ283">
        <v>75</v>
      </c>
      <c r="AR283">
        <v>64</v>
      </c>
      <c r="AS283">
        <v>69</v>
      </c>
      <c r="AT283">
        <v>85</v>
      </c>
      <c r="AU283">
        <v>79</v>
      </c>
      <c r="AV283">
        <v>72</v>
      </c>
      <c r="AW283">
        <v>74</v>
      </c>
      <c r="AX283">
        <v>61</v>
      </c>
      <c r="AY283">
        <v>74</v>
      </c>
      <c r="AZ283">
        <v>75</v>
      </c>
      <c r="BA283">
        <v>29</v>
      </c>
      <c r="BB283">
        <v>35</v>
      </c>
      <c r="BC283">
        <v>33</v>
      </c>
      <c r="BD283">
        <v>90</v>
      </c>
      <c r="BE283">
        <v>78</v>
      </c>
      <c r="BF283">
        <v>74</v>
      </c>
      <c r="BG283">
        <v>83</v>
      </c>
      <c r="BH283">
        <v>87</v>
      </c>
      <c r="BI283">
        <v>85</v>
      </c>
      <c r="BJ283">
        <v>77</v>
      </c>
      <c r="BK283">
        <v>10</v>
      </c>
      <c r="BL283">
        <v>7</v>
      </c>
      <c r="BM283">
        <v>9</v>
      </c>
      <c r="BN283">
        <v>9</v>
      </c>
      <c r="BO283">
        <v>14</v>
      </c>
      <c r="BP283">
        <v>62</v>
      </c>
      <c r="BQ283">
        <v>80</v>
      </c>
      <c r="BR283">
        <v>79</v>
      </c>
      <c r="BS283">
        <v>31</v>
      </c>
      <c r="BT283">
        <v>77</v>
      </c>
      <c r="BU283">
        <v>77</v>
      </c>
    </row>
    <row r="284" spans="1:73" x14ac:dyDescent="0.25">
      <c r="A284" t="s">
        <v>239</v>
      </c>
      <c r="B284">
        <v>23</v>
      </c>
      <c r="C284" t="s">
        <v>116</v>
      </c>
      <c r="D284">
        <v>27</v>
      </c>
      <c r="E284">
        <f>Merge6[[#This Row],[age]]^2</f>
        <v>729</v>
      </c>
      <c r="F284" s="1">
        <v>55000000</v>
      </c>
      <c r="G284" s="1">
        <v>40000000</v>
      </c>
      <c r="H284" s="1">
        <f>Merge6[[#This Row],[MV at time]]/1000000</f>
        <v>55</v>
      </c>
      <c r="I284" s="1">
        <f>Merge6[[#This Row],[fee]]/1000000</f>
        <v>40</v>
      </c>
      <c r="J284" s="2">
        <f>Merge6[[#This Row],[fee]]/Merge6[[#This Row],[MV at time]]</f>
        <v>0.72727272727272729</v>
      </c>
      <c r="K284" t="s">
        <v>2</v>
      </c>
      <c r="L284" t="s">
        <v>11</v>
      </c>
      <c r="M284" t="s">
        <v>240</v>
      </c>
      <c r="N284" t="s">
        <v>187</v>
      </c>
      <c r="O2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84" t="s">
        <v>91</v>
      </c>
      <c r="R284" t="s">
        <v>7</v>
      </c>
      <c r="S284">
        <v>84</v>
      </c>
      <c r="T284">
        <v>84</v>
      </c>
      <c r="U284">
        <f>Merge6[[#This Row],[POT]]-Merge6[[#This Row],[TOT]]</f>
        <v>0</v>
      </c>
      <c r="V284" t="s">
        <v>43</v>
      </c>
      <c r="W284">
        <f>IF(Merge6[[#This Row],[Preffoot]]="Right",1,0)</f>
        <v>0</v>
      </c>
      <c r="X284" t="s">
        <v>77</v>
      </c>
      <c r="Y284">
        <f>IF(Merge6[[#This Row],[Position2]]="GK",1,0)</f>
        <v>0</v>
      </c>
      <c r="Z284">
        <f>IF(Merge6[[#This Row],[Position2]]="LB",1,0)</f>
        <v>0</v>
      </c>
      <c r="AA284">
        <f>IF(Merge6[[#This Row],[Position2]]="CB",1,0)</f>
        <v>0</v>
      </c>
      <c r="AB284">
        <f>IF(Merge6[[#This Row],[Position2]]="RB",1,0)</f>
        <v>0</v>
      </c>
      <c r="AC284">
        <f>IF(Merge6[[#This Row],[Position2]]="LWB",1,0)</f>
        <v>0</v>
      </c>
      <c r="AD284">
        <f>IF(Merge6[[#This Row],[Position2]]="RWB",1,0)</f>
        <v>0</v>
      </c>
      <c r="AE284">
        <f>IF(Merge6[[#This Row],[Position2]]="LM",1,0)</f>
        <v>1</v>
      </c>
      <c r="AF284">
        <f>IF(Merge6[[#This Row],[Position2]]="CDM",1,0)</f>
        <v>0</v>
      </c>
      <c r="AG284">
        <f>IF(Merge6[[#This Row],[Position2]]="CM",1,0)</f>
        <v>0</v>
      </c>
      <c r="AH284">
        <f>IF(Merge6[[#This Row],[Position2]]="CAM",1,0)</f>
        <v>0</v>
      </c>
      <c r="AI284">
        <f>IF(Merge6[[#This Row],[Position2]]="RM",1,0)</f>
        <v>0</v>
      </c>
      <c r="AJ284">
        <f>IF(Merge6[[#This Row],[Position2]]="LW",1,0)</f>
        <v>0</v>
      </c>
      <c r="AK284">
        <f>IF(Merge6[[#This Row],[Position2]]="RW",1,0)</f>
        <v>0</v>
      </c>
      <c r="AL284">
        <f>IF(Merge6[[#This Row],[Position2]]="CF",1,0)</f>
        <v>0</v>
      </c>
      <c r="AM284">
        <f>IF(Merge6[[#This Row],[Position2]]="ST",1,0)</f>
        <v>0</v>
      </c>
      <c r="AN284">
        <v>89</v>
      </c>
      <c r="AO284">
        <v>90</v>
      </c>
      <c r="AP284">
        <v>78</v>
      </c>
      <c r="AQ284">
        <v>80</v>
      </c>
      <c r="AR284">
        <v>68</v>
      </c>
      <c r="AS284">
        <v>50</v>
      </c>
      <c r="AT284">
        <v>86</v>
      </c>
      <c r="AU284">
        <v>67</v>
      </c>
      <c r="AV284">
        <v>80</v>
      </c>
      <c r="AW284">
        <v>82</v>
      </c>
      <c r="AX284">
        <v>78</v>
      </c>
      <c r="AY284">
        <v>77</v>
      </c>
      <c r="AZ284">
        <v>76</v>
      </c>
      <c r="BA284">
        <v>28</v>
      </c>
      <c r="BB284">
        <v>32</v>
      </c>
      <c r="BC284">
        <v>36</v>
      </c>
      <c r="BD284">
        <v>96</v>
      </c>
      <c r="BE284">
        <v>74</v>
      </c>
      <c r="BF284">
        <v>63</v>
      </c>
      <c r="BG284">
        <v>91</v>
      </c>
      <c r="BH284">
        <v>92</v>
      </c>
      <c r="BI284">
        <v>93</v>
      </c>
      <c r="BJ284">
        <v>61</v>
      </c>
      <c r="BK284">
        <v>12</v>
      </c>
      <c r="BL284">
        <v>13</v>
      </c>
      <c r="BM284">
        <v>15</v>
      </c>
      <c r="BN284">
        <v>9</v>
      </c>
      <c r="BO284">
        <v>5</v>
      </c>
      <c r="BP284">
        <v>55</v>
      </c>
      <c r="BQ284">
        <v>83</v>
      </c>
      <c r="BR284">
        <v>77</v>
      </c>
      <c r="BS284">
        <v>36</v>
      </c>
      <c r="BT284">
        <v>78</v>
      </c>
      <c r="BU284">
        <v>82</v>
      </c>
    </row>
    <row r="285" spans="1:73" x14ac:dyDescent="0.25">
      <c r="A285" t="s">
        <v>579</v>
      </c>
      <c r="B285">
        <v>35</v>
      </c>
      <c r="C285" t="s">
        <v>57</v>
      </c>
      <c r="D285">
        <v>21</v>
      </c>
      <c r="E285">
        <f>Merge6[[#This Row],[age]]^2</f>
        <v>441</v>
      </c>
      <c r="F285" s="1">
        <v>2500000</v>
      </c>
      <c r="G285" s="1">
        <v>16800000</v>
      </c>
      <c r="H285" s="1">
        <f>Merge6[[#This Row],[MV at time]]/1000000</f>
        <v>2.5</v>
      </c>
      <c r="I285" s="1">
        <f>Merge6[[#This Row],[fee]]/1000000</f>
        <v>16.8</v>
      </c>
      <c r="J285" s="2">
        <f>Merge6[[#This Row],[fee]]/Merge6[[#This Row],[MV at time]]</f>
        <v>6.72</v>
      </c>
      <c r="K285" t="s">
        <v>509</v>
      </c>
      <c r="L285" t="s">
        <v>11</v>
      </c>
      <c r="M285" t="s">
        <v>89</v>
      </c>
      <c r="N285" t="s">
        <v>486</v>
      </c>
      <c r="O2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85" t="s">
        <v>60</v>
      </c>
      <c r="R285" t="s">
        <v>60</v>
      </c>
      <c r="S285">
        <v>74</v>
      </c>
      <c r="T285">
        <v>87</v>
      </c>
      <c r="U285">
        <f>Merge6[[#This Row],[POT]]-Merge6[[#This Row],[TOT]]</f>
        <v>13</v>
      </c>
      <c r="V285" t="s">
        <v>8</v>
      </c>
      <c r="W285">
        <f>IF(Merge6[[#This Row],[Preffoot]]="Right",1,0)</f>
        <v>1</v>
      </c>
      <c r="X285" t="s">
        <v>61</v>
      </c>
      <c r="Y285">
        <f>IF(Merge6[[#This Row],[Position2]]="GK",1,0)</f>
        <v>0</v>
      </c>
      <c r="Z285">
        <f>IF(Merge6[[#This Row],[Position2]]="LB",1,0)</f>
        <v>0</v>
      </c>
      <c r="AA285">
        <f>IF(Merge6[[#This Row],[Position2]]="CB",1,0)</f>
        <v>0</v>
      </c>
      <c r="AB285">
        <f>IF(Merge6[[#This Row],[Position2]]="RB",1,0)</f>
        <v>0</v>
      </c>
      <c r="AC285">
        <f>IF(Merge6[[#This Row],[Position2]]="LWB",1,0)</f>
        <v>0</v>
      </c>
      <c r="AD285">
        <f>IF(Merge6[[#This Row],[Position2]]="RWB",1,0)</f>
        <v>0</v>
      </c>
      <c r="AE285">
        <f>IF(Merge6[[#This Row],[Position2]]="LM",1,0)</f>
        <v>0</v>
      </c>
      <c r="AF285">
        <f>IF(Merge6[[#This Row],[Position2]]="CDM",1,0)</f>
        <v>1</v>
      </c>
      <c r="AG285">
        <f>IF(Merge6[[#This Row],[Position2]]="CM",1,0)</f>
        <v>0</v>
      </c>
      <c r="AH285">
        <f>IF(Merge6[[#This Row],[Position2]]="CAM",1,0)</f>
        <v>0</v>
      </c>
      <c r="AI285">
        <f>IF(Merge6[[#This Row],[Position2]]="RM",1,0)</f>
        <v>0</v>
      </c>
      <c r="AJ285">
        <f>IF(Merge6[[#This Row],[Position2]]="LW",1,0)</f>
        <v>0</v>
      </c>
      <c r="AK285">
        <f>IF(Merge6[[#This Row],[Position2]]="RW",1,0)</f>
        <v>0</v>
      </c>
      <c r="AL285">
        <f>IF(Merge6[[#This Row],[Position2]]="CF",1,0)</f>
        <v>0</v>
      </c>
      <c r="AM285">
        <f>IF(Merge6[[#This Row],[Position2]]="ST",1,0)</f>
        <v>0</v>
      </c>
      <c r="AN285">
        <v>75</v>
      </c>
      <c r="AO285">
        <v>72</v>
      </c>
      <c r="AP285">
        <v>67</v>
      </c>
      <c r="AQ285">
        <v>75</v>
      </c>
      <c r="AR285">
        <v>74</v>
      </c>
      <c r="AS285">
        <v>62</v>
      </c>
      <c r="AT285">
        <v>76</v>
      </c>
      <c r="AU285">
        <v>64</v>
      </c>
      <c r="AV285">
        <v>76</v>
      </c>
      <c r="AW285">
        <v>66</v>
      </c>
      <c r="AX285">
        <v>63</v>
      </c>
      <c r="AY285">
        <v>44</v>
      </c>
      <c r="AZ285">
        <v>58</v>
      </c>
      <c r="BA285">
        <v>65</v>
      </c>
      <c r="BB285">
        <v>70</v>
      </c>
      <c r="BC285">
        <v>75</v>
      </c>
      <c r="BD285">
        <v>66</v>
      </c>
      <c r="BE285">
        <v>73</v>
      </c>
      <c r="BF285">
        <v>68</v>
      </c>
      <c r="BG285">
        <v>74</v>
      </c>
      <c r="BH285">
        <v>67</v>
      </c>
      <c r="BI285">
        <v>74</v>
      </c>
      <c r="BJ285">
        <v>66</v>
      </c>
      <c r="BK285">
        <v>10</v>
      </c>
      <c r="BL285">
        <v>12</v>
      </c>
      <c r="BM285">
        <v>6</v>
      </c>
      <c r="BN285">
        <v>13</v>
      </c>
      <c r="BO285">
        <v>7</v>
      </c>
      <c r="BP285">
        <v>74</v>
      </c>
      <c r="BQ285">
        <v>80</v>
      </c>
      <c r="BR285">
        <v>52</v>
      </c>
      <c r="BS285">
        <v>69</v>
      </c>
      <c r="BT285">
        <v>72</v>
      </c>
      <c r="BU285">
        <v>73</v>
      </c>
    </row>
    <row r="286" spans="1:73" x14ac:dyDescent="0.25">
      <c r="A286" t="s">
        <v>580</v>
      </c>
      <c r="B286">
        <v>23</v>
      </c>
      <c r="C286" t="s">
        <v>23</v>
      </c>
      <c r="D286">
        <v>25</v>
      </c>
      <c r="E286">
        <f>Merge6[[#This Row],[age]]^2</f>
        <v>625</v>
      </c>
      <c r="F286" s="1">
        <v>10000000</v>
      </c>
      <c r="G286" s="1">
        <v>13500000</v>
      </c>
      <c r="H286" s="1">
        <f>Merge6[[#This Row],[MV at time]]/1000000</f>
        <v>10</v>
      </c>
      <c r="I286" s="1">
        <f>Merge6[[#This Row],[fee]]/1000000</f>
        <v>13.5</v>
      </c>
      <c r="J286" s="2">
        <f>Merge6[[#This Row],[fee]]/Merge6[[#This Row],[MV at time]]</f>
        <v>1.35</v>
      </c>
      <c r="K286" t="s">
        <v>509</v>
      </c>
      <c r="L286" t="s">
        <v>11</v>
      </c>
      <c r="M286" t="s">
        <v>581</v>
      </c>
      <c r="N286" t="s">
        <v>244</v>
      </c>
      <c r="O2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286" t="s">
        <v>542</v>
      </c>
      <c r="R286" t="s">
        <v>66</v>
      </c>
      <c r="S286">
        <v>75</v>
      </c>
      <c r="T286">
        <v>81</v>
      </c>
      <c r="U286">
        <f>Merge6[[#This Row],[POT]]-Merge6[[#This Row],[TOT]]</f>
        <v>6</v>
      </c>
      <c r="V286" t="s">
        <v>43</v>
      </c>
      <c r="W286">
        <f>IF(Merge6[[#This Row],[Preffoot]]="Right",1,0)</f>
        <v>0</v>
      </c>
      <c r="X286" t="s">
        <v>26</v>
      </c>
      <c r="Y286">
        <f>IF(Merge6[[#This Row],[Position2]]="GK",1,0)</f>
        <v>0</v>
      </c>
      <c r="Z286">
        <f>IF(Merge6[[#This Row],[Position2]]="LB",1,0)</f>
        <v>1</v>
      </c>
      <c r="AA286">
        <f>IF(Merge6[[#This Row],[Position2]]="CB",1,0)</f>
        <v>0</v>
      </c>
      <c r="AB286">
        <f>IF(Merge6[[#This Row],[Position2]]="RB",1,0)</f>
        <v>0</v>
      </c>
      <c r="AC286">
        <f>IF(Merge6[[#This Row],[Position2]]="LWB",1,0)</f>
        <v>0</v>
      </c>
      <c r="AD286">
        <f>IF(Merge6[[#This Row],[Position2]]="RWB",1,0)</f>
        <v>0</v>
      </c>
      <c r="AE286">
        <f>IF(Merge6[[#This Row],[Position2]]="LM",1,0)</f>
        <v>0</v>
      </c>
      <c r="AF286">
        <f>IF(Merge6[[#This Row],[Position2]]="CDM",1,0)</f>
        <v>0</v>
      </c>
      <c r="AG286">
        <f>IF(Merge6[[#This Row],[Position2]]="CM",1,0)</f>
        <v>0</v>
      </c>
      <c r="AH286">
        <f>IF(Merge6[[#This Row],[Position2]]="CAM",1,0)</f>
        <v>0</v>
      </c>
      <c r="AI286">
        <f>IF(Merge6[[#This Row],[Position2]]="RM",1,0)</f>
        <v>0</v>
      </c>
      <c r="AJ286">
        <f>IF(Merge6[[#This Row],[Position2]]="LW",1,0)</f>
        <v>0</v>
      </c>
      <c r="AK286">
        <f>IF(Merge6[[#This Row],[Position2]]="RW",1,0)</f>
        <v>0</v>
      </c>
      <c r="AL286">
        <f>IF(Merge6[[#This Row],[Position2]]="CF",1,0)</f>
        <v>0</v>
      </c>
      <c r="AM286">
        <f>IF(Merge6[[#This Row],[Position2]]="ST",1,0)</f>
        <v>0</v>
      </c>
      <c r="AN286">
        <v>77</v>
      </c>
      <c r="AO286">
        <v>76</v>
      </c>
      <c r="AP286">
        <v>78</v>
      </c>
      <c r="AQ286">
        <v>69</v>
      </c>
      <c r="AR286">
        <v>64</v>
      </c>
      <c r="AS286">
        <v>59</v>
      </c>
      <c r="AT286">
        <v>74</v>
      </c>
      <c r="AU286">
        <v>49</v>
      </c>
      <c r="AV286">
        <v>68</v>
      </c>
      <c r="AW286">
        <v>68</v>
      </c>
      <c r="AX286">
        <v>69</v>
      </c>
      <c r="AY286">
        <v>53</v>
      </c>
      <c r="AZ286">
        <v>50</v>
      </c>
      <c r="BA286">
        <v>71</v>
      </c>
      <c r="BB286">
        <v>76</v>
      </c>
      <c r="BC286">
        <v>68</v>
      </c>
      <c r="BD286">
        <v>77</v>
      </c>
      <c r="BE286">
        <v>75</v>
      </c>
      <c r="BF286">
        <v>48</v>
      </c>
      <c r="BG286">
        <v>79</v>
      </c>
      <c r="BH286">
        <v>79</v>
      </c>
      <c r="BI286">
        <v>79</v>
      </c>
      <c r="BJ286">
        <v>73</v>
      </c>
      <c r="BK286">
        <v>13</v>
      </c>
      <c r="BL286">
        <v>13</v>
      </c>
      <c r="BM286">
        <v>11</v>
      </c>
      <c r="BN286">
        <v>13</v>
      </c>
      <c r="BO286">
        <v>10</v>
      </c>
      <c r="BP286">
        <v>66</v>
      </c>
      <c r="BQ286">
        <v>76</v>
      </c>
      <c r="BR286">
        <v>73</v>
      </c>
      <c r="BS286">
        <v>73</v>
      </c>
      <c r="BT286">
        <v>62</v>
      </c>
      <c r="BU286">
        <v>66</v>
      </c>
    </row>
    <row r="287" spans="1:73" x14ac:dyDescent="0.25">
      <c r="A287" t="s">
        <v>345</v>
      </c>
      <c r="B287">
        <v>35</v>
      </c>
      <c r="C287" t="s">
        <v>1</v>
      </c>
      <c r="D287">
        <v>21</v>
      </c>
      <c r="E287">
        <f>Merge6[[#This Row],[age]]^2</f>
        <v>441</v>
      </c>
      <c r="F287" s="1">
        <v>10000000</v>
      </c>
      <c r="G287" s="1">
        <v>19000000</v>
      </c>
      <c r="H287" s="1">
        <f>Merge6[[#This Row],[MV at time]]/1000000</f>
        <v>10</v>
      </c>
      <c r="I287" s="1">
        <f>Merge6[[#This Row],[fee]]/1000000</f>
        <v>19</v>
      </c>
      <c r="J287" s="2">
        <f>Merge6[[#This Row],[fee]]/Merge6[[#This Row],[MV at time]]</f>
        <v>1.9</v>
      </c>
      <c r="K287" t="s">
        <v>2</v>
      </c>
      <c r="L287" t="s">
        <v>305</v>
      </c>
      <c r="M287" t="s">
        <v>203</v>
      </c>
      <c r="N287" t="s">
        <v>291</v>
      </c>
      <c r="O2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2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287" t="s">
        <v>91</v>
      </c>
      <c r="R287" t="s">
        <v>55</v>
      </c>
      <c r="S287">
        <v>71</v>
      </c>
      <c r="T287">
        <v>77</v>
      </c>
      <c r="U287">
        <f>Merge6[[#This Row],[POT]]-Merge6[[#This Row],[TOT]]</f>
        <v>6</v>
      </c>
      <c r="V287" t="s">
        <v>8</v>
      </c>
      <c r="W287">
        <f>IF(Merge6[[#This Row],[Preffoot]]="Right",1,0)</f>
        <v>1</v>
      </c>
      <c r="X287" t="s">
        <v>9</v>
      </c>
      <c r="Y287">
        <f>IF(Merge6[[#This Row],[Position2]]="GK",1,0)</f>
        <v>0</v>
      </c>
      <c r="Z287">
        <f>IF(Merge6[[#This Row],[Position2]]="LB",1,0)</f>
        <v>0</v>
      </c>
      <c r="AA287">
        <f>IF(Merge6[[#This Row],[Position2]]="CB",1,0)</f>
        <v>1</v>
      </c>
      <c r="AB287">
        <f>IF(Merge6[[#This Row],[Position2]]="RB",1,0)</f>
        <v>0</v>
      </c>
      <c r="AC287">
        <f>IF(Merge6[[#This Row],[Position2]]="LWB",1,0)</f>
        <v>0</v>
      </c>
      <c r="AD287">
        <f>IF(Merge6[[#This Row],[Position2]]="RWB",1,0)</f>
        <v>0</v>
      </c>
      <c r="AE287">
        <f>IF(Merge6[[#This Row],[Position2]]="LM",1,0)</f>
        <v>0</v>
      </c>
      <c r="AF287">
        <f>IF(Merge6[[#This Row],[Position2]]="CDM",1,0)</f>
        <v>0</v>
      </c>
      <c r="AG287">
        <f>IF(Merge6[[#This Row],[Position2]]="CM",1,0)</f>
        <v>0</v>
      </c>
      <c r="AH287">
        <f>IF(Merge6[[#This Row],[Position2]]="CAM",1,0)</f>
        <v>0</v>
      </c>
      <c r="AI287">
        <f>IF(Merge6[[#This Row],[Position2]]="RM",1,0)</f>
        <v>0</v>
      </c>
      <c r="AJ287">
        <f>IF(Merge6[[#This Row],[Position2]]="LW",1,0)</f>
        <v>0</v>
      </c>
      <c r="AK287">
        <f>IF(Merge6[[#This Row],[Position2]]="RW",1,0)</f>
        <v>0</v>
      </c>
      <c r="AL287">
        <f>IF(Merge6[[#This Row],[Position2]]="CF",1,0)</f>
        <v>0</v>
      </c>
      <c r="AM287">
        <f>IF(Merge6[[#This Row],[Position2]]="ST",1,0)</f>
        <v>0</v>
      </c>
      <c r="AN287">
        <v>53</v>
      </c>
      <c r="AO287">
        <v>54</v>
      </c>
      <c r="AP287">
        <v>28</v>
      </c>
      <c r="AQ287">
        <v>62</v>
      </c>
      <c r="AR287">
        <v>43</v>
      </c>
      <c r="AS287">
        <v>72</v>
      </c>
      <c r="AT287">
        <v>48</v>
      </c>
      <c r="AU287">
        <v>32</v>
      </c>
      <c r="AV287">
        <v>35</v>
      </c>
      <c r="AW287">
        <v>28</v>
      </c>
      <c r="AX287">
        <v>31</v>
      </c>
      <c r="AY287">
        <v>38</v>
      </c>
      <c r="AZ287">
        <v>32</v>
      </c>
      <c r="BA287">
        <v>69</v>
      </c>
      <c r="BB287">
        <v>72</v>
      </c>
      <c r="BC287">
        <v>75</v>
      </c>
      <c r="BD287">
        <v>64</v>
      </c>
      <c r="BE287">
        <v>75</v>
      </c>
      <c r="BF287">
        <v>81</v>
      </c>
      <c r="BG287">
        <v>62</v>
      </c>
      <c r="BH287">
        <v>64</v>
      </c>
      <c r="BI287">
        <v>47</v>
      </c>
      <c r="BJ287">
        <v>74</v>
      </c>
      <c r="BK287">
        <v>10</v>
      </c>
      <c r="BL287">
        <v>8</v>
      </c>
      <c r="BM287">
        <v>9</v>
      </c>
      <c r="BN287">
        <v>9</v>
      </c>
      <c r="BO287">
        <v>8</v>
      </c>
      <c r="BP287">
        <v>71</v>
      </c>
      <c r="BQ287">
        <v>55</v>
      </c>
      <c r="BR287">
        <v>60</v>
      </c>
      <c r="BS287">
        <v>63</v>
      </c>
      <c r="BT287">
        <v>45</v>
      </c>
      <c r="BU287">
        <v>66</v>
      </c>
    </row>
    <row r="288" spans="1:73" x14ac:dyDescent="0.25">
      <c r="A288" t="s">
        <v>345</v>
      </c>
      <c r="B288">
        <v>9</v>
      </c>
      <c r="C288" t="s">
        <v>1</v>
      </c>
      <c r="D288">
        <v>25</v>
      </c>
      <c r="E288">
        <f>Merge6[[#This Row],[age]]^2</f>
        <v>625</v>
      </c>
      <c r="F288" s="1">
        <v>16000000</v>
      </c>
      <c r="G288" s="1">
        <v>8000000</v>
      </c>
      <c r="H288" s="1">
        <f>Merge6[[#This Row],[MV at time]]/1000000</f>
        <v>16</v>
      </c>
      <c r="I288" s="1">
        <f>Merge6[[#This Row],[fee]]/1000000</f>
        <v>8</v>
      </c>
      <c r="J288" s="2">
        <f>Merge6[[#This Row],[fee]]/Merge6[[#This Row],[MV at time]]</f>
        <v>0.5</v>
      </c>
      <c r="K288" t="s">
        <v>1233</v>
      </c>
      <c r="L288" t="s">
        <v>305</v>
      </c>
      <c r="M288" t="s">
        <v>291</v>
      </c>
      <c r="N288" t="s">
        <v>210</v>
      </c>
      <c r="O2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2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88" t="s">
        <v>55</v>
      </c>
      <c r="R288" t="s">
        <v>60</v>
      </c>
      <c r="S288">
        <v>78</v>
      </c>
      <c r="T288">
        <v>82</v>
      </c>
      <c r="U288">
        <f>Merge6[[#This Row],[POT]]-Merge6[[#This Row],[TOT]]</f>
        <v>4</v>
      </c>
      <c r="V288" t="s">
        <v>8</v>
      </c>
      <c r="W288">
        <f>IF(Merge6[[#This Row],[Preffoot]]="Right",1,0)</f>
        <v>1</v>
      </c>
      <c r="X288" t="s">
        <v>9</v>
      </c>
      <c r="Y288">
        <f>IF(Merge6[[#This Row],[Position2]]="GK",1,0)</f>
        <v>0</v>
      </c>
      <c r="Z288">
        <f>IF(Merge6[[#This Row],[Position2]]="LB",1,0)</f>
        <v>0</v>
      </c>
      <c r="AA288">
        <f>IF(Merge6[[#This Row],[Position2]]="CB",1,0)</f>
        <v>1</v>
      </c>
      <c r="AB288">
        <f>IF(Merge6[[#This Row],[Position2]]="RB",1,0)</f>
        <v>0</v>
      </c>
      <c r="AC288">
        <f>IF(Merge6[[#This Row],[Position2]]="LWB",1,0)</f>
        <v>0</v>
      </c>
      <c r="AD288">
        <f>IF(Merge6[[#This Row],[Position2]]="RWB",1,0)</f>
        <v>0</v>
      </c>
      <c r="AE288">
        <f>IF(Merge6[[#This Row],[Position2]]="LM",1,0)</f>
        <v>0</v>
      </c>
      <c r="AF288">
        <f>IF(Merge6[[#This Row],[Position2]]="CDM",1,0)</f>
        <v>0</v>
      </c>
      <c r="AG288">
        <f>IF(Merge6[[#This Row],[Position2]]="CM",1,0)</f>
        <v>0</v>
      </c>
      <c r="AH288">
        <f>IF(Merge6[[#This Row],[Position2]]="CAM",1,0)</f>
        <v>0</v>
      </c>
      <c r="AI288">
        <f>IF(Merge6[[#This Row],[Position2]]="RM",1,0)</f>
        <v>0</v>
      </c>
      <c r="AJ288">
        <f>IF(Merge6[[#This Row],[Position2]]="LW",1,0)</f>
        <v>0</v>
      </c>
      <c r="AK288">
        <f>IF(Merge6[[#This Row],[Position2]]="RW",1,0)</f>
        <v>0</v>
      </c>
      <c r="AL288">
        <f>IF(Merge6[[#This Row],[Position2]]="CF",1,0)</f>
        <v>0</v>
      </c>
      <c r="AM288">
        <f>IF(Merge6[[#This Row],[Position2]]="ST",1,0)</f>
        <v>0</v>
      </c>
      <c r="AN288">
        <v>69</v>
      </c>
      <c r="AO288">
        <v>59</v>
      </c>
      <c r="AP288">
        <v>28</v>
      </c>
      <c r="AQ288">
        <v>76</v>
      </c>
      <c r="AR288">
        <v>76</v>
      </c>
      <c r="AS288">
        <v>76</v>
      </c>
      <c r="AT288">
        <v>67</v>
      </c>
      <c r="AU288">
        <v>32</v>
      </c>
      <c r="AV288">
        <v>27</v>
      </c>
      <c r="AW288">
        <v>28</v>
      </c>
      <c r="AX288">
        <v>31</v>
      </c>
      <c r="AY288">
        <v>38</v>
      </c>
      <c r="AZ288">
        <v>32</v>
      </c>
      <c r="BA288" t="s">
        <v>1234</v>
      </c>
      <c r="BB288">
        <v>78</v>
      </c>
      <c r="BC288">
        <v>78</v>
      </c>
      <c r="BD288">
        <v>58</v>
      </c>
      <c r="BE288">
        <v>71</v>
      </c>
      <c r="BF288">
        <v>87</v>
      </c>
      <c r="BG288">
        <v>58</v>
      </c>
      <c r="BH288">
        <v>60</v>
      </c>
      <c r="BI288">
        <v>42</v>
      </c>
      <c r="BJ288">
        <v>82</v>
      </c>
      <c r="BK288">
        <v>10</v>
      </c>
      <c r="BL288">
        <v>8</v>
      </c>
      <c r="BM288">
        <v>9</v>
      </c>
      <c r="BN288">
        <v>9</v>
      </c>
      <c r="BO288">
        <v>8</v>
      </c>
      <c r="BP288">
        <v>80</v>
      </c>
      <c r="BQ288">
        <v>76</v>
      </c>
      <c r="BR288">
        <v>54</v>
      </c>
      <c r="BS288">
        <v>79</v>
      </c>
      <c r="BT288">
        <v>64</v>
      </c>
      <c r="BU288">
        <v>81</v>
      </c>
    </row>
    <row r="289" spans="1:73" x14ac:dyDescent="0.25">
      <c r="A289" t="s">
        <v>403</v>
      </c>
      <c r="B289">
        <v>23</v>
      </c>
      <c r="C289" t="s">
        <v>71</v>
      </c>
      <c r="D289">
        <v>29</v>
      </c>
      <c r="E289">
        <f>Merge6[[#This Row],[age]]^2</f>
        <v>841</v>
      </c>
      <c r="F289" s="1">
        <v>15000000</v>
      </c>
      <c r="G289" s="1">
        <v>13700000</v>
      </c>
      <c r="H289" s="1">
        <f>Merge6[[#This Row],[MV at time]]/1000000</f>
        <v>15</v>
      </c>
      <c r="I289" s="1">
        <f>Merge6[[#This Row],[fee]]/1000000</f>
        <v>13.7</v>
      </c>
      <c r="J289" s="2">
        <f>Merge6[[#This Row],[fee]]/Merge6[[#This Row],[MV at time]]</f>
        <v>0.91333333333333333</v>
      </c>
      <c r="K289" t="s">
        <v>2</v>
      </c>
      <c r="L289" t="s">
        <v>295</v>
      </c>
      <c r="M289" t="s">
        <v>210</v>
      </c>
      <c r="N289" t="s">
        <v>80</v>
      </c>
      <c r="O2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289" t="s">
        <v>60</v>
      </c>
      <c r="R289" t="s">
        <v>82</v>
      </c>
      <c r="S289">
        <v>79</v>
      </c>
      <c r="T289">
        <v>79</v>
      </c>
      <c r="U289">
        <f>Merge6[[#This Row],[POT]]-Merge6[[#This Row],[TOT]]</f>
        <v>0</v>
      </c>
      <c r="V289" t="s">
        <v>43</v>
      </c>
      <c r="W289">
        <f>IF(Merge6[[#This Row],[Preffoot]]="Right",1,0)</f>
        <v>0</v>
      </c>
      <c r="X289" t="s">
        <v>21</v>
      </c>
      <c r="Y289">
        <f>IF(Merge6[[#This Row],[Position2]]="GK",1,0)</f>
        <v>0</v>
      </c>
      <c r="Z289">
        <f>IF(Merge6[[#This Row],[Position2]]="LB",1,0)</f>
        <v>0</v>
      </c>
      <c r="AA289">
        <f>IF(Merge6[[#This Row],[Position2]]="CB",1,0)</f>
        <v>0</v>
      </c>
      <c r="AB289">
        <f>IF(Merge6[[#This Row],[Position2]]="RB",1,0)</f>
        <v>0</v>
      </c>
      <c r="AC289">
        <f>IF(Merge6[[#This Row],[Position2]]="LWB",1,0)</f>
        <v>0</v>
      </c>
      <c r="AD289">
        <f>IF(Merge6[[#This Row],[Position2]]="RWB",1,0)</f>
        <v>0</v>
      </c>
      <c r="AE289">
        <f>IF(Merge6[[#This Row],[Position2]]="LM",1,0)</f>
        <v>0</v>
      </c>
      <c r="AF289">
        <f>IF(Merge6[[#This Row],[Position2]]="CDM",1,0)</f>
        <v>0</v>
      </c>
      <c r="AG289">
        <f>IF(Merge6[[#This Row],[Position2]]="CM",1,0)</f>
        <v>0</v>
      </c>
      <c r="AH289">
        <f>IF(Merge6[[#This Row],[Position2]]="CAM",1,0)</f>
        <v>1</v>
      </c>
      <c r="AI289">
        <f>IF(Merge6[[#This Row],[Position2]]="RM",1,0)</f>
        <v>0</v>
      </c>
      <c r="AJ289">
        <f>IF(Merge6[[#This Row],[Position2]]="LW",1,0)</f>
        <v>0</v>
      </c>
      <c r="AK289">
        <f>IF(Merge6[[#This Row],[Position2]]="RW",1,0)</f>
        <v>0</v>
      </c>
      <c r="AL289">
        <f>IF(Merge6[[#This Row],[Position2]]="CF",1,0)</f>
        <v>0</v>
      </c>
      <c r="AM289">
        <f>IF(Merge6[[#This Row],[Position2]]="ST",1,0)</f>
        <v>0</v>
      </c>
      <c r="AN289">
        <v>85</v>
      </c>
      <c r="AO289">
        <v>83</v>
      </c>
      <c r="AP289">
        <v>79</v>
      </c>
      <c r="AQ289">
        <v>81</v>
      </c>
      <c r="AR289">
        <v>77</v>
      </c>
      <c r="AS289">
        <v>63</v>
      </c>
      <c r="AT289">
        <v>69</v>
      </c>
      <c r="AU289">
        <v>64</v>
      </c>
      <c r="AV289">
        <v>65</v>
      </c>
      <c r="AW289">
        <v>83</v>
      </c>
      <c r="AX289">
        <v>76</v>
      </c>
      <c r="AY289">
        <v>75</v>
      </c>
      <c r="AZ289">
        <v>73</v>
      </c>
      <c r="BA289">
        <v>40</v>
      </c>
      <c r="BB289">
        <v>26</v>
      </c>
      <c r="BC289">
        <v>34</v>
      </c>
      <c r="BD289">
        <v>70</v>
      </c>
      <c r="BE289">
        <v>69</v>
      </c>
      <c r="BF289">
        <v>62</v>
      </c>
      <c r="BG289">
        <v>80</v>
      </c>
      <c r="BH289">
        <v>70</v>
      </c>
      <c r="BI289">
        <v>81</v>
      </c>
      <c r="BJ289">
        <v>64</v>
      </c>
      <c r="BK289">
        <v>9</v>
      </c>
      <c r="BL289">
        <v>11</v>
      </c>
      <c r="BM289">
        <v>11</v>
      </c>
      <c r="BN289">
        <v>14</v>
      </c>
      <c r="BO289">
        <v>16</v>
      </c>
      <c r="BP289">
        <v>56</v>
      </c>
      <c r="BQ289">
        <v>77</v>
      </c>
      <c r="BR289">
        <v>73</v>
      </c>
      <c r="BS289">
        <v>31</v>
      </c>
      <c r="BT289">
        <v>83</v>
      </c>
      <c r="BU289">
        <v>77</v>
      </c>
    </row>
    <row r="290" spans="1:73" x14ac:dyDescent="0.25">
      <c r="A290" t="s">
        <v>1095</v>
      </c>
      <c r="B290">
        <v>17</v>
      </c>
      <c r="C290" t="s">
        <v>28</v>
      </c>
      <c r="D290">
        <v>22</v>
      </c>
      <c r="E290">
        <f>Merge6[[#This Row],[age]]^2</f>
        <v>484</v>
      </c>
      <c r="F290" s="1">
        <v>70000000</v>
      </c>
      <c r="G290" s="1">
        <v>81600000</v>
      </c>
      <c r="H290" s="1">
        <f>Merge6[[#This Row],[MV at time]]/1000000</f>
        <v>70</v>
      </c>
      <c r="I290" s="1">
        <f>Merge6[[#This Row],[fee]]/1000000</f>
        <v>81.599999999999994</v>
      </c>
      <c r="J290" s="2">
        <f>Merge6[[#This Row],[fee]]/Merge6[[#This Row],[MV at time]]</f>
        <v>1.1657142857142857</v>
      </c>
      <c r="K290" t="s">
        <v>1050</v>
      </c>
      <c r="L290" t="s">
        <v>295</v>
      </c>
      <c r="M290" t="s">
        <v>5</v>
      </c>
      <c r="N290" t="s">
        <v>187</v>
      </c>
      <c r="O2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90" t="s">
        <v>7</v>
      </c>
      <c r="R290" t="s">
        <v>7</v>
      </c>
      <c r="S290">
        <v>83</v>
      </c>
      <c r="T290">
        <v>90</v>
      </c>
      <c r="U290">
        <f>Merge6[[#This Row],[POT]]-Merge6[[#This Row],[TOT]]</f>
        <v>7</v>
      </c>
      <c r="V290" t="s">
        <v>43</v>
      </c>
      <c r="W290">
        <f>IF(Merge6[[#This Row],[Preffoot]]="Right",1,0)</f>
        <v>0</v>
      </c>
      <c r="X290" t="s">
        <v>15</v>
      </c>
      <c r="Y290">
        <f>IF(Merge6[[#This Row],[Position2]]="GK",1,0)</f>
        <v>0</v>
      </c>
      <c r="Z290">
        <f>IF(Merge6[[#This Row],[Position2]]="LB",1,0)</f>
        <v>0</v>
      </c>
      <c r="AA290">
        <f>IF(Merge6[[#This Row],[Position2]]="CB",1,0)</f>
        <v>0</v>
      </c>
      <c r="AB290">
        <f>IF(Merge6[[#This Row],[Position2]]="RB",1,0)</f>
        <v>0</v>
      </c>
      <c r="AC290">
        <f>IF(Merge6[[#This Row],[Position2]]="LWB",1,0)</f>
        <v>0</v>
      </c>
      <c r="AD290">
        <f>IF(Merge6[[#This Row],[Position2]]="RWB",1,0)</f>
        <v>0</v>
      </c>
      <c r="AE290">
        <f>IF(Merge6[[#This Row],[Position2]]="LM",1,0)</f>
        <v>0</v>
      </c>
      <c r="AF290">
        <f>IF(Merge6[[#This Row],[Position2]]="CDM",1,0)</f>
        <v>0</v>
      </c>
      <c r="AG290">
        <f>IF(Merge6[[#This Row],[Position2]]="CM",1,0)</f>
        <v>0</v>
      </c>
      <c r="AH290">
        <f>IF(Merge6[[#This Row],[Position2]]="CAM",1,0)</f>
        <v>0</v>
      </c>
      <c r="AI290">
        <f>IF(Merge6[[#This Row],[Position2]]="RM",1,0)</f>
        <v>0</v>
      </c>
      <c r="AJ290">
        <f>IF(Merge6[[#This Row],[Position2]]="LW",1,0)</f>
        <v>0</v>
      </c>
      <c r="AK290">
        <f>IF(Merge6[[#This Row],[Position2]]="RW",1,0)</f>
        <v>0</v>
      </c>
      <c r="AL290">
        <f>IF(Merge6[[#This Row],[Position2]]="CF",1,0)</f>
        <v>0</v>
      </c>
      <c r="AM290">
        <f>IF(Merge6[[#This Row],[Position2]]="ST",1,0)</f>
        <v>1</v>
      </c>
      <c r="AN290">
        <v>84</v>
      </c>
      <c r="AO290">
        <v>79</v>
      </c>
      <c r="AP290">
        <v>50</v>
      </c>
      <c r="AQ290">
        <v>70</v>
      </c>
      <c r="AR290">
        <v>50</v>
      </c>
      <c r="AS290">
        <v>76</v>
      </c>
      <c r="AT290">
        <v>83</v>
      </c>
      <c r="AU290">
        <v>88</v>
      </c>
      <c r="AV290">
        <v>80</v>
      </c>
      <c r="AW290">
        <v>68</v>
      </c>
      <c r="AX290">
        <v>56</v>
      </c>
      <c r="AY290">
        <v>73</v>
      </c>
      <c r="AZ290">
        <v>76</v>
      </c>
      <c r="BA290">
        <v>18</v>
      </c>
      <c r="BB290">
        <v>24</v>
      </c>
      <c r="BC290">
        <v>26</v>
      </c>
      <c r="BD290">
        <v>77</v>
      </c>
      <c r="BE290">
        <v>79</v>
      </c>
      <c r="BF290">
        <v>88</v>
      </c>
      <c r="BG290">
        <v>52</v>
      </c>
      <c r="BH290">
        <v>82</v>
      </c>
      <c r="BI290">
        <v>61</v>
      </c>
      <c r="BJ290">
        <v>68</v>
      </c>
      <c r="BK290">
        <v>11</v>
      </c>
      <c r="BL290">
        <v>5</v>
      </c>
      <c r="BM290">
        <v>15</v>
      </c>
      <c r="BN290">
        <v>6</v>
      </c>
      <c r="BO290">
        <v>10</v>
      </c>
      <c r="BP290">
        <v>60</v>
      </c>
      <c r="BQ290">
        <v>83</v>
      </c>
      <c r="BR290">
        <v>88</v>
      </c>
      <c r="BS290">
        <v>22</v>
      </c>
      <c r="BT290">
        <v>66</v>
      </c>
      <c r="BU290">
        <v>80</v>
      </c>
    </row>
    <row r="291" spans="1:73" x14ac:dyDescent="0.25">
      <c r="A291" t="s">
        <v>347</v>
      </c>
      <c r="B291">
        <v>23</v>
      </c>
      <c r="C291" t="s">
        <v>28</v>
      </c>
      <c r="D291">
        <v>27</v>
      </c>
      <c r="E291">
        <f>Merge6[[#This Row],[age]]^2</f>
        <v>729</v>
      </c>
      <c r="F291" s="1">
        <v>20000000</v>
      </c>
      <c r="G291" s="1">
        <v>18500000</v>
      </c>
      <c r="H291" s="1">
        <f>Merge6[[#This Row],[MV at time]]/1000000</f>
        <v>20</v>
      </c>
      <c r="I291" s="1">
        <f>Merge6[[#This Row],[fee]]/1000000</f>
        <v>18.5</v>
      </c>
      <c r="J291" s="2">
        <f>Merge6[[#This Row],[fee]]/Merge6[[#This Row],[MV at time]]</f>
        <v>0.92500000000000004</v>
      </c>
      <c r="K291" t="s">
        <v>2</v>
      </c>
      <c r="L291" t="s">
        <v>121</v>
      </c>
      <c r="M291" t="s">
        <v>228</v>
      </c>
      <c r="N291" t="s">
        <v>41</v>
      </c>
      <c r="O2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91" t="s">
        <v>7</v>
      </c>
      <c r="R291" t="s">
        <v>7</v>
      </c>
      <c r="S291">
        <v>78</v>
      </c>
      <c r="T291">
        <v>79</v>
      </c>
      <c r="U291">
        <f>Merge6[[#This Row],[POT]]-Merge6[[#This Row],[TOT]]</f>
        <v>1</v>
      </c>
      <c r="V291" t="s">
        <v>8</v>
      </c>
      <c r="W291">
        <f>IF(Merge6[[#This Row],[Preffoot]]="Right",1,0)</f>
        <v>1</v>
      </c>
      <c r="X291" t="s">
        <v>15</v>
      </c>
      <c r="Y291">
        <f>IF(Merge6[[#This Row],[Position2]]="GK",1,0)</f>
        <v>0</v>
      </c>
      <c r="Z291">
        <f>IF(Merge6[[#This Row],[Position2]]="LB",1,0)</f>
        <v>0</v>
      </c>
      <c r="AA291">
        <f>IF(Merge6[[#This Row],[Position2]]="CB",1,0)</f>
        <v>0</v>
      </c>
      <c r="AB291">
        <f>IF(Merge6[[#This Row],[Position2]]="RB",1,0)</f>
        <v>0</v>
      </c>
      <c r="AC291">
        <f>IF(Merge6[[#This Row],[Position2]]="LWB",1,0)</f>
        <v>0</v>
      </c>
      <c r="AD291">
        <f>IF(Merge6[[#This Row],[Position2]]="RWB",1,0)</f>
        <v>0</v>
      </c>
      <c r="AE291">
        <f>IF(Merge6[[#This Row],[Position2]]="LM",1,0)</f>
        <v>0</v>
      </c>
      <c r="AF291">
        <f>IF(Merge6[[#This Row],[Position2]]="CDM",1,0)</f>
        <v>0</v>
      </c>
      <c r="AG291">
        <f>IF(Merge6[[#This Row],[Position2]]="CM",1,0)</f>
        <v>0</v>
      </c>
      <c r="AH291">
        <f>IF(Merge6[[#This Row],[Position2]]="CAM",1,0)</f>
        <v>0</v>
      </c>
      <c r="AI291">
        <f>IF(Merge6[[#This Row],[Position2]]="RM",1,0)</f>
        <v>0</v>
      </c>
      <c r="AJ291">
        <f>IF(Merge6[[#This Row],[Position2]]="LW",1,0)</f>
        <v>0</v>
      </c>
      <c r="AK291">
        <f>IF(Merge6[[#This Row],[Position2]]="RW",1,0)</f>
        <v>0</v>
      </c>
      <c r="AL291">
        <f>IF(Merge6[[#This Row],[Position2]]="CF",1,0)</f>
        <v>0</v>
      </c>
      <c r="AM291">
        <f>IF(Merge6[[#This Row],[Position2]]="ST",1,0)</f>
        <v>1</v>
      </c>
      <c r="AN291">
        <v>76</v>
      </c>
      <c r="AO291">
        <v>72</v>
      </c>
      <c r="AP291">
        <v>44</v>
      </c>
      <c r="AQ291">
        <v>64</v>
      </c>
      <c r="AR291">
        <v>38</v>
      </c>
      <c r="AS291">
        <v>78</v>
      </c>
      <c r="AT291">
        <v>86</v>
      </c>
      <c r="AU291">
        <v>81</v>
      </c>
      <c r="AV291">
        <v>64</v>
      </c>
      <c r="AW291">
        <v>48</v>
      </c>
      <c r="AX291">
        <v>62</v>
      </c>
      <c r="AY291">
        <v>68</v>
      </c>
      <c r="AZ291">
        <v>76</v>
      </c>
      <c r="BA291">
        <v>18</v>
      </c>
      <c r="BB291">
        <v>22</v>
      </c>
      <c r="BC291">
        <v>24</v>
      </c>
      <c r="BD291">
        <v>69</v>
      </c>
      <c r="BE291">
        <v>69</v>
      </c>
      <c r="BF291">
        <v>90</v>
      </c>
      <c r="BG291">
        <v>58</v>
      </c>
      <c r="BH291">
        <v>76</v>
      </c>
      <c r="BI291">
        <v>64</v>
      </c>
      <c r="BJ291">
        <v>79</v>
      </c>
      <c r="BK291">
        <v>6</v>
      </c>
      <c r="BL291">
        <v>9</v>
      </c>
      <c r="BM291">
        <v>9</v>
      </c>
      <c r="BN291">
        <v>8</v>
      </c>
      <c r="BO291">
        <v>8</v>
      </c>
      <c r="BP291">
        <v>60</v>
      </c>
      <c r="BQ291">
        <v>74</v>
      </c>
      <c r="BR291">
        <v>78</v>
      </c>
      <c r="BS291">
        <v>20</v>
      </c>
      <c r="BT291">
        <v>46</v>
      </c>
      <c r="BU291">
        <v>76</v>
      </c>
    </row>
    <row r="292" spans="1:73" x14ac:dyDescent="0.25">
      <c r="A292" t="s">
        <v>347</v>
      </c>
      <c r="B292">
        <v>29</v>
      </c>
      <c r="C292" t="s">
        <v>28</v>
      </c>
      <c r="D292">
        <v>28</v>
      </c>
      <c r="E292">
        <f>Merge6[[#This Row],[age]]^2</f>
        <v>784</v>
      </c>
      <c r="F292" s="1">
        <v>45000000</v>
      </c>
      <c r="G292" s="1">
        <v>12000000</v>
      </c>
      <c r="H292" s="1">
        <f>Merge6[[#This Row],[MV at time]]/1000000</f>
        <v>45</v>
      </c>
      <c r="I292" s="1">
        <f>Merge6[[#This Row],[fee]]/1000000</f>
        <v>12</v>
      </c>
      <c r="J292" s="2">
        <f>Merge6[[#This Row],[fee]]/Merge6[[#This Row],[MV at time]]</f>
        <v>0.26666666666666666</v>
      </c>
      <c r="K292" t="s">
        <v>509</v>
      </c>
      <c r="L292" t="s">
        <v>121</v>
      </c>
      <c r="M292" t="s">
        <v>41</v>
      </c>
      <c r="N292" t="s">
        <v>19</v>
      </c>
      <c r="O2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92" t="s">
        <v>7</v>
      </c>
      <c r="R292" t="s">
        <v>7</v>
      </c>
      <c r="S292">
        <v>83</v>
      </c>
      <c r="T292">
        <v>83</v>
      </c>
      <c r="U292">
        <f>Merge6[[#This Row],[POT]]-Merge6[[#This Row],[TOT]]</f>
        <v>0</v>
      </c>
      <c r="V292" t="s">
        <v>8</v>
      </c>
      <c r="W292">
        <f>IF(Merge6[[#This Row],[Preffoot]]="Right",1,0)</f>
        <v>1</v>
      </c>
      <c r="X292" t="s">
        <v>15</v>
      </c>
      <c r="Y292">
        <f>IF(Merge6[[#This Row],[Position2]]="GK",1,0)</f>
        <v>0</v>
      </c>
      <c r="Z292">
        <f>IF(Merge6[[#This Row],[Position2]]="LB",1,0)</f>
        <v>0</v>
      </c>
      <c r="AA292">
        <f>IF(Merge6[[#This Row],[Position2]]="CB",1,0)</f>
        <v>0</v>
      </c>
      <c r="AB292">
        <f>IF(Merge6[[#This Row],[Position2]]="RB",1,0)</f>
        <v>0</v>
      </c>
      <c r="AC292">
        <f>IF(Merge6[[#This Row],[Position2]]="LWB",1,0)</f>
        <v>0</v>
      </c>
      <c r="AD292">
        <f>IF(Merge6[[#This Row],[Position2]]="RWB",1,0)</f>
        <v>0</v>
      </c>
      <c r="AE292">
        <f>IF(Merge6[[#This Row],[Position2]]="LM",1,0)</f>
        <v>0</v>
      </c>
      <c r="AF292">
        <f>IF(Merge6[[#This Row],[Position2]]="CDM",1,0)</f>
        <v>0</v>
      </c>
      <c r="AG292">
        <f>IF(Merge6[[#This Row],[Position2]]="CM",1,0)</f>
        <v>0</v>
      </c>
      <c r="AH292">
        <f>IF(Merge6[[#This Row],[Position2]]="CAM",1,0)</f>
        <v>0</v>
      </c>
      <c r="AI292">
        <f>IF(Merge6[[#This Row],[Position2]]="RM",1,0)</f>
        <v>0</v>
      </c>
      <c r="AJ292">
        <f>IF(Merge6[[#This Row],[Position2]]="LW",1,0)</f>
        <v>0</v>
      </c>
      <c r="AK292">
        <f>IF(Merge6[[#This Row],[Position2]]="RW",1,0)</f>
        <v>0</v>
      </c>
      <c r="AL292">
        <f>IF(Merge6[[#This Row],[Position2]]="CF",1,0)</f>
        <v>0</v>
      </c>
      <c r="AM292">
        <f>IF(Merge6[[#This Row],[Position2]]="ST",1,0)</f>
        <v>1</v>
      </c>
      <c r="AN292">
        <v>81</v>
      </c>
      <c r="AO292">
        <v>77</v>
      </c>
      <c r="AP292">
        <v>44</v>
      </c>
      <c r="AQ292">
        <v>73</v>
      </c>
      <c r="AR292">
        <v>47</v>
      </c>
      <c r="AS292">
        <v>83</v>
      </c>
      <c r="AT292">
        <v>86</v>
      </c>
      <c r="AU292">
        <v>87</v>
      </c>
      <c r="AV292">
        <v>64</v>
      </c>
      <c r="AW292">
        <v>48</v>
      </c>
      <c r="AX292">
        <v>62</v>
      </c>
      <c r="AY292">
        <v>70</v>
      </c>
      <c r="AZ292">
        <v>77</v>
      </c>
      <c r="BA292">
        <v>52</v>
      </c>
      <c r="BB292">
        <v>22</v>
      </c>
      <c r="BC292">
        <v>24</v>
      </c>
      <c r="BD292">
        <v>70</v>
      </c>
      <c r="BE292">
        <v>75</v>
      </c>
      <c r="BF292">
        <v>94</v>
      </c>
      <c r="BG292">
        <v>60</v>
      </c>
      <c r="BH292">
        <v>72</v>
      </c>
      <c r="BI292">
        <v>64</v>
      </c>
      <c r="BJ292">
        <v>79</v>
      </c>
      <c r="BK292">
        <v>6</v>
      </c>
      <c r="BL292">
        <v>9</v>
      </c>
      <c r="BM292">
        <v>9</v>
      </c>
      <c r="BN292">
        <v>8</v>
      </c>
      <c r="BO292">
        <v>8</v>
      </c>
      <c r="BP292">
        <v>72</v>
      </c>
      <c r="BQ292">
        <v>82</v>
      </c>
      <c r="BR292">
        <v>86</v>
      </c>
      <c r="BS292">
        <v>20</v>
      </c>
      <c r="BT292">
        <v>59</v>
      </c>
      <c r="BU292">
        <v>82</v>
      </c>
    </row>
    <row r="293" spans="1:73" x14ac:dyDescent="0.25">
      <c r="A293" t="s">
        <v>1335</v>
      </c>
      <c r="B293">
        <v>23</v>
      </c>
      <c r="C293" t="s">
        <v>71</v>
      </c>
      <c r="D293">
        <v>22</v>
      </c>
      <c r="E293">
        <f>Merge6[[#This Row],[age]]^2</f>
        <v>484</v>
      </c>
      <c r="F293" s="1">
        <v>18000000</v>
      </c>
      <c r="G293" s="1">
        <v>17000000</v>
      </c>
      <c r="H293" s="1">
        <f>Merge6[[#This Row],[MV at time]]/1000000</f>
        <v>18</v>
      </c>
      <c r="I293" s="1">
        <f>Merge6[[#This Row],[fee]]/1000000</f>
        <v>17</v>
      </c>
      <c r="J293" s="2">
        <f>Merge6[[#This Row],[fee]]/Merge6[[#This Row],[MV at time]]</f>
        <v>0.94444444444444442</v>
      </c>
      <c r="K293" t="s">
        <v>1233</v>
      </c>
      <c r="L293" t="s">
        <v>145</v>
      </c>
      <c r="M293" t="s">
        <v>192</v>
      </c>
      <c r="N293" t="s">
        <v>94</v>
      </c>
      <c r="O2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93" t="s">
        <v>131</v>
      </c>
      <c r="R293" t="s">
        <v>60</v>
      </c>
      <c r="S293">
        <v>76</v>
      </c>
      <c r="T293">
        <v>81</v>
      </c>
      <c r="U293">
        <f>Merge6[[#This Row],[POT]]-Merge6[[#This Row],[TOT]]</f>
        <v>5</v>
      </c>
      <c r="V293" t="s">
        <v>43</v>
      </c>
      <c r="W293">
        <f>IF(Merge6[[#This Row],[Preffoot]]="Right",1,0)</f>
        <v>0</v>
      </c>
      <c r="X293" t="s">
        <v>77</v>
      </c>
      <c r="Y293">
        <f>IF(Merge6[[#This Row],[Position2]]="GK",1,0)</f>
        <v>0</v>
      </c>
      <c r="Z293">
        <f>IF(Merge6[[#This Row],[Position2]]="LB",1,0)</f>
        <v>0</v>
      </c>
      <c r="AA293">
        <f>IF(Merge6[[#This Row],[Position2]]="CB",1,0)</f>
        <v>0</v>
      </c>
      <c r="AB293">
        <f>IF(Merge6[[#This Row],[Position2]]="RB",1,0)</f>
        <v>0</v>
      </c>
      <c r="AC293">
        <f>IF(Merge6[[#This Row],[Position2]]="LWB",1,0)</f>
        <v>0</v>
      </c>
      <c r="AD293">
        <f>IF(Merge6[[#This Row],[Position2]]="RWB",1,0)</f>
        <v>0</v>
      </c>
      <c r="AE293">
        <f>IF(Merge6[[#This Row],[Position2]]="LM",1,0)</f>
        <v>1</v>
      </c>
      <c r="AF293">
        <f>IF(Merge6[[#This Row],[Position2]]="CDM",1,0)</f>
        <v>0</v>
      </c>
      <c r="AG293">
        <f>IF(Merge6[[#This Row],[Position2]]="CM",1,0)</f>
        <v>0</v>
      </c>
      <c r="AH293">
        <f>IF(Merge6[[#This Row],[Position2]]="CAM",1,0)</f>
        <v>0</v>
      </c>
      <c r="AI293">
        <f>IF(Merge6[[#This Row],[Position2]]="RM",1,0)</f>
        <v>0</v>
      </c>
      <c r="AJ293">
        <f>IF(Merge6[[#This Row],[Position2]]="LW",1,0)</f>
        <v>0</v>
      </c>
      <c r="AK293">
        <f>IF(Merge6[[#This Row],[Position2]]="RW",1,0)</f>
        <v>0</v>
      </c>
      <c r="AL293">
        <f>IF(Merge6[[#This Row],[Position2]]="CF",1,0)</f>
        <v>0</v>
      </c>
      <c r="AM293">
        <f>IF(Merge6[[#This Row],[Position2]]="ST",1,0)</f>
        <v>0</v>
      </c>
      <c r="AN293">
        <v>79</v>
      </c>
      <c r="AO293">
        <v>80</v>
      </c>
      <c r="AP293">
        <v>77</v>
      </c>
      <c r="AQ293">
        <v>76</v>
      </c>
      <c r="AR293">
        <v>71</v>
      </c>
      <c r="AS293">
        <v>59</v>
      </c>
      <c r="AT293">
        <v>68</v>
      </c>
      <c r="AU293">
        <v>64</v>
      </c>
      <c r="AV293">
        <v>66</v>
      </c>
      <c r="AW293">
        <v>77</v>
      </c>
      <c r="AX293">
        <v>74</v>
      </c>
      <c r="AY293">
        <v>62</v>
      </c>
      <c r="AZ293">
        <v>57</v>
      </c>
      <c r="BA293" t="s">
        <v>1234</v>
      </c>
      <c r="BB293">
        <v>44</v>
      </c>
      <c r="BC293">
        <v>54</v>
      </c>
      <c r="BD293">
        <v>73</v>
      </c>
      <c r="BE293">
        <v>78</v>
      </c>
      <c r="BF293">
        <v>64</v>
      </c>
      <c r="BG293">
        <v>76</v>
      </c>
      <c r="BH293">
        <v>68</v>
      </c>
      <c r="BI293">
        <v>76</v>
      </c>
      <c r="BJ293">
        <v>68</v>
      </c>
      <c r="BK293">
        <v>12</v>
      </c>
      <c r="BL293">
        <v>6</v>
      </c>
      <c r="BM293">
        <v>14</v>
      </c>
      <c r="BN293">
        <v>14</v>
      </c>
      <c r="BO293">
        <v>14</v>
      </c>
      <c r="BP293">
        <v>57</v>
      </c>
      <c r="BQ293">
        <v>75</v>
      </c>
      <c r="BR293">
        <v>73</v>
      </c>
      <c r="BS293">
        <v>46</v>
      </c>
      <c r="BT293">
        <v>75</v>
      </c>
      <c r="BU293">
        <v>76</v>
      </c>
    </row>
    <row r="294" spans="1:73" x14ac:dyDescent="0.25">
      <c r="A294" t="s">
        <v>845</v>
      </c>
      <c r="B294">
        <v>10</v>
      </c>
      <c r="C294" t="s">
        <v>10</v>
      </c>
      <c r="D294">
        <v>22</v>
      </c>
      <c r="E294">
        <f>Merge6[[#This Row],[age]]^2</f>
        <v>484</v>
      </c>
      <c r="F294" s="1">
        <v>9000000</v>
      </c>
      <c r="G294" s="1">
        <v>17800000</v>
      </c>
      <c r="H294" s="1">
        <f>Merge6[[#This Row],[MV at time]]/1000000</f>
        <v>9</v>
      </c>
      <c r="I294" s="1">
        <f>Merge6[[#This Row],[fee]]/1000000</f>
        <v>17.8</v>
      </c>
      <c r="J294" s="2">
        <f>Merge6[[#This Row],[fee]]/Merge6[[#This Row],[MV at time]]</f>
        <v>1.9777777777777779</v>
      </c>
      <c r="K294" t="s">
        <v>773</v>
      </c>
      <c r="L294" t="s">
        <v>145</v>
      </c>
      <c r="M294" t="s">
        <v>846</v>
      </c>
      <c r="N294" t="s">
        <v>460</v>
      </c>
      <c r="O2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2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294" t="s">
        <v>131</v>
      </c>
      <c r="R294" t="s">
        <v>60</v>
      </c>
      <c r="S294">
        <v>77</v>
      </c>
      <c r="T294">
        <v>83</v>
      </c>
      <c r="U294">
        <f>Merge6[[#This Row],[POT]]-Merge6[[#This Row],[TOT]]</f>
        <v>6</v>
      </c>
      <c r="V294" t="s">
        <v>8</v>
      </c>
      <c r="W294">
        <f>IF(Merge6[[#This Row],[Preffoot]]="Right",1,0)</f>
        <v>1</v>
      </c>
      <c r="X294" t="s">
        <v>77</v>
      </c>
      <c r="Y294">
        <f>IF(Merge6[[#This Row],[Position2]]="GK",1,0)</f>
        <v>0</v>
      </c>
      <c r="Z294">
        <f>IF(Merge6[[#This Row],[Position2]]="LB",1,0)</f>
        <v>0</v>
      </c>
      <c r="AA294">
        <f>IF(Merge6[[#This Row],[Position2]]="CB",1,0)</f>
        <v>0</v>
      </c>
      <c r="AB294">
        <f>IF(Merge6[[#This Row],[Position2]]="RB",1,0)</f>
        <v>0</v>
      </c>
      <c r="AC294">
        <f>IF(Merge6[[#This Row],[Position2]]="LWB",1,0)</f>
        <v>0</v>
      </c>
      <c r="AD294">
        <f>IF(Merge6[[#This Row],[Position2]]="RWB",1,0)</f>
        <v>0</v>
      </c>
      <c r="AE294">
        <f>IF(Merge6[[#This Row],[Position2]]="LM",1,0)</f>
        <v>1</v>
      </c>
      <c r="AF294">
        <f>IF(Merge6[[#This Row],[Position2]]="CDM",1,0)</f>
        <v>0</v>
      </c>
      <c r="AG294">
        <f>IF(Merge6[[#This Row],[Position2]]="CM",1,0)</f>
        <v>0</v>
      </c>
      <c r="AH294">
        <f>IF(Merge6[[#This Row],[Position2]]="CAM",1,0)</f>
        <v>0</v>
      </c>
      <c r="AI294">
        <f>IF(Merge6[[#This Row],[Position2]]="RM",1,0)</f>
        <v>0</v>
      </c>
      <c r="AJ294">
        <f>IF(Merge6[[#This Row],[Position2]]="LW",1,0)</f>
        <v>0</v>
      </c>
      <c r="AK294">
        <f>IF(Merge6[[#This Row],[Position2]]="RW",1,0)</f>
        <v>0</v>
      </c>
      <c r="AL294">
        <f>IF(Merge6[[#This Row],[Position2]]="CF",1,0)</f>
        <v>0</v>
      </c>
      <c r="AM294">
        <f>IF(Merge6[[#This Row],[Position2]]="ST",1,0)</f>
        <v>0</v>
      </c>
      <c r="AN294">
        <v>79</v>
      </c>
      <c r="AO294">
        <v>83</v>
      </c>
      <c r="AP294">
        <v>70</v>
      </c>
      <c r="AQ294">
        <v>77</v>
      </c>
      <c r="AR294">
        <v>68</v>
      </c>
      <c r="AS294">
        <v>49</v>
      </c>
      <c r="AT294">
        <v>68</v>
      </c>
      <c r="AU294">
        <v>71</v>
      </c>
      <c r="AV294">
        <v>69</v>
      </c>
      <c r="AW294">
        <v>71</v>
      </c>
      <c r="AX294">
        <v>68</v>
      </c>
      <c r="AY294">
        <v>69</v>
      </c>
      <c r="AZ294">
        <v>55</v>
      </c>
      <c r="BA294">
        <v>36</v>
      </c>
      <c r="BB294">
        <v>40</v>
      </c>
      <c r="BC294">
        <v>57</v>
      </c>
      <c r="BD294">
        <v>77</v>
      </c>
      <c r="BE294">
        <v>77</v>
      </c>
      <c r="BF294">
        <v>68</v>
      </c>
      <c r="BG294">
        <v>80</v>
      </c>
      <c r="BH294">
        <v>76</v>
      </c>
      <c r="BI294">
        <v>81</v>
      </c>
      <c r="BJ294">
        <v>67</v>
      </c>
      <c r="BK294">
        <v>14</v>
      </c>
      <c r="BL294">
        <v>10</v>
      </c>
      <c r="BM294">
        <v>12</v>
      </c>
      <c r="BN294">
        <v>9</v>
      </c>
      <c r="BO294">
        <v>10</v>
      </c>
      <c r="BP294">
        <v>58</v>
      </c>
      <c r="BQ294">
        <v>70</v>
      </c>
      <c r="BR294">
        <v>71</v>
      </c>
      <c r="BS294">
        <v>49</v>
      </c>
      <c r="BT294">
        <v>76</v>
      </c>
      <c r="BU294">
        <v>77</v>
      </c>
    </row>
    <row r="295" spans="1:73" x14ac:dyDescent="0.25">
      <c r="A295" t="s">
        <v>582</v>
      </c>
      <c r="B295">
        <v>11</v>
      </c>
      <c r="C295" t="s">
        <v>28</v>
      </c>
      <c r="D295">
        <v>17</v>
      </c>
      <c r="E295">
        <f>Merge6[[#This Row],[age]]^2</f>
        <v>289</v>
      </c>
      <c r="F295" s="1">
        <v>2000000</v>
      </c>
      <c r="G295" s="1">
        <v>10000000</v>
      </c>
      <c r="H295" s="1">
        <f>Merge6[[#This Row],[MV at time]]/1000000</f>
        <v>2</v>
      </c>
      <c r="I295" s="1">
        <f>Merge6[[#This Row],[fee]]/1000000</f>
        <v>10</v>
      </c>
      <c r="J295" s="2">
        <f>Merge6[[#This Row],[fee]]/Merge6[[#This Row],[MV at time]]</f>
        <v>5</v>
      </c>
      <c r="K295" t="s">
        <v>509</v>
      </c>
      <c r="L295" t="s">
        <v>18</v>
      </c>
      <c r="M295" t="s">
        <v>256</v>
      </c>
      <c r="N295" t="s">
        <v>24</v>
      </c>
      <c r="O2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95" t="s">
        <v>7</v>
      </c>
      <c r="R295" t="s">
        <v>7</v>
      </c>
      <c r="S295">
        <v>67</v>
      </c>
      <c r="T295">
        <v>83</v>
      </c>
      <c r="U295">
        <f>Merge6[[#This Row],[POT]]-Merge6[[#This Row],[TOT]]</f>
        <v>16</v>
      </c>
      <c r="V295" t="s">
        <v>8</v>
      </c>
      <c r="W295">
        <f>IF(Merge6[[#This Row],[Preffoot]]="Right",1,0)</f>
        <v>1</v>
      </c>
      <c r="X295" t="s">
        <v>157</v>
      </c>
      <c r="Y295">
        <f>IF(Merge6[[#This Row],[Position2]]="GK",1,0)</f>
        <v>0</v>
      </c>
      <c r="Z295">
        <f>IF(Merge6[[#This Row],[Position2]]="LB",1,0)</f>
        <v>0</v>
      </c>
      <c r="AA295">
        <f>IF(Merge6[[#This Row],[Position2]]="CB",1,0)</f>
        <v>0</v>
      </c>
      <c r="AB295">
        <f>IF(Merge6[[#This Row],[Position2]]="RB",1,0)</f>
        <v>0</v>
      </c>
      <c r="AC295">
        <f>IF(Merge6[[#This Row],[Position2]]="LWB",1,0)</f>
        <v>0</v>
      </c>
      <c r="AD295">
        <f>IF(Merge6[[#This Row],[Position2]]="RWB",1,0)</f>
        <v>0</v>
      </c>
      <c r="AE295">
        <f>IF(Merge6[[#This Row],[Position2]]="LM",1,0)</f>
        <v>0</v>
      </c>
      <c r="AF295">
        <f>IF(Merge6[[#This Row],[Position2]]="CDM",1,0)</f>
        <v>0</v>
      </c>
      <c r="AG295">
        <f>IF(Merge6[[#This Row],[Position2]]="CM",1,0)</f>
        <v>0</v>
      </c>
      <c r="AH295">
        <f>IF(Merge6[[#This Row],[Position2]]="CAM",1,0)</f>
        <v>0</v>
      </c>
      <c r="AI295">
        <f>IF(Merge6[[#This Row],[Position2]]="RM",1,0)</f>
        <v>0</v>
      </c>
      <c r="AJ295">
        <f>IF(Merge6[[#This Row],[Position2]]="LW",1,0)</f>
        <v>0</v>
      </c>
      <c r="AK295">
        <f>IF(Merge6[[#This Row],[Position2]]="RW",1,0)</f>
        <v>0</v>
      </c>
      <c r="AL295">
        <f>IF(Merge6[[#This Row],[Position2]]="CF",1,0)</f>
        <v>1</v>
      </c>
      <c r="AM295">
        <f>IF(Merge6[[#This Row],[Position2]]="ST",1,0)</f>
        <v>0</v>
      </c>
      <c r="AN295">
        <v>72</v>
      </c>
      <c r="AO295">
        <v>76</v>
      </c>
      <c r="AP295">
        <v>58</v>
      </c>
      <c r="AQ295">
        <v>64</v>
      </c>
      <c r="AR295">
        <v>51</v>
      </c>
      <c r="AS295">
        <v>58</v>
      </c>
      <c r="AT295">
        <v>62</v>
      </c>
      <c r="AU295">
        <v>63</v>
      </c>
      <c r="AV295">
        <v>64</v>
      </c>
      <c r="AW295">
        <v>52</v>
      </c>
      <c r="AX295">
        <v>38</v>
      </c>
      <c r="AY295">
        <v>63</v>
      </c>
      <c r="AZ295">
        <v>53</v>
      </c>
      <c r="BA295">
        <v>14</v>
      </c>
      <c r="BB295">
        <v>20</v>
      </c>
      <c r="BC295">
        <v>18</v>
      </c>
      <c r="BD295">
        <v>77</v>
      </c>
      <c r="BE295">
        <v>54</v>
      </c>
      <c r="BF295">
        <v>52</v>
      </c>
      <c r="BG295">
        <v>80</v>
      </c>
      <c r="BH295">
        <v>78</v>
      </c>
      <c r="BI295">
        <v>64</v>
      </c>
      <c r="BJ295">
        <v>55</v>
      </c>
      <c r="BK295">
        <v>9</v>
      </c>
      <c r="BL295">
        <v>9</v>
      </c>
      <c r="BM295">
        <v>8</v>
      </c>
      <c r="BN295">
        <v>13</v>
      </c>
      <c r="BO295">
        <v>8</v>
      </c>
      <c r="BP295">
        <v>35</v>
      </c>
      <c r="BQ295">
        <v>57</v>
      </c>
      <c r="BR295">
        <v>65</v>
      </c>
      <c r="BS295">
        <v>19</v>
      </c>
      <c r="BT295">
        <v>55</v>
      </c>
      <c r="BU295">
        <v>51</v>
      </c>
    </row>
    <row r="296" spans="1:73" x14ac:dyDescent="0.25">
      <c r="A296" t="s">
        <v>583</v>
      </c>
      <c r="B296">
        <v>11</v>
      </c>
      <c r="C296" t="s">
        <v>71</v>
      </c>
      <c r="D296">
        <v>28</v>
      </c>
      <c r="E296">
        <f>Merge6[[#This Row],[age]]^2</f>
        <v>784</v>
      </c>
      <c r="F296" s="1">
        <v>150000000</v>
      </c>
      <c r="G296" s="1">
        <v>115000000</v>
      </c>
      <c r="H296" s="1">
        <f>Merge6[[#This Row],[MV at time]]/1000000</f>
        <v>150</v>
      </c>
      <c r="I296" s="1">
        <f>Merge6[[#This Row],[fee]]/1000000</f>
        <v>115</v>
      </c>
      <c r="J296" s="2">
        <f>Merge6[[#This Row],[fee]]/Merge6[[#This Row],[MV at time]]</f>
        <v>0.76666666666666672</v>
      </c>
      <c r="K296" t="s">
        <v>509</v>
      </c>
      <c r="L296" t="s">
        <v>133</v>
      </c>
      <c r="M296" t="s">
        <v>58</v>
      </c>
      <c r="N296" t="s">
        <v>231</v>
      </c>
      <c r="O2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2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296" t="s">
        <v>60</v>
      </c>
      <c r="R296" t="s">
        <v>6</v>
      </c>
      <c r="S296">
        <v>91</v>
      </c>
      <c r="T296">
        <v>91</v>
      </c>
      <c r="U296">
        <f>Merge6[[#This Row],[POT]]-Merge6[[#This Row],[TOT]]</f>
        <v>0</v>
      </c>
      <c r="V296" t="s">
        <v>8</v>
      </c>
      <c r="W296">
        <f>IF(Merge6[[#This Row],[Preffoot]]="Right",1,0)</f>
        <v>1</v>
      </c>
      <c r="X296" t="s">
        <v>156</v>
      </c>
      <c r="Y296">
        <f>IF(Merge6[[#This Row],[Position2]]="GK",1,0)</f>
        <v>0</v>
      </c>
      <c r="Z296">
        <f>IF(Merge6[[#This Row],[Position2]]="LB",1,0)</f>
        <v>0</v>
      </c>
      <c r="AA296">
        <f>IF(Merge6[[#This Row],[Position2]]="CB",1,0)</f>
        <v>0</v>
      </c>
      <c r="AB296">
        <f>IF(Merge6[[#This Row],[Position2]]="RB",1,0)</f>
        <v>0</v>
      </c>
      <c r="AC296">
        <f>IF(Merge6[[#This Row],[Position2]]="LWB",1,0)</f>
        <v>0</v>
      </c>
      <c r="AD296">
        <f>IF(Merge6[[#This Row],[Position2]]="RWB",1,0)</f>
        <v>0</v>
      </c>
      <c r="AE296">
        <f>IF(Merge6[[#This Row],[Position2]]="LM",1,0)</f>
        <v>0</v>
      </c>
      <c r="AF296">
        <f>IF(Merge6[[#This Row],[Position2]]="CDM",1,0)</f>
        <v>0</v>
      </c>
      <c r="AG296">
        <f>IF(Merge6[[#This Row],[Position2]]="CM",1,0)</f>
        <v>0</v>
      </c>
      <c r="AH296">
        <f>IF(Merge6[[#This Row],[Position2]]="CAM",1,0)</f>
        <v>0</v>
      </c>
      <c r="AI296">
        <f>IF(Merge6[[#This Row],[Position2]]="RM",1,0)</f>
        <v>0</v>
      </c>
      <c r="AJ296">
        <f>IF(Merge6[[#This Row],[Position2]]="LW",1,0)</f>
        <v>1</v>
      </c>
      <c r="AK296">
        <f>IF(Merge6[[#This Row],[Position2]]="RW",1,0)</f>
        <v>0</v>
      </c>
      <c r="AL296">
        <f>IF(Merge6[[#This Row],[Position2]]="CF",1,0)</f>
        <v>0</v>
      </c>
      <c r="AM296">
        <f>IF(Merge6[[#This Row],[Position2]]="ST",1,0)</f>
        <v>0</v>
      </c>
      <c r="AN296">
        <v>94</v>
      </c>
      <c r="AO296">
        <v>95</v>
      </c>
      <c r="AP296">
        <v>81</v>
      </c>
      <c r="AQ296">
        <v>89</v>
      </c>
      <c r="AR296">
        <v>83</v>
      </c>
      <c r="AS296">
        <v>61</v>
      </c>
      <c r="AT296">
        <v>82</v>
      </c>
      <c r="AU296">
        <v>84</v>
      </c>
      <c r="AV296">
        <v>80</v>
      </c>
      <c r="AW296">
        <v>83</v>
      </c>
      <c r="AX296">
        <v>79</v>
      </c>
      <c r="AY296">
        <v>88</v>
      </c>
      <c r="AZ296">
        <v>83</v>
      </c>
      <c r="BA296">
        <v>34</v>
      </c>
      <c r="BB296">
        <v>22</v>
      </c>
      <c r="BC296">
        <v>27</v>
      </c>
      <c r="BD296">
        <v>94</v>
      </c>
      <c r="BE296">
        <v>84</v>
      </c>
      <c r="BF296">
        <v>63</v>
      </c>
      <c r="BG296">
        <v>94</v>
      </c>
      <c r="BH296">
        <v>88</v>
      </c>
      <c r="BI296">
        <v>95</v>
      </c>
      <c r="BJ296">
        <v>56</v>
      </c>
      <c r="BK296">
        <v>8</v>
      </c>
      <c r="BL296">
        <v>11</v>
      </c>
      <c r="BM296">
        <v>12</v>
      </c>
      <c r="BN296">
        <v>6</v>
      </c>
      <c r="BO296">
        <v>8</v>
      </c>
      <c r="BP296">
        <v>54</v>
      </c>
      <c r="BQ296">
        <v>90</v>
      </c>
      <c r="BR296">
        <v>87</v>
      </c>
      <c r="BS296">
        <v>41</v>
      </c>
      <c r="BT296">
        <v>89</v>
      </c>
      <c r="BU296">
        <v>91</v>
      </c>
    </row>
    <row r="297" spans="1:73" x14ac:dyDescent="0.25">
      <c r="A297" t="s">
        <v>584</v>
      </c>
      <c r="B297">
        <v>47</v>
      </c>
      <c r="C297" t="s">
        <v>1</v>
      </c>
      <c r="D297">
        <v>21</v>
      </c>
      <c r="E297">
        <f>Merge6[[#This Row],[age]]^2</f>
        <v>441</v>
      </c>
      <c r="F297" s="1">
        <v>50000000</v>
      </c>
      <c r="G297" s="1">
        <v>50000000</v>
      </c>
      <c r="H297" s="1">
        <f>Merge6[[#This Row],[MV at time]]/1000000</f>
        <v>50</v>
      </c>
      <c r="I297" s="1">
        <f>Merge6[[#This Row],[fee]]/1000000</f>
        <v>50</v>
      </c>
      <c r="J297" s="2">
        <f>Merge6[[#This Row],[fee]]/Merge6[[#This Row],[MV at time]]</f>
        <v>1</v>
      </c>
      <c r="K297" t="s">
        <v>509</v>
      </c>
      <c r="L297" t="s">
        <v>11</v>
      </c>
      <c r="M297" t="s">
        <v>307</v>
      </c>
      <c r="N297" t="s">
        <v>231</v>
      </c>
      <c r="O2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2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297" t="s">
        <v>14</v>
      </c>
      <c r="R297" t="s">
        <v>6</v>
      </c>
      <c r="S297">
        <v>81</v>
      </c>
      <c r="T297">
        <v>88</v>
      </c>
      <c r="U297">
        <f>Merge6[[#This Row],[POT]]-Merge6[[#This Row],[TOT]]</f>
        <v>7</v>
      </c>
      <c r="V297" t="s">
        <v>8</v>
      </c>
      <c r="W297">
        <f>IF(Merge6[[#This Row],[Preffoot]]="Right",1,0)</f>
        <v>1</v>
      </c>
      <c r="X297" t="s">
        <v>9</v>
      </c>
      <c r="Y297">
        <f>IF(Merge6[[#This Row],[Position2]]="GK",1,0)</f>
        <v>0</v>
      </c>
      <c r="Z297">
        <f>IF(Merge6[[#This Row],[Position2]]="LB",1,0)</f>
        <v>0</v>
      </c>
      <c r="AA297">
        <f>IF(Merge6[[#This Row],[Position2]]="CB",1,0)</f>
        <v>1</v>
      </c>
      <c r="AB297">
        <f>IF(Merge6[[#This Row],[Position2]]="RB",1,0)</f>
        <v>0</v>
      </c>
      <c r="AC297">
        <f>IF(Merge6[[#This Row],[Position2]]="LWB",1,0)</f>
        <v>0</v>
      </c>
      <c r="AD297">
        <f>IF(Merge6[[#This Row],[Position2]]="RWB",1,0)</f>
        <v>0</v>
      </c>
      <c r="AE297">
        <f>IF(Merge6[[#This Row],[Position2]]="LM",1,0)</f>
        <v>0</v>
      </c>
      <c r="AF297">
        <f>IF(Merge6[[#This Row],[Position2]]="CDM",1,0)</f>
        <v>0</v>
      </c>
      <c r="AG297">
        <f>IF(Merge6[[#This Row],[Position2]]="CM",1,0)</f>
        <v>0</v>
      </c>
      <c r="AH297">
        <f>IF(Merge6[[#This Row],[Position2]]="CAM",1,0)</f>
        <v>0</v>
      </c>
      <c r="AI297">
        <f>IF(Merge6[[#This Row],[Position2]]="RM",1,0)</f>
        <v>0</v>
      </c>
      <c r="AJ297">
        <f>IF(Merge6[[#This Row],[Position2]]="LW",1,0)</f>
        <v>0</v>
      </c>
      <c r="AK297">
        <f>IF(Merge6[[#This Row],[Position2]]="RW",1,0)</f>
        <v>0</v>
      </c>
      <c r="AL297">
        <f>IF(Merge6[[#This Row],[Position2]]="CF",1,0)</f>
        <v>0</v>
      </c>
      <c r="AM297">
        <f>IF(Merge6[[#This Row],[Position2]]="ST",1,0)</f>
        <v>0</v>
      </c>
      <c r="AN297">
        <v>71</v>
      </c>
      <c r="AO297">
        <v>70</v>
      </c>
      <c r="AP297">
        <v>72</v>
      </c>
      <c r="AQ297">
        <v>70</v>
      </c>
      <c r="AR297">
        <v>69</v>
      </c>
      <c r="AS297">
        <v>77</v>
      </c>
      <c r="AT297">
        <v>62</v>
      </c>
      <c r="AU297">
        <v>48</v>
      </c>
      <c r="AV297">
        <v>42</v>
      </c>
      <c r="AW297">
        <v>60</v>
      </c>
      <c r="AX297">
        <v>40</v>
      </c>
      <c r="AY297">
        <v>60</v>
      </c>
      <c r="AZ297">
        <v>34</v>
      </c>
      <c r="BA297">
        <v>81</v>
      </c>
      <c r="BB297">
        <v>81</v>
      </c>
      <c r="BC297">
        <v>82</v>
      </c>
      <c r="BD297">
        <v>78</v>
      </c>
      <c r="BE297">
        <v>86</v>
      </c>
      <c r="BF297">
        <v>77</v>
      </c>
      <c r="BG297">
        <v>67</v>
      </c>
      <c r="BH297">
        <v>79</v>
      </c>
      <c r="BI297">
        <v>69</v>
      </c>
      <c r="BJ297">
        <v>86</v>
      </c>
      <c r="BK297">
        <v>12</v>
      </c>
      <c r="BL297">
        <v>11</v>
      </c>
      <c r="BM297">
        <v>8</v>
      </c>
      <c r="BN297">
        <v>15</v>
      </c>
      <c r="BO297">
        <v>15</v>
      </c>
      <c r="BP297">
        <v>83</v>
      </c>
      <c r="BQ297">
        <v>81</v>
      </c>
      <c r="BR297">
        <v>64</v>
      </c>
      <c r="BS297">
        <v>82</v>
      </c>
      <c r="BT297">
        <v>59</v>
      </c>
      <c r="BU297">
        <v>74</v>
      </c>
    </row>
    <row r="298" spans="1:73" x14ac:dyDescent="0.25">
      <c r="A298" t="s">
        <v>1316</v>
      </c>
      <c r="B298">
        <v>47</v>
      </c>
      <c r="C298" t="s">
        <v>57</v>
      </c>
      <c r="D298">
        <v>23</v>
      </c>
      <c r="E298">
        <f>Merge6[[#This Row],[age]]^2</f>
        <v>529</v>
      </c>
      <c r="F298" s="1">
        <v>13000000</v>
      </c>
      <c r="G298" s="1">
        <v>21000000</v>
      </c>
      <c r="H298" s="1">
        <f>Merge6[[#This Row],[MV at time]]/1000000</f>
        <v>13</v>
      </c>
      <c r="I298" s="1">
        <f>Merge6[[#This Row],[fee]]/1000000</f>
        <v>21</v>
      </c>
      <c r="J298" s="2">
        <f>Merge6[[#This Row],[fee]]/Merge6[[#This Row],[MV at time]]</f>
        <v>1.6153846153846154</v>
      </c>
      <c r="K298" t="s">
        <v>1233</v>
      </c>
      <c r="L298" t="s">
        <v>11</v>
      </c>
      <c r="M298" t="s">
        <v>815</v>
      </c>
      <c r="N298" t="s">
        <v>19</v>
      </c>
      <c r="O2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2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298" t="s">
        <v>7</v>
      </c>
      <c r="R298" t="s">
        <v>7</v>
      </c>
      <c r="S298">
        <v>74</v>
      </c>
      <c r="T298">
        <v>82</v>
      </c>
      <c r="U298">
        <f>Merge6[[#This Row],[POT]]-Merge6[[#This Row],[TOT]]</f>
        <v>8</v>
      </c>
      <c r="V298" t="s">
        <v>8</v>
      </c>
      <c r="W298">
        <f>IF(Merge6[[#This Row],[Preffoot]]="Right",1,0)</f>
        <v>1</v>
      </c>
      <c r="X298" t="s">
        <v>20</v>
      </c>
      <c r="Y298">
        <f>IF(Merge6[[#This Row],[Position2]]="GK",1,0)</f>
        <v>0</v>
      </c>
      <c r="Z298">
        <f>IF(Merge6[[#This Row],[Position2]]="LB",1,0)</f>
        <v>0</v>
      </c>
      <c r="AA298">
        <f>IF(Merge6[[#This Row],[Position2]]="CB",1,0)</f>
        <v>0</v>
      </c>
      <c r="AB298">
        <f>IF(Merge6[[#This Row],[Position2]]="RB",1,0)</f>
        <v>0</v>
      </c>
      <c r="AC298">
        <f>IF(Merge6[[#This Row],[Position2]]="LWB",1,0)</f>
        <v>0</v>
      </c>
      <c r="AD298">
        <f>IF(Merge6[[#This Row],[Position2]]="RWB",1,0)</f>
        <v>0</v>
      </c>
      <c r="AE298">
        <f>IF(Merge6[[#This Row],[Position2]]="LM",1,0)</f>
        <v>0</v>
      </c>
      <c r="AF298">
        <f>IF(Merge6[[#This Row],[Position2]]="CDM",1,0)</f>
        <v>0</v>
      </c>
      <c r="AG298">
        <f>IF(Merge6[[#This Row],[Position2]]="CM",1,0)</f>
        <v>1</v>
      </c>
      <c r="AH298">
        <f>IF(Merge6[[#This Row],[Position2]]="CAM",1,0)</f>
        <v>0</v>
      </c>
      <c r="AI298">
        <f>IF(Merge6[[#This Row],[Position2]]="RM",1,0)</f>
        <v>0</v>
      </c>
      <c r="AJ298">
        <f>IF(Merge6[[#This Row],[Position2]]="LW",1,0)</f>
        <v>0</v>
      </c>
      <c r="AK298">
        <f>IF(Merge6[[#This Row],[Position2]]="RW",1,0)</f>
        <v>0</v>
      </c>
      <c r="AL298">
        <f>IF(Merge6[[#This Row],[Position2]]="CF",1,0)</f>
        <v>0</v>
      </c>
      <c r="AM298">
        <f>IF(Merge6[[#This Row],[Position2]]="ST",1,0)</f>
        <v>0</v>
      </c>
      <c r="AN298">
        <v>77</v>
      </c>
      <c r="AO298">
        <v>76</v>
      </c>
      <c r="AP298">
        <v>62</v>
      </c>
      <c r="AQ298">
        <v>77</v>
      </c>
      <c r="AR298">
        <v>74</v>
      </c>
      <c r="AS298">
        <v>62</v>
      </c>
      <c r="AT298">
        <v>70</v>
      </c>
      <c r="AU298">
        <v>59</v>
      </c>
      <c r="AV298">
        <v>67</v>
      </c>
      <c r="AW298">
        <v>65</v>
      </c>
      <c r="AX298">
        <v>49</v>
      </c>
      <c r="AY298">
        <v>57</v>
      </c>
      <c r="AZ298">
        <v>44</v>
      </c>
      <c r="BA298" t="s">
        <v>1234</v>
      </c>
      <c r="BB298">
        <v>64</v>
      </c>
      <c r="BC298">
        <v>70</v>
      </c>
      <c r="BD298">
        <v>72</v>
      </c>
      <c r="BE298">
        <v>74</v>
      </c>
      <c r="BF298">
        <v>68</v>
      </c>
      <c r="BG298">
        <v>70</v>
      </c>
      <c r="BH298">
        <v>68</v>
      </c>
      <c r="BI298">
        <v>69</v>
      </c>
      <c r="BJ298">
        <v>59</v>
      </c>
      <c r="BK298">
        <v>13</v>
      </c>
      <c r="BL298">
        <v>14</v>
      </c>
      <c r="BM298">
        <v>10</v>
      </c>
      <c r="BN298">
        <v>12</v>
      </c>
      <c r="BO298">
        <v>13</v>
      </c>
      <c r="BP298">
        <v>73</v>
      </c>
      <c r="BQ298">
        <v>70</v>
      </c>
      <c r="BR298">
        <v>71</v>
      </c>
      <c r="BS298">
        <v>69</v>
      </c>
      <c r="BT298">
        <v>75</v>
      </c>
      <c r="BU298">
        <v>75</v>
      </c>
    </row>
    <row r="299" spans="1:73" x14ac:dyDescent="0.25">
      <c r="A299" t="s">
        <v>585</v>
      </c>
      <c r="B299">
        <v>28</v>
      </c>
      <c r="C299" t="s">
        <v>1</v>
      </c>
      <c r="D299">
        <v>21</v>
      </c>
      <c r="E299">
        <f>Merge6[[#This Row],[age]]^2</f>
        <v>441</v>
      </c>
      <c r="F299" s="1">
        <v>4500000</v>
      </c>
      <c r="G299" s="1">
        <v>20200000</v>
      </c>
      <c r="H299" s="1">
        <f>Merge6[[#This Row],[MV at time]]/1000000</f>
        <v>4.5</v>
      </c>
      <c r="I299" s="1">
        <f>Merge6[[#This Row],[fee]]/1000000</f>
        <v>20.2</v>
      </c>
      <c r="J299" s="2">
        <f>Merge6[[#This Row],[fee]]/Merge6[[#This Row],[MV at time]]</f>
        <v>4.4888888888888889</v>
      </c>
      <c r="K299" t="s">
        <v>509</v>
      </c>
      <c r="L299" t="s">
        <v>137</v>
      </c>
      <c r="M299" t="s">
        <v>586</v>
      </c>
      <c r="N299" t="s">
        <v>282</v>
      </c>
      <c r="O2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2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299" t="s">
        <v>14</v>
      </c>
      <c r="R299" t="s">
        <v>91</v>
      </c>
      <c r="S299">
        <v>76</v>
      </c>
      <c r="T299">
        <v>86</v>
      </c>
      <c r="U299">
        <f>Merge6[[#This Row],[POT]]-Merge6[[#This Row],[TOT]]</f>
        <v>10</v>
      </c>
      <c r="V299" t="s">
        <v>8</v>
      </c>
      <c r="W299">
        <f>IF(Merge6[[#This Row],[Preffoot]]="Right",1,0)</f>
        <v>1</v>
      </c>
      <c r="X299" t="s">
        <v>9</v>
      </c>
      <c r="Y299">
        <f>IF(Merge6[[#This Row],[Position2]]="GK",1,0)</f>
        <v>0</v>
      </c>
      <c r="Z299">
        <f>IF(Merge6[[#This Row],[Position2]]="LB",1,0)</f>
        <v>0</v>
      </c>
      <c r="AA299">
        <f>IF(Merge6[[#This Row],[Position2]]="CB",1,0)</f>
        <v>1</v>
      </c>
      <c r="AB299">
        <f>IF(Merge6[[#This Row],[Position2]]="RB",1,0)</f>
        <v>0</v>
      </c>
      <c r="AC299">
        <f>IF(Merge6[[#This Row],[Position2]]="LWB",1,0)</f>
        <v>0</v>
      </c>
      <c r="AD299">
        <f>IF(Merge6[[#This Row],[Position2]]="RWB",1,0)</f>
        <v>0</v>
      </c>
      <c r="AE299">
        <f>IF(Merge6[[#This Row],[Position2]]="LM",1,0)</f>
        <v>0</v>
      </c>
      <c r="AF299">
        <f>IF(Merge6[[#This Row],[Position2]]="CDM",1,0)</f>
        <v>0</v>
      </c>
      <c r="AG299">
        <f>IF(Merge6[[#This Row],[Position2]]="CM",1,0)</f>
        <v>0</v>
      </c>
      <c r="AH299">
        <f>IF(Merge6[[#This Row],[Position2]]="CAM",1,0)</f>
        <v>0</v>
      </c>
      <c r="AI299">
        <f>IF(Merge6[[#This Row],[Position2]]="RM",1,0)</f>
        <v>0</v>
      </c>
      <c r="AJ299">
        <f>IF(Merge6[[#This Row],[Position2]]="LW",1,0)</f>
        <v>0</v>
      </c>
      <c r="AK299">
        <f>IF(Merge6[[#This Row],[Position2]]="RW",1,0)</f>
        <v>0</v>
      </c>
      <c r="AL299">
        <f>IF(Merge6[[#This Row],[Position2]]="CF",1,0)</f>
        <v>0</v>
      </c>
      <c r="AM299">
        <f>IF(Merge6[[#This Row],[Position2]]="ST",1,0)</f>
        <v>0</v>
      </c>
      <c r="AN299">
        <v>60</v>
      </c>
      <c r="AO299">
        <v>58</v>
      </c>
      <c r="AP299">
        <v>35</v>
      </c>
      <c r="AQ299">
        <v>74</v>
      </c>
      <c r="AR299">
        <v>60</v>
      </c>
      <c r="AS299">
        <v>74</v>
      </c>
      <c r="AT299">
        <v>74</v>
      </c>
      <c r="AU299">
        <v>54</v>
      </c>
      <c r="AV299">
        <v>28</v>
      </c>
      <c r="AW299">
        <v>45</v>
      </c>
      <c r="AX299">
        <v>32</v>
      </c>
      <c r="AY299">
        <v>77</v>
      </c>
      <c r="AZ299">
        <v>33</v>
      </c>
      <c r="BA299">
        <v>75</v>
      </c>
      <c r="BB299">
        <v>73</v>
      </c>
      <c r="BC299">
        <v>79</v>
      </c>
      <c r="BD299">
        <v>67</v>
      </c>
      <c r="BE299">
        <v>76</v>
      </c>
      <c r="BF299">
        <v>81</v>
      </c>
      <c r="BG299">
        <v>48</v>
      </c>
      <c r="BH299">
        <v>77</v>
      </c>
      <c r="BI299">
        <v>50</v>
      </c>
      <c r="BJ299">
        <v>75</v>
      </c>
      <c r="BK299">
        <v>7</v>
      </c>
      <c r="BL299">
        <v>5</v>
      </c>
      <c r="BM299">
        <v>10</v>
      </c>
      <c r="BN299">
        <v>13</v>
      </c>
      <c r="BO299">
        <v>15</v>
      </c>
      <c r="BP299">
        <v>82</v>
      </c>
      <c r="BQ299">
        <v>75</v>
      </c>
      <c r="BR299">
        <v>27</v>
      </c>
      <c r="BS299">
        <v>72</v>
      </c>
      <c r="BT299">
        <v>34</v>
      </c>
      <c r="BU299">
        <v>73</v>
      </c>
    </row>
    <row r="300" spans="1:73" x14ac:dyDescent="0.25">
      <c r="A300" t="s">
        <v>1096</v>
      </c>
      <c r="B300">
        <v>17</v>
      </c>
      <c r="C300" t="s">
        <v>116</v>
      </c>
      <c r="D300">
        <v>22</v>
      </c>
      <c r="E300">
        <f>Merge6[[#This Row],[age]]^2</f>
        <v>484</v>
      </c>
      <c r="F300" s="1">
        <v>2000000</v>
      </c>
      <c r="G300" s="1">
        <v>7000000</v>
      </c>
      <c r="H300" s="1">
        <f>Merge6[[#This Row],[MV at time]]/1000000</f>
        <v>2</v>
      </c>
      <c r="I300" s="1">
        <f>Merge6[[#This Row],[fee]]/1000000</f>
        <v>7</v>
      </c>
      <c r="J300" s="2">
        <f>Merge6[[#This Row],[fee]]/Merge6[[#This Row],[MV at time]]</f>
        <v>3.5</v>
      </c>
      <c r="K300" t="s">
        <v>1050</v>
      </c>
      <c r="L300" t="s">
        <v>527</v>
      </c>
      <c r="M300" t="s">
        <v>354</v>
      </c>
      <c r="N300" t="s">
        <v>363</v>
      </c>
      <c r="O3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00" t="s">
        <v>31</v>
      </c>
      <c r="R300" t="s">
        <v>55</v>
      </c>
      <c r="S300">
        <v>73</v>
      </c>
      <c r="T300">
        <v>81</v>
      </c>
      <c r="U300">
        <f>Merge6[[#This Row],[POT]]-Merge6[[#This Row],[TOT]]</f>
        <v>8</v>
      </c>
      <c r="V300" t="s">
        <v>43</v>
      </c>
      <c r="W300">
        <f>IF(Merge6[[#This Row],[Preffoot]]="Right",1,0)</f>
        <v>0</v>
      </c>
      <c r="X300" t="s">
        <v>37</v>
      </c>
      <c r="Y300">
        <f>IF(Merge6[[#This Row],[Position2]]="GK",1,0)</f>
        <v>0</v>
      </c>
      <c r="Z300">
        <f>IF(Merge6[[#This Row],[Position2]]="LB",1,0)</f>
        <v>0</v>
      </c>
      <c r="AA300">
        <f>IF(Merge6[[#This Row],[Position2]]="CB",1,0)</f>
        <v>0</v>
      </c>
      <c r="AB300">
        <f>IF(Merge6[[#This Row],[Position2]]="RB",1,0)</f>
        <v>0</v>
      </c>
      <c r="AC300">
        <f>IF(Merge6[[#This Row],[Position2]]="LWB",1,0)</f>
        <v>0</v>
      </c>
      <c r="AD300">
        <f>IF(Merge6[[#This Row],[Position2]]="RWB",1,0)</f>
        <v>0</v>
      </c>
      <c r="AE300">
        <f>IF(Merge6[[#This Row],[Position2]]="LM",1,0)</f>
        <v>0</v>
      </c>
      <c r="AF300">
        <f>IF(Merge6[[#This Row],[Position2]]="CDM",1,0)</f>
        <v>0</v>
      </c>
      <c r="AG300">
        <f>IF(Merge6[[#This Row],[Position2]]="CM",1,0)</f>
        <v>0</v>
      </c>
      <c r="AH300">
        <f>IF(Merge6[[#This Row],[Position2]]="CAM",1,0)</f>
        <v>0</v>
      </c>
      <c r="AI300">
        <f>IF(Merge6[[#This Row],[Position2]]="RM",1,0)</f>
        <v>1</v>
      </c>
      <c r="AJ300">
        <f>IF(Merge6[[#This Row],[Position2]]="LW",1,0)</f>
        <v>0</v>
      </c>
      <c r="AK300">
        <f>IF(Merge6[[#This Row],[Position2]]="RW",1,0)</f>
        <v>0</v>
      </c>
      <c r="AL300">
        <f>IF(Merge6[[#This Row],[Position2]]="CF",1,0)</f>
        <v>0</v>
      </c>
      <c r="AM300">
        <f>IF(Merge6[[#This Row],[Position2]]="ST",1,0)</f>
        <v>0</v>
      </c>
      <c r="AN300">
        <v>77</v>
      </c>
      <c r="AO300">
        <v>79</v>
      </c>
      <c r="AP300">
        <v>65</v>
      </c>
      <c r="AQ300">
        <v>73</v>
      </c>
      <c r="AR300">
        <v>61</v>
      </c>
      <c r="AS300">
        <v>36</v>
      </c>
      <c r="AT300">
        <v>67</v>
      </c>
      <c r="AU300">
        <v>66</v>
      </c>
      <c r="AV300">
        <v>68</v>
      </c>
      <c r="AW300">
        <v>68</v>
      </c>
      <c r="AX300">
        <v>49</v>
      </c>
      <c r="AY300">
        <v>51</v>
      </c>
      <c r="AZ300">
        <v>55</v>
      </c>
      <c r="BA300">
        <v>32</v>
      </c>
      <c r="BB300">
        <v>18</v>
      </c>
      <c r="BC300">
        <v>21</v>
      </c>
      <c r="BD300">
        <v>88</v>
      </c>
      <c r="BE300">
        <v>67</v>
      </c>
      <c r="BF300">
        <v>59</v>
      </c>
      <c r="BG300">
        <v>82</v>
      </c>
      <c r="BH300">
        <v>76</v>
      </c>
      <c r="BI300">
        <v>85</v>
      </c>
      <c r="BJ300">
        <v>71</v>
      </c>
      <c r="BK300">
        <v>12</v>
      </c>
      <c r="BL300">
        <v>7</v>
      </c>
      <c r="BM300">
        <v>11</v>
      </c>
      <c r="BN300">
        <v>6</v>
      </c>
      <c r="BO300">
        <v>7</v>
      </c>
      <c r="BP300">
        <v>39</v>
      </c>
      <c r="BQ300">
        <v>62</v>
      </c>
      <c r="BR300">
        <v>67</v>
      </c>
      <c r="BS300">
        <v>20</v>
      </c>
      <c r="BT300">
        <v>70</v>
      </c>
      <c r="BU300">
        <v>68</v>
      </c>
    </row>
    <row r="301" spans="1:73" x14ac:dyDescent="0.25">
      <c r="A301" t="s">
        <v>987</v>
      </c>
      <c r="B301">
        <v>33</v>
      </c>
      <c r="C301" t="s">
        <v>84</v>
      </c>
      <c r="D301">
        <v>28</v>
      </c>
      <c r="E301">
        <f>Merge6[[#This Row],[age]]^2</f>
        <v>784</v>
      </c>
      <c r="F301" s="1">
        <v>7000000</v>
      </c>
      <c r="G301" s="1">
        <v>24000000</v>
      </c>
      <c r="H301" s="1">
        <f>Merge6[[#This Row],[MV at time]]/1000000</f>
        <v>7</v>
      </c>
      <c r="I301" s="1">
        <f>Merge6[[#This Row],[fee]]/1000000</f>
        <v>24</v>
      </c>
      <c r="J301" s="2">
        <f>Merge6[[#This Row],[fee]]/Merge6[[#This Row],[MV at time]]</f>
        <v>3.4285714285714284</v>
      </c>
      <c r="K301" t="s">
        <v>773</v>
      </c>
      <c r="L301" t="s">
        <v>279</v>
      </c>
      <c r="M301" t="s">
        <v>54</v>
      </c>
      <c r="N301" t="s">
        <v>58</v>
      </c>
      <c r="O3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01" t="s">
        <v>55</v>
      </c>
      <c r="R301" t="s">
        <v>60</v>
      </c>
      <c r="S301">
        <v>80</v>
      </c>
      <c r="T301">
        <v>82</v>
      </c>
      <c r="U301">
        <f>Merge6[[#This Row],[POT]]-Merge6[[#This Row],[TOT]]</f>
        <v>2</v>
      </c>
      <c r="V301" t="s">
        <v>8</v>
      </c>
      <c r="W301">
        <f>IF(Merge6[[#This Row],[Preffoot]]="Right",1,0)</f>
        <v>1</v>
      </c>
      <c r="X301" t="s">
        <v>87</v>
      </c>
      <c r="Y301">
        <f>IF(Merge6[[#This Row],[Position2]]="GK",1,0)</f>
        <v>1</v>
      </c>
      <c r="Z301">
        <f>IF(Merge6[[#This Row],[Position2]]="LB",1,0)</f>
        <v>0</v>
      </c>
      <c r="AA301">
        <f>IF(Merge6[[#This Row],[Position2]]="CB",1,0)</f>
        <v>0</v>
      </c>
      <c r="AB301">
        <f>IF(Merge6[[#This Row],[Position2]]="RB",1,0)</f>
        <v>0</v>
      </c>
      <c r="AC301">
        <f>IF(Merge6[[#This Row],[Position2]]="LWB",1,0)</f>
        <v>0</v>
      </c>
      <c r="AD301">
        <f>IF(Merge6[[#This Row],[Position2]]="RWB",1,0)</f>
        <v>0</v>
      </c>
      <c r="AE301">
        <f>IF(Merge6[[#This Row],[Position2]]="LM",1,0)</f>
        <v>0</v>
      </c>
      <c r="AF301">
        <f>IF(Merge6[[#This Row],[Position2]]="CDM",1,0)</f>
        <v>0</v>
      </c>
      <c r="AG301">
        <f>IF(Merge6[[#This Row],[Position2]]="CM",1,0)</f>
        <v>0</v>
      </c>
      <c r="AH301">
        <f>IF(Merge6[[#This Row],[Position2]]="CAM",1,0)</f>
        <v>0</v>
      </c>
      <c r="AI301">
        <f>IF(Merge6[[#This Row],[Position2]]="RM",1,0)</f>
        <v>0</v>
      </c>
      <c r="AJ301">
        <f>IF(Merge6[[#This Row],[Position2]]="LW",1,0)</f>
        <v>0</v>
      </c>
      <c r="AK301">
        <f>IF(Merge6[[#This Row],[Position2]]="RW",1,0)</f>
        <v>0</v>
      </c>
      <c r="AL301">
        <f>IF(Merge6[[#This Row],[Position2]]="CF",1,0)</f>
        <v>0</v>
      </c>
      <c r="AM301">
        <f>IF(Merge6[[#This Row],[Position2]]="ST",1,0)</f>
        <v>0</v>
      </c>
      <c r="AN301">
        <v>31</v>
      </c>
      <c r="AO301">
        <v>13</v>
      </c>
      <c r="AP301">
        <v>10</v>
      </c>
      <c r="AQ301">
        <v>39</v>
      </c>
      <c r="AR301">
        <v>46</v>
      </c>
      <c r="AS301">
        <v>10</v>
      </c>
      <c r="AT301">
        <v>56</v>
      </c>
      <c r="AU301">
        <v>5</v>
      </c>
      <c r="AV301">
        <v>9</v>
      </c>
      <c r="AW301">
        <v>13</v>
      </c>
      <c r="AX301">
        <v>14</v>
      </c>
      <c r="AY301">
        <v>13</v>
      </c>
      <c r="AZ301">
        <v>9</v>
      </c>
      <c r="BA301">
        <v>10</v>
      </c>
      <c r="BB301">
        <v>13</v>
      </c>
      <c r="BC301">
        <v>11</v>
      </c>
      <c r="BD301">
        <v>36</v>
      </c>
      <c r="BE301">
        <v>35</v>
      </c>
      <c r="BF301">
        <v>72</v>
      </c>
      <c r="BG301">
        <v>27</v>
      </c>
      <c r="BH301">
        <v>33</v>
      </c>
      <c r="BI301">
        <v>48</v>
      </c>
      <c r="BJ301">
        <v>39</v>
      </c>
      <c r="BK301">
        <v>79</v>
      </c>
      <c r="BL301">
        <v>81</v>
      </c>
      <c r="BM301">
        <v>78</v>
      </c>
      <c r="BN301">
        <v>75</v>
      </c>
      <c r="BO301">
        <v>81</v>
      </c>
      <c r="BP301">
        <v>22</v>
      </c>
      <c r="BQ301">
        <v>78</v>
      </c>
      <c r="BR301">
        <v>6</v>
      </c>
      <c r="BS301">
        <v>13</v>
      </c>
      <c r="BT301">
        <v>44</v>
      </c>
      <c r="BU301">
        <v>57</v>
      </c>
    </row>
    <row r="302" spans="1:73" x14ac:dyDescent="0.25">
      <c r="A302" t="s">
        <v>587</v>
      </c>
      <c r="B302">
        <v>35</v>
      </c>
      <c r="C302" t="s">
        <v>17</v>
      </c>
      <c r="D302">
        <v>21</v>
      </c>
      <c r="E302">
        <f>Merge6[[#This Row],[age]]^2</f>
        <v>441</v>
      </c>
      <c r="F302" s="1">
        <v>7500000</v>
      </c>
      <c r="G302" s="1">
        <v>15000000</v>
      </c>
      <c r="H302" s="1">
        <f>Merge6[[#This Row],[MV at time]]/1000000</f>
        <v>7.5</v>
      </c>
      <c r="I302" s="1">
        <f>Merge6[[#This Row],[fee]]/1000000</f>
        <v>15</v>
      </c>
      <c r="J302" s="2">
        <f>Merge6[[#This Row],[fee]]/Merge6[[#This Row],[MV at time]]</f>
        <v>2</v>
      </c>
      <c r="K302" t="s">
        <v>509</v>
      </c>
      <c r="L302" t="s">
        <v>108</v>
      </c>
      <c r="M302" t="s">
        <v>122</v>
      </c>
      <c r="N302" t="s">
        <v>80</v>
      </c>
      <c r="O3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3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02" t="s">
        <v>69</v>
      </c>
      <c r="R302" t="s">
        <v>82</v>
      </c>
      <c r="S302">
        <v>76</v>
      </c>
      <c r="T302">
        <v>83</v>
      </c>
      <c r="U302">
        <f>Merge6[[#This Row],[POT]]-Merge6[[#This Row],[TOT]]</f>
        <v>7</v>
      </c>
      <c r="V302" t="s">
        <v>8</v>
      </c>
      <c r="W302">
        <f>IF(Merge6[[#This Row],[Preffoot]]="Right",1,0)</f>
        <v>1</v>
      </c>
      <c r="X302" t="s">
        <v>61</v>
      </c>
      <c r="Y302">
        <f>IF(Merge6[[#This Row],[Position2]]="GK",1,0)</f>
        <v>0</v>
      </c>
      <c r="Z302">
        <f>IF(Merge6[[#This Row],[Position2]]="LB",1,0)</f>
        <v>0</v>
      </c>
      <c r="AA302">
        <f>IF(Merge6[[#This Row],[Position2]]="CB",1,0)</f>
        <v>0</v>
      </c>
      <c r="AB302">
        <f>IF(Merge6[[#This Row],[Position2]]="RB",1,0)</f>
        <v>0</v>
      </c>
      <c r="AC302">
        <f>IF(Merge6[[#This Row],[Position2]]="LWB",1,0)</f>
        <v>0</v>
      </c>
      <c r="AD302">
        <f>IF(Merge6[[#This Row],[Position2]]="RWB",1,0)</f>
        <v>0</v>
      </c>
      <c r="AE302">
        <f>IF(Merge6[[#This Row],[Position2]]="LM",1,0)</f>
        <v>0</v>
      </c>
      <c r="AF302">
        <f>IF(Merge6[[#This Row],[Position2]]="CDM",1,0)</f>
        <v>1</v>
      </c>
      <c r="AG302">
        <f>IF(Merge6[[#This Row],[Position2]]="CM",1,0)</f>
        <v>0</v>
      </c>
      <c r="AH302">
        <f>IF(Merge6[[#This Row],[Position2]]="CAM",1,0)</f>
        <v>0</v>
      </c>
      <c r="AI302">
        <f>IF(Merge6[[#This Row],[Position2]]="RM",1,0)</f>
        <v>0</v>
      </c>
      <c r="AJ302">
        <f>IF(Merge6[[#This Row],[Position2]]="LW",1,0)</f>
        <v>0</v>
      </c>
      <c r="AK302">
        <f>IF(Merge6[[#This Row],[Position2]]="RW",1,0)</f>
        <v>0</v>
      </c>
      <c r="AL302">
        <f>IF(Merge6[[#This Row],[Position2]]="CF",1,0)</f>
        <v>0</v>
      </c>
      <c r="AM302">
        <f>IF(Merge6[[#This Row],[Position2]]="ST",1,0)</f>
        <v>0</v>
      </c>
      <c r="AN302">
        <v>73</v>
      </c>
      <c r="AO302">
        <v>64</v>
      </c>
      <c r="AP302">
        <v>64</v>
      </c>
      <c r="AQ302">
        <v>74</v>
      </c>
      <c r="AR302">
        <v>74</v>
      </c>
      <c r="AS302">
        <v>77</v>
      </c>
      <c r="AT302">
        <v>67</v>
      </c>
      <c r="AU302">
        <v>50</v>
      </c>
      <c r="AV302">
        <v>40</v>
      </c>
      <c r="AW302">
        <v>40</v>
      </c>
      <c r="AX302">
        <v>40</v>
      </c>
      <c r="AY302">
        <v>65</v>
      </c>
      <c r="AZ302">
        <v>63</v>
      </c>
      <c r="BA302">
        <v>72</v>
      </c>
      <c r="BB302">
        <v>77</v>
      </c>
      <c r="BC302">
        <v>76</v>
      </c>
      <c r="BD302">
        <v>70</v>
      </c>
      <c r="BE302">
        <v>82</v>
      </c>
      <c r="BF302">
        <v>78</v>
      </c>
      <c r="BG302">
        <v>66</v>
      </c>
      <c r="BH302">
        <v>69</v>
      </c>
      <c r="BI302">
        <v>72</v>
      </c>
      <c r="BJ302">
        <v>74</v>
      </c>
      <c r="BK302">
        <v>7</v>
      </c>
      <c r="BL302">
        <v>7</v>
      </c>
      <c r="BM302">
        <v>11</v>
      </c>
      <c r="BN302">
        <v>10</v>
      </c>
      <c r="BO302">
        <v>6</v>
      </c>
      <c r="BP302">
        <v>78</v>
      </c>
      <c r="BQ302">
        <v>73</v>
      </c>
      <c r="BR302">
        <v>55</v>
      </c>
      <c r="BS302">
        <v>75</v>
      </c>
      <c r="BT302">
        <v>62</v>
      </c>
      <c r="BU302">
        <v>70</v>
      </c>
    </row>
    <row r="303" spans="1:73" x14ac:dyDescent="0.25">
      <c r="A303" t="s">
        <v>1097</v>
      </c>
      <c r="B303">
        <v>9</v>
      </c>
      <c r="C303" t="s">
        <v>57</v>
      </c>
      <c r="D303">
        <v>18</v>
      </c>
      <c r="E303">
        <f>Merge6[[#This Row],[age]]^2</f>
        <v>324</v>
      </c>
      <c r="F303" s="1">
        <v>55000000</v>
      </c>
      <c r="G303" s="1">
        <v>31000000</v>
      </c>
      <c r="H303" s="1">
        <f>Merge6[[#This Row],[MV at time]]/1000000</f>
        <v>55</v>
      </c>
      <c r="I303" s="1">
        <f>Merge6[[#This Row],[fee]]/1000000</f>
        <v>31</v>
      </c>
      <c r="J303" s="2">
        <f>Merge6[[#This Row],[fee]]/Merge6[[#This Row],[MV at time]]</f>
        <v>0.5636363636363636</v>
      </c>
      <c r="K303" t="s">
        <v>1050</v>
      </c>
      <c r="L303" t="s">
        <v>149</v>
      </c>
      <c r="M303" t="s">
        <v>54</v>
      </c>
      <c r="N303" t="s">
        <v>231</v>
      </c>
      <c r="O3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03" t="s">
        <v>55</v>
      </c>
      <c r="R303" t="s">
        <v>6</v>
      </c>
      <c r="S303">
        <v>79</v>
      </c>
      <c r="T303">
        <v>89</v>
      </c>
      <c r="U303">
        <f>Merge6[[#This Row],[POT]]-Merge6[[#This Row],[TOT]]</f>
        <v>10</v>
      </c>
      <c r="V303" t="s">
        <v>43</v>
      </c>
      <c r="W303">
        <f>IF(Merge6[[#This Row],[Preffoot]]="Right",1,0)</f>
        <v>0</v>
      </c>
      <c r="X303" t="s">
        <v>20</v>
      </c>
      <c r="Y303">
        <f>IF(Merge6[[#This Row],[Position2]]="GK",1,0)</f>
        <v>0</v>
      </c>
      <c r="Z303">
        <f>IF(Merge6[[#This Row],[Position2]]="LB",1,0)</f>
        <v>0</v>
      </c>
      <c r="AA303">
        <f>IF(Merge6[[#This Row],[Position2]]="CB",1,0)</f>
        <v>0</v>
      </c>
      <c r="AB303">
        <f>IF(Merge6[[#This Row],[Position2]]="RB",1,0)</f>
        <v>0</v>
      </c>
      <c r="AC303">
        <f>IF(Merge6[[#This Row],[Position2]]="LWB",1,0)</f>
        <v>0</v>
      </c>
      <c r="AD303">
        <f>IF(Merge6[[#This Row],[Position2]]="RWB",1,0)</f>
        <v>0</v>
      </c>
      <c r="AE303">
        <f>IF(Merge6[[#This Row],[Position2]]="LM",1,0)</f>
        <v>0</v>
      </c>
      <c r="AF303">
        <f>IF(Merge6[[#This Row],[Position2]]="CDM",1,0)</f>
        <v>0</v>
      </c>
      <c r="AG303">
        <f>IF(Merge6[[#This Row],[Position2]]="CM",1,0)</f>
        <v>1</v>
      </c>
      <c r="AH303">
        <f>IF(Merge6[[#This Row],[Position2]]="CAM",1,0)</f>
        <v>0</v>
      </c>
      <c r="AI303">
        <f>IF(Merge6[[#This Row],[Position2]]="RM",1,0)</f>
        <v>0</v>
      </c>
      <c r="AJ303">
        <f>IF(Merge6[[#This Row],[Position2]]="LW",1,0)</f>
        <v>0</v>
      </c>
      <c r="AK303">
        <f>IF(Merge6[[#This Row],[Position2]]="RW",1,0)</f>
        <v>0</v>
      </c>
      <c r="AL303">
        <f>IF(Merge6[[#This Row],[Position2]]="CF",1,0)</f>
        <v>0</v>
      </c>
      <c r="AM303">
        <f>IF(Merge6[[#This Row],[Position2]]="ST",1,0)</f>
        <v>0</v>
      </c>
      <c r="AN303">
        <v>83</v>
      </c>
      <c r="AO303">
        <v>80</v>
      </c>
      <c r="AP303">
        <v>70</v>
      </c>
      <c r="AQ303">
        <v>82</v>
      </c>
      <c r="AR303">
        <v>79</v>
      </c>
      <c r="AS303">
        <v>64</v>
      </c>
      <c r="AT303">
        <v>73</v>
      </c>
      <c r="AU303">
        <v>62</v>
      </c>
      <c r="AV303">
        <v>64</v>
      </c>
      <c r="AW303">
        <v>72</v>
      </c>
      <c r="AX303">
        <v>59</v>
      </c>
      <c r="AY303">
        <v>62</v>
      </c>
      <c r="AZ303">
        <v>59</v>
      </c>
      <c r="BA303">
        <v>75</v>
      </c>
      <c r="BB303">
        <v>79</v>
      </c>
      <c r="BC303">
        <v>80</v>
      </c>
      <c r="BD303">
        <v>76</v>
      </c>
      <c r="BE303">
        <v>81</v>
      </c>
      <c r="BF303">
        <v>77</v>
      </c>
      <c r="BG303">
        <v>76</v>
      </c>
      <c r="BH303">
        <v>76</v>
      </c>
      <c r="BI303">
        <v>80</v>
      </c>
      <c r="BJ303">
        <v>70</v>
      </c>
      <c r="BK303">
        <v>12</v>
      </c>
      <c r="BL303">
        <v>12</v>
      </c>
      <c r="BM303">
        <v>6</v>
      </c>
      <c r="BN303">
        <v>8</v>
      </c>
      <c r="BO303">
        <v>12</v>
      </c>
      <c r="BP303">
        <v>77</v>
      </c>
      <c r="BQ303">
        <v>79</v>
      </c>
      <c r="BR303">
        <v>73</v>
      </c>
      <c r="BS303">
        <v>77</v>
      </c>
      <c r="BT303">
        <v>77</v>
      </c>
      <c r="BU303">
        <v>81</v>
      </c>
    </row>
    <row r="304" spans="1:73" x14ac:dyDescent="0.25">
      <c r="A304" t="s">
        <v>1270</v>
      </c>
      <c r="B304">
        <v>21</v>
      </c>
      <c r="C304" t="s">
        <v>28</v>
      </c>
      <c r="D304">
        <v>20</v>
      </c>
      <c r="E304">
        <f>Merge6[[#This Row],[age]]^2</f>
        <v>400</v>
      </c>
      <c r="F304" s="1">
        <v>6500000</v>
      </c>
      <c r="G304" s="1">
        <v>8000000</v>
      </c>
      <c r="H304" s="1">
        <f>Merge6[[#This Row],[MV at time]]/1000000</f>
        <v>6.5</v>
      </c>
      <c r="I304" s="1">
        <f>Merge6[[#This Row],[fee]]/1000000</f>
        <v>8</v>
      </c>
      <c r="J304" s="2">
        <f>Merge6[[#This Row],[fee]]/Merge6[[#This Row],[MV at time]]</f>
        <v>1.2307692307692308</v>
      </c>
      <c r="K304" t="s">
        <v>1233</v>
      </c>
      <c r="L304" t="s">
        <v>343</v>
      </c>
      <c r="M304" t="s">
        <v>53</v>
      </c>
      <c r="N304" t="s">
        <v>569</v>
      </c>
      <c r="O3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04" t="s">
        <v>55</v>
      </c>
      <c r="R304" t="s">
        <v>6</v>
      </c>
      <c r="S304">
        <v>70</v>
      </c>
      <c r="T304">
        <v>80</v>
      </c>
      <c r="U304">
        <f>Merge6[[#This Row],[POT]]-Merge6[[#This Row],[TOT]]</f>
        <v>10</v>
      </c>
      <c r="V304" t="s">
        <v>8</v>
      </c>
      <c r="W304">
        <f>IF(Merge6[[#This Row],[Preffoot]]="Right",1,0)</f>
        <v>1</v>
      </c>
      <c r="X304" t="s">
        <v>15</v>
      </c>
      <c r="Y304">
        <f>IF(Merge6[[#This Row],[Position2]]="GK",1,0)</f>
        <v>0</v>
      </c>
      <c r="Z304">
        <f>IF(Merge6[[#This Row],[Position2]]="LB",1,0)</f>
        <v>0</v>
      </c>
      <c r="AA304">
        <f>IF(Merge6[[#This Row],[Position2]]="CB",1,0)</f>
        <v>0</v>
      </c>
      <c r="AB304">
        <f>IF(Merge6[[#This Row],[Position2]]="RB",1,0)</f>
        <v>0</v>
      </c>
      <c r="AC304">
        <f>IF(Merge6[[#This Row],[Position2]]="LWB",1,0)</f>
        <v>0</v>
      </c>
      <c r="AD304">
        <f>IF(Merge6[[#This Row],[Position2]]="RWB",1,0)</f>
        <v>0</v>
      </c>
      <c r="AE304">
        <f>IF(Merge6[[#This Row],[Position2]]="LM",1,0)</f>
        <v>0</v>
      </c>
      <c r="AF304">
        <f>IF(Merge6[[#This Row],[Position2]]="CDM",1,0)</f>
        <v>0</v>
      </c>
      <c r="AG304">
        <f>IF(Merge6[[#This Row],[Position2]]="CM",1,0)</f>
        <v>0</v>
      </c>
      <c r="AH304">
        <f>IF(Merge6[[#This Row],[Position2]]="CAM",1,0)</f>
        <v>0</v>
      </c>
      <c r="AI304">
        <f>IF(Merge6[[#This Row],[Position2]]="RM",1,0)</f>
        <v>0</v>
      </c>
      <c r="AJ304">
        <f>IF(Merge6[[#This Row],[Position2]]="LW",1,0)</f>
        <v>0</v>
      </c>
      <c r="AK304">
        <f>IF(Merge6[[#This Row],[Position2]]="RW",1,0)</f>
        <v>0</v>
      </c>
      <c r="AL304">
        <f>IF(Merge6[[#This Row],[Position2]]="CF",1,0)</f>
        <v>0</v>
      </c>
      <c r="AM304">
        <f>IF(Merge6[[#This Row],[Position2]]="ST",1,0)</f>
        <v>1</v>
      </c>
      <c r="AN304">
        <v>70</v>
      </c>
      <c r="AO304">
        <v>69</v>
      </c>
      <c r="AP304">
        <v>54</v>
      </c>
      <c r="AQ304">
        <v>66</v>
      </c>
      <c r="AR304">
        <v>42</v>
      </c>
      <c r="AS304">
        <v>66</v>
      </c>
      <c r="AT304">
        <v>73</v>
      </c>
      <c r="AU304">
        <v>74</v>
      </c>
      <c r="AV304">
        <v>63</v>
      </c>
      <c r="AW304">
        <v>54</v>
      </c>
      <c r="AX304">
        <v>46</v>
      </c>
      <c r="AY304">
        <v>71</v>
      </c>
      <c r="AZ304">
        <v>58</v>
      </c>
      <c r="BA304" t="s">
        <v>1234</v>
      </c>
      <c r="BB304">
        <v>19</v>
      </c>
      <c r="BC304">
        <v>14</v>
      </c>
      <c r="BD304">
        <v>70</v>
      </c>
      <c r="BE304">
        <v>63</v>
      </c>
      <c r="BF304">
        <v>71</v>
      </c>
      <c r="BG304">
        <v>65</v>
      </c>
      <c r="BH304">
        <v>72</v>
      </c>
      <c r="BI304">
        <v>67</v>
      </c>
      <c r="BJ304">
        <v>63</v>
      </c>
      <c r="BK304">
        <v>8</v>
      </c>
      <c r="BL304">
        <v>8</v>
      </c>
      <c r="BM304">
        <v>15</v>
      </c>
      <c r="BN304">
        <v>12</v>
      </c>
      <c r="BO304">
        <v>12</v>
      </c>
      <c r="BP304">
        <v>49</v>
      </c>
      <c r="BQ304">
        <v>64</v>
      </c>
      <c r="BR304">
        <v>70</v>
      </c>
      <c r="BS304">
        <v>17</v>
      </c>
      <c r="BT304">
        <v>61</v>
      </c>
      <c r="BU304">
        <v>66</v>
      </c>
    </row>
    <row r="305" spans="1:73" x14ac:dyDescent="0.25">
      <c r="A305" t="s">
        <v>1031</v>
      </c>
      <c r="B305">
        <v>34</v>
      </c>
      <c r="C305" t="s">
        <v>28</v>
      </c>
      <c r="D305">
        <v>26</v>
      </c>
      <c r="E305">
        <f>Merge6[[#This Row],[age]]^2</f>
        <v>676</v>
      </c>
      <c r="F305" s="1">
        <v>7000000</v>
      </c>
      <c r="G305" s="1">
        <v>18000000</v>
      </c>
      <c r="H305" s="1">
        <f>Merge6[[#This Row],[MV at time]]/1000000</f>
        <v>7</v>
      </c>
      <c r="I305" s="1">
        <f>Merge6[[#This Row],[fee]]/1000000</f>
        <v>18</v>
      </c>
      <c r="J305" s="2">
        <f>Merge6[[#This Row],[fee]]/Merge6[[#This Row],[MV at time]]</f>
        <v>2.5714285714285716</v>
      </c>
      <c r="K305" t="s">
        <v>1050</v>
      </c>
      <c r="L305" t="s">
        <v>1032</v>
      </c>
      <c r="M305" t="s">
        <v>256</v>
      </c>
      <c r="N305" t="s">
        <v>25</v>
      </c>
      <c r="O3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05" t="s">
        <v>7</v>
      </c>
      <c r="R305" t="s">
        <v>7</v>
      </c>
      <c r="S305">
        <v>73</v>
      </c>
      <c r="T305">
        <v>76</v>
      </c>
      <c r="U305">
        <f>Merge6[[#This Row],[POT]]-Merge6[[#This Row],[TOT]]</f>
        <v>3</v>
      </c>
      <c r="V305" t="s">
        <v>8</v>
      </c>
      <c r="W305">
        <f>IF(Merge6[[#This Row],[Preffoot]]="Right",1,0)</f>
        <v>1</v>
      </c>
      <c r="X305" t="s">
        <v>15</v>
      </c>
      <c r="Y305">
        <f>IF(Merge6[[#This Row],[Position2]]="GK",1,0)</f>
        <v>0</v>
      </c>
      <c r="Z305">
        <f>IF(Merge6[[#This Row],[Position2]]="LB",1,0)</f>
        <v>0</v>
      </c>
      <c r="AA305">
        <f>IF(Merge6[[#This Row],[Position2]]="CB",1,0)</f>
        <v>0</v>
      </c>
      <c r="AB305">
        <f>IF(Merge6[[#This Row],[Position2]]="RB",1,0)</f>
        <v>0</v>
      </c>
      <c r="AC305">
        <f>IF(Merge6[[#This Row],[Position2]]="LWB",1,0)</f>
        <v>0</v>
      </c>
      <c r="AD305">
        <f>IF(Merge6[[#This Row],[Position2]]="RWB",1,0)</f>
        <v>0</v>
      </c>
      <c r="AE305">
        <f>IF(Merge6[[#This Row],[Position2]]="LM",1,0)</f>
        <v>0</v>
      </c>
      <c r="AF305">
        <f>IF(Merge6[[#This Row],[Position2]]="CDM",1,0)</f>
        <v>0</v>
      </c>
      <c r="AG305">
        <f>IF(Merge6[[#This Row],[Position2]]="CM",1,0)</f>
        <v>0</v>
      </c>
      <c r="AH305">
        <f>IF(Merge6[[#This Row],[Position2]]="CAM",1,0)</f>
        <v>0</v>
      </c>
      <c r="AI305">
        <f>IF(Merge6[[#This Row],[Position2]]="RM",1,0)</f>
        <v>0</v>
      </c>
      <c r="AJ305">
        <f>IF(Merge6[[#This Row],[Position2]]="LW",1,0)</f>
        <v>0</v>
      </c>
      <c r="AK305">
        <f>IF(Merge6[[#This Row],[Position2]]="RW",1,0)</f>
        <v>0</v>
      </c>
      <c r="AL305">
        <f>IF(Merge6[[#This Row],[Position2]]="CF",1,0)</f>
        <v>0</v>
      </c>
      <c r="AM305">
        <f>IF(Merge6[[#This Row],[Position2]]="ST",1,0)</f>
        <v>1</v>
      </c>
      <c r="AN305">
        <v>75</v>
      </c>
      <c r="AO305">
        <v>74</v>
      </c>
      <c r="AP305">
        <v>55</v>
      </c>
      <c r="AQ305">
        <v>67</v>
      </c>
      <c r="AR305">
        <v>58</v>
      </c>
      <c r="AS305">
        <v>74</v>
      </c>
      <c r="AT305">
        <v>72</v>
      </c>
      <c r="AU305">
        <v>72</v>
      </c>
      <c r="AV305">
        <v>66</v>
      </c>
      <c r="AW305">
        <v>68</v>
      </c>
      <c r="AX305">
        <v>52</v>
      </c>
      <c r="AY305">
        <v>65</v>
      </c>
      <c r="AZ305">
        <v>73</v>
      </c>
      <c r="BA305">
        <v>32</v>
      </c>
      <c r="BB305">
        <v>30</v>
      </c>
      <c r="BC305">
        <v>33</v>
      </c>
      <c r="BD305">
        <v>84</v>
      </c>
      <c r="BE305">
        <v>69</v>
      </c>
      <c r="BF305">
        <v>76</v>
      </c>
      <c r="BG305">
        <v>70</v>
      </c>
      <c r="BH305">
        <v>84</v>
      </c>
      <c r="BI305">
        <v>71</v>
      </c>
      <c r="BJ305">
        <v>61</v>
      </c>
      <c r="BK305">
        <v>7</v>
      </c>
      <c r="BL305">
        <v>8</v>
      </c>
      <c r="BM305">
        <v>11</v>
      </c>
      <c r="BN305">
        <v>5</v>
      </c>
      <c r="BO305">
        <v>5</v>
      </c>
      <c r="BP305">
        <v>55</v>
      </c>
      <c r="BQ305">
        <v>57</v>
      </c>
      <c r="BR305">
        <v>74</v>
      </c>
      <c r="BS305">
        <v>34</v>
      </c>
      <c r="BT305">
        <v>65</v>
      </c>
      <c r="BU305">
        <v>62</v>
      </c>
    </row>
    <row r="306" spans="1:73" x14ac:dyDescent="0.25">
      <c r="A306" t="s">
        <v>1031</v>
      </c>
      <c r="B306">
        <v>44</v>
      </c>
      <c r="C306" t="s">
        <v>28</v>
      </c>
      <c r="D306">
        <v>25</v>
      </c>
      <c r="E306">
        <f>Merge6[[#This Row],[age]]^2</f>
        <v>625</v>
      </c>
      <c r="F306" s="1">
        <v>6500000</v>
      </c>
      <c r="G306" s="1">
        <v>9000000</v>
      </c>
      <c r="H306" s="1">
        <f>Merge6[[#This Row],[MV at time]]/1000000</f>
        <v>6.5</v>
      </c>
      <c r="I306" s="1">
        <f>Merge6[[#This Row],[fee]]/1000000</f>
        <v>9</v>
      </c>
      <c r="J306" s="2">
        <f>Merge6[[#This Row],[fee]]/Merge6[[#This Row],[MV at time]]</f>
        <v>1.3846153846153846</v>
      </c>
      <c r="K306" t="s">
        <v>773</v>
      </c>
      <c r="L306" t="s">
        <v>1032</v>
      </c>
      <c r="M306" t="s">
        <v>1033</v>
      </c>
      <c r="N306" t="s">
        <v>256</v>
      </c>
      <c r="O3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3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06" t="s">
        <v>66</v>
      </c>
      <c r="R306" t="s">
        <v>7</v>
      </c>
      <c r="S306">
        <v>69</v>
      </c>
      <c r="T306">
        <v>74</v>
      </c>
      <c r="U306">
        <f>Merge6[[#This Row],[POT]]-Merge6[[#This Row],[TOT]]</f>
        <v>5</v>
      </c>
      <c r="V306" t="s">
        <v>8</v>
      </c>
      <c r="W306">
        <f>IF(Merge6[[#This Row],[Preffoot]]="Right",1,0)</f>
        <v>1</v>
      </c>
      <c r="X306" t="s">
        <v>15</v>
      </c>
      <c r="Y306">
        <f>IF(Merge6[[#This Row],[Position2]]="GK",1,0)</f>
        <v>0</v>
      </c>
      <c r="Z306">
        <f>IF(Merge6[[#This Row],[Position2]]="LB",1,0)</f>
        <v>0</v>
      </c>
      <c r="AA306">
        <f>IF(Merge6[[#This Row],[Position2]]="CB",1,0)</f>
        <v>0</v>
      </c>
      <c r="AB306">
        <f>IF(Merge6[[#This Row],[Position2]]="RB",1,0)</f>
        <v>0</v>
      </c>
      <c r="AC306">
        <f>IF(Merge6[[#This Row],[Position2]]="LWB",1,0)</f>
        <v>0</v>
      </c>
      <c r="AD306">
        <f>IF(Merge6[[#This Row],[Position2]]="RWB",1,0)</f>
        <v>0</v>
      </c>
      <c r="AE306">
        <f>IF(Merge6[[#This Row],[Position2]]="LM",1,0)</f>
        <v>0</v>
      </c>
      <c r="AF306">
        <f>IF(Merge6[[#This Row],[Position2]]="CDM",1,0)</f>
        <v>0</v>
      </c>
      <c r="AG306">
        <f>IF(Merge6[[#This Row],[Position2]]="CM",1,0)</f>
        <v>0</v>
      </c>
      <c r="AH306">
        <f>IF(Merge6[[#This Row],[Position2]]="CAM",1,0)</f>
        <v>0</v>
      </c>
      <c r="AI306">
        <f>IF(Merge6[[#This Row],[Position2]]="RM",1,0)</f>
        <v>0</v>
      </c>
      <c r="AJ306">
        <f>IF(Merge6[[#This Row],[Position2]]="LW",1,0)</f>
        <v>0</v>
      </c>
      <c r="AK306">
        <f>IF(Merge6[[#This Row],[Position2]]="RW",1,0)</f>
        <v>0</v>
      </c>
      <c r="AL306">
        <f>IF(Merge6[[#This Row],[Position2]]="CF",1,0)</f>
        <v>0</v>
      </c>
      <c r="AM306">
        <f>IF(Merge6[[#This Row],[Position2]]="ST",1,0)</f>
        <v>1</v>
      </c>
      <c r="AN306">
        <v>72</v>
      </c>
      <c r="AO306">
        <v>69</v>
      </c>
      <c r="AP306">
        <v>55</v>
      </c>
      <c r="AQ306">
        <v>67</v>
      </c>
      <c r="AR306">
        <v>58</v>
      </c>
      <c r="AS306">
        <v>74</v>
      </c>
      <c r="AT306">
        <v>68</v>
      </c>
      <c r="AU306">
        <v>68</v>
      </c>
      <c r="AV306">
        <v>63</v>
      </c>
      <c r="AW306">
        <v>68</v>
      </c>
      <c r="AX306">
        <v>52</v>
      </c>
      <c r="AY306">
        <v>65</v>
      </c>
      <c r="AZ306">
        <v>73</v>
      </c>
      <c r="BA306">
        <v>32</v>
      </c>
      <c r="BB306">
        <v>30</v>
      </c>
      <c r="BC306">
        <v>33</v>
      </c>
      <c r="BD306">
        <v>84</v>
      </c>
      <c r="BE306">
        <v>67</v>
      </c>
      <c r="BF306">
        <v>76</v>
      </c>
      <c r="BG306">
        <v>68</v>
      </c>
      <c r="BH306">
        <v>80</v>
      </c>
      <c r="BI306">
        <v>68</v>
      </c>
      <c r="BJ306">
        <v>54</v>
      </c>
      <c r="BK306">
        <v>7</v>
      </c>
      <c r="BL306">
        <v>8</v>
      </c>
      <c r="BM306">
        <v>11</v>
      </c>
      <c r="BN306">
        <v>5</v>
      </c>
      <c r="BO306">
        <v>5</v>
      </c>
      <c r="BP306">
        <v>55</v>
      </c>
      <c r="BQ306">
        <v>57</v>
      </c>
      <c r="BR306">
        <v>65</v>
      </c>
      <c r="BS306">
        <v>34</v>
      </c>
      <c r="BT306">
        <v>65</v>
      </c>
      <c r="BU306">
        <v>60</v>
      </c>
    </row>
    <row r="307" spans="1:73" x14ac:dyDescent="0.25">
      <c r="A307" t="s">
        <v>588</v>
      </c>
      <c r="B307">
        <v>35</v>
      </c>
      <c r="C307" t="s">
        <v>57</v>
      </c>
      <c r="D307">
        <v>19</v>
      </c>
      <c r="E307">
        <f>Merge6[[#This Row],[age]]^2</f>
        <v>361</v>
      </c>
      <c r="F307" s="1">
        <v>10000000</v>
      </c>
      <c r="G307" s="1">
        <v>16200000</v>
      </c>
      <c r="H307" s="1">
        <f>Merge6[[#This Row],[MV at time]]/1000000</f>
        <v>10</v>
      </c>
      <c r="I307" s="1">
        <f>Merge6[[#This Row],[fee]]/1000000</f>
        <v>16.2</v>
      </c>
      <c r="J307" s="2">
        <f>Merge6[[#This Row],[fee]]/Merge6[[#This Row],[MV at time]]</f>
        <v>1.62</v>
      </c>
      <c r="K307" t="s">
        <v>509</v>
      </c>
      <c r="L307" t="s">
        <v>589</v>
      </c>
      <c r="M307" t="s">
        <v>433</v>
      </c>
      <c r="N307" t="s">
        <v>228</v>
      </c>
      <c r="O3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3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07" t="s">
        <v>75</v>
      </c>
      <c r="R307" t="s">
        <v>7</v>
      </c>
      <c r="S307">
        <v>73</v>
      </c>
      <c r="T307">
        <v>85</v>
      </c>
      <c r="U307">
        <f>Merge6[[#This Row],[POT]]-Merge6[[#This Row],[TOT]]</f>
        <v>12</v>
      </c>
      <c r="V307" t="s">
        <v>8</v>
      </c>
      <c r="W307">
        <f>IF(Merge6[[#This Row],[Preffoot]]="Right",1,0)</f>
        <v>1</v>
      </c>
      <c r="X307" t="s">
        <v>20</v>
      </c>
      <c r="Y307">
        <f>IF(Merge6[[#This Row],[Position2]]="GK",1,0)</f>
        <v>0</v>
      </c>
      <c r="Z307">
        <f>IF(Merge6[[#This Row],[Position2]]="LB",1,0)</f>
        <v>0</v>
      </c>
      <c r="AA307">
        <f>IF(Merge6[[#This Row],[Position2]]="CB",1,0)</f>
        <v>0</v>
      </c>
      <c r="AB307">
        <f>IF(Merge6[[#This Row],[Position2]]="RB",1,0)</f>
        <v>0</v>
      </c>
      <c r="AC307">
        <f>IF(Merge6[[#This Row],[Position2]]="LWB",1,0)</f>
        <v>0</v>
      </c>
      <c r="AD307">
        <f>IF(Merge6[[#This Row],[Position2]]="RWB",1,0)</f>
        <v>0</v>
      </c>
      <c r="AE307">
        <f>IF(Merge6[[#This Row],[Position2]]="LM",1,0)</f>
        <v>0</v>
      </c>
      <c r="AF307">
        <f>IF(Merge6[[#This Row],[Position2]]="CDM",1,0)</f>
        <v>0</v>
      </c>
      <c r="AG307">
        <f>IF(Merge6[[#This Row],[Position2]]="CM",1,0)</f>
        <v>1</v>
      </c>
      <c r="AH307">
        <f>IF(Merge6[[#This Row],[Position2]]="CAM",1,0)</f>
        <v>0</v>
      </c>
      <c r="AI307">
        <f>IF(Merge6[[#This Row],[Position2]]="RM",1,0)</f>
        <v>0</v>
      </c>
      <c r="AJ307">
        <f>IF(Merge6[[#This Row],[Position2]]="LW",1,0)</f>
        <v>0</v>
      </c>
      <c r="AK307">
        <f>IF(Merge6[[#This Row],[Position2]]="RW",1,0)</f>
        <v>0</v>
      </c>
      <c r="AL307">
        <f>IF(Merge6[[#This Row],[Position2]]="CF",1,0)</f>
        <v>0</v>
      </c>
      <c r="AM307">
        <f>IF(Merge6[[#This Row],[Position2]]="ST",1,0)</f>
        <v>0</v>
      </c>
      <c r="AN307">
        <v>76</v>
      </c>
      <c r="AO307">
        <v>77</v>
      </c>
      <c r="AP307">
        <v>64</v>
      </c>
      <c r="AQ307">
        <v>76</v>
      </c>
      <c r="AR307">
        <v>74</v>
      </c>
      <c r="AS307">
        <v>58</v>
      </c>
      <c r="AT307">
        <v>79</v>
      </c>
      <c r="AU307">
        <v>64</v>
      </c>
      <c r="AV307">
        <v>75</v>
      </c>
      <c r="AW307">
        <v>61</v>
      </c>
      <c r="AX307">
        <v>54</v>
      </c>
      <c r="AY307">
        <v>58</v>
      </c>
      <c r="AZ307">
        <v>56</v>
      </c>
      <c r="BA307">
        <v>56</v>
      </c>
      <c r="BB307">
        <v>60</v>
      </c>
      <c r="BC307">
        <v>66</v>
      </c>
      <c r="BD307">
        <v>72</v>
      </c>
      <c r="BE307">
        <v>70</v>
      </c>
      <c r="BF307">
        <v>65</v>
      </c>
      <c r="BG307">
        <v>69</v>
      </c>
      <c r="BH307">
        <v>66</v>
      </c>
      <c r="BI307">
        <v>75</v>
      </c>
      <c r="BJ307">
        <v>50</v>
      </c>
      <c r="BK307">
        <v>6</v>
      </c>
      <c r="BL307">
        <v>8</v>
      </c>
      <c r="BM307">
        <v>5</v>
      </c>
      <c r="BN307">
        <v>14</v>
      </c>
      <c r="BO307">
        <v>15</v>
      </c>
      <c r="BP307">
        <v>77</v>
      </c>
      <c r="BQ307">
        <v>68</v>
      </c>
      <c r="BR307">
        <v>66</v>
      </c>
      <c r="BS307">
        <v>48</v>
      </c>
      <c r="BT307">
        <v>73</v>
      </c>
      <c r="BU307">
        <v>70</v>
      </c>
    </row>
    <row r="308" spans="1:73" x14ac:dyDescent="0.25">
      <c r="A308" t="s">
        <v>1346</v>
      </c>
      <c r="B308">
        <v>22</v>
      </c>
      <c r="C308" t="s">
        <v>23</v>
      </c>
      <c r="D308">
        <v>28</v>
      </c>
      <c r="E308">
        <f>Merge6[[#This Row],[age]]^2</f>
        <v>784</v>
      </c>
      <c r="F308" s="1">
        <v>14000000</v>
      </c>
      <c r="G308" s="1">
        <v>15400000</v>
      </c>
      <c r="H308" s="1">
        <f>Merge6[[#This Row],[MV at time]]/1000000</f>
        <v>14</v>
      </c>
      <c r="I308" s="1">
        <f>Merge6[[#This Row],[fee]]/1000000</f>
        <v>15.4</v>
      </c>
      <c r="J308" s="2">
        <f>Merge6[[#This Row],[fee]]/Merge6[[#This Row],[MV at time]]</f>
        <v>1.1000000000000001</v>
      </c>
      <c r="K308" t="s">
        <v>1233</v>
      </c>
      <c r="L308" t="s">
        <v>18</v>
      </c>
      <c r="M308" t="s">
        <v>58</v>
      </c>
      <c r="N308" t="s">
        <v>181</v>
      </c>
      <c r="O3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08" t="s">
        <v>60</v>
      </c>
      <c r="R308" t="s">
        <v>60</v>
      </c>
      <c r="S308">
        <v>77</v>
      </c>
      <c r="T308">
        <v>77</v>
      </c>
      <c r="U308">
        <f>Merge6[[#This Row],[POT]]-Merge6[[#This Row],[TOT]]</f>
        <v>0</v>
      </c>
      <c r="V308" t="s">
        <v>43</v>
      </c>
      <c r="W308">
        <f>IF(Merge6[[#This Row],[Preffoot]]="Right",1,0)</f>
        <v>0</v>
      </c>
      <c r="X308" t="s">
        <v>26</v>
      </c>
      <c r="Y308">
        <f>IF(Merge6[[#This Row],[Position2]]="GK",1,0)</f>
        <v>0</v>
      </c>
      <c r="Z308">
        <f>IF(Merge6[[#This Row],[Position2]]="LB",1,0)</f>
        <v>1</v>
      </c>
      <c r="AA308">
        <f>IF(Merge6[[#This Row],[Position2]]="CB",1,0)</f>
        <v>0</v>
      </c>
      <c r="AB308">
        <f>IF(Merge6[[#This Row],[Position2]]="RB",1,0)</f>
        <v>0</v>
      </c>
      <c r="AC308">
        <f>IF(Merge6[[#This Row],[Position2]]="LWB",1,0)</f>
        <v>0</v>
      </c>
      <c r="AD308">
        <f>IF(Merge6[[#This Row],[Position2]]="RWB",1,0)</f>
        <v>0</v>
      </c>
      <c r="AE308">
        <f>IF(Merge6[[#This Row],[Position2]]="LM",1,0)</f>
        <v>0</v>
      </c>
      <c r="AF308">
        <f>IF(Merge6[[#This Row],[Position2]]="CDM",1,0)</f>
        <v>0</v>
      </c>
      <c r="AG308">
        <f>IF(Merge6[[#This Row],[Position2]]="CM",1,0)</f>
        <v>0</v>
      </c>
      <c r="AH308">
        <f>IF(Merge6[[#This Row],[Position2]]="CAM",1,0)</f>
        <v>0</v>
      </c>
      <c r="AI308">
        <f>IF(Merge6[[#This Row],[Position2]]="RM",1,0)</f>
        <v>0</v>
      </c>
      <c r="AJ308">
        <f>IF(Merge6[[#This Row],[Position2]]="LW",1,0)</f>
        <v>0</v>
      </c>
      <c r="AK308">
        <f>IF(Merge6[[#This Row],[Position2]]="RW",1,0)</f>
        <v>0</v>
      </c>
      <c r="AL308">
        <f>IF(Merge6[[#This Row],[Position2]]="CF",1,0)</f>
        <v>0</v>
      </c>
      <c r="AM308">
        <f>IF(Merge6[[#This Row],[Position2]]="ST",1,0)</f>
        <v>0</v>
      </c>
      <c r="AN308">
        <v>80</v>
      </c>
      <c r="AO308">
        <v>79</v>
      </c>
      <c r="AP308">
        <v>78</v>
      </c>
      <c r="AQ308">
        <v>77</v>
      </c>
      <c r="AR308">
        <v>73</v>
      </c>
      <c r="AS308">
        <v>60</v>
      </c>
      <c r="AT308">
        <v>80</v>
      </c>
      <c r="AU308">
        <v>51</v>
      </c>
      <c r="AV308">
        <v>75</v>
      </c>
      <c r="AW308">
        <v>81</v>
      </c>
      <c r="AX308">
        <v>80</v>
      </c>
      <c r="AY308">
        <v>55</v>
      </c>
      <c r="AZ308">
        <v>51</v>
      </c>
      <c r="BA308" t="s">
        <v>1234</v>
      </c>
      <c r="BB308">
        <v>75</v>
      </c>
      <c r="BC308">
        <v>75</v>
      </c>
      <c r="BD308">
        <v>76</v>
      </c>
      <c r="BE308">
        <v>73</v>
      </c>
      <c r="BF308">
        <v>56</v>
      </c>
      <c r="BG308">
        <v>75</v>
      </c>
      <c r="BH308">
        <v>73</v>
      </c>
      <c r="BI308">
        <v>71</v>
      </c>
      <c r="BJ308">
        <v>66</v>
      </c>
      <c r="BK308">
        <v>7</v>
      </c>
      <c r="BL308">
        <v>8</v>
      </c>
      <c r="BM308">
        <v>15</v>
      </c>
      <c r="BN308">
        <v>8</v>
      </c>
      <c r="BO308">
        <v>14</v>
      </c>
      <c r="BP308">
        <v>66</v>
      </c>
      <c r="BQ308">
        <v>75</v>
      </c>
      <c r="BR308">
        <v>70</v>
      </c>
      <c r="BS308">
        <v>76</v>
      </c>
      <c r="BT308">
        <v>67</v>
      </c>
      <c r="BU308">
        <v>77</v>
      </c>
    </row>
    <row r="309" spans="1:73" x14ac:dyDescent="0.25">
      <c r="A309" t="s">
        <v>419</v>
      </c>
      <c r="B309">
        <v>35</v>
      </c>
      <c r="C309" t="s">
        <v>33</v>
      </c>
      <c r="D309">
        <v>22</v>
      </c>
      <c r="E309">
        <f>Merge6[[#This Row],[age]]^2</f>
        <v>484</v>
      </c>
      <c r="F309" s="1">
        <v>25000000</v>
      </c>
      <c r="G309" s="1">
        <v>25000000</v>
      </c>
      <c r="H309" s="1">
        <f>Merge6[[#This Row],[MV at time]]/1000000</f>
        <v>25</v>
      </c>
      <c r="I309" s="1">
        <f>Merge6[[#This Row],[fee]]/1000000</f>
        <v>25</v>
      </c>
      <c r="J309" s="2">
        <f>Merge6[[#This Row],[fee]]/Merge6[[#This Row],[MV at time]]</f>
        <v>1</v>
      </c>
      <c r="K309" t="s">
        <v>1050</v>
      </c>
      <c r="L309" t="s">
        <v>11</v>
      </c>
      <c r="M309" t="s">
        <v>35</v>
      </c>
      <c r="N309" t="s">
        <v>556</v>
      </c>
      <c r="O3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09" t="s">
        <v>6</v>
      </c>
      <c r="R309" t="s">
        <v>60</v>
      </c>
      <c r="S309">
        <v>78</v>
      </c>
      <c r="T309">
        <v>82</v>
      </c>
      <c r="U309">
        <f>Merge6[[#This Row],[POT]]-Merge6[[#This Row],[TOT]]</f>
        <v>4</v>
      </c>
      <c r="V309" t="s">
        <v>8</v>
      </c>
      <c r="W309">
        <f>IF(Merge6[[#This Row],[Preffoot]]="Right",1,0)</f>
        <v>1</v>
      </c>
      <c r="X309" t="s">
        <v>92</v>
      </c>
      <c r="Y309">
        <f>IF(Merge6[[#This Row],[Position2]]="GK",1,0)</f>
        <v>0</v>
      </c>
      <c r="Z309">
        <f>IF(Merge6[[#This Row],[Position2]]="LB",1,0)</f>
        <v>0</v>
      </c>
      <c r="AA309">
        <f>IF(Merge6[[#This Row],[Position2]]="CB",1,0)</f>
        <v>0</v>
      </c>
      <c r="AB309">
        <f>IF(Merge6[[#This Row],[Position2]]="RB",1,0)</f>
        <v>0</v>
      </c>
      <c r="AC309">
        <f>IF(Merge6[[#This Row],[Position2]]="LWB",1,0)</f>
        <v>0</v>
      </c>
      <c r="AD309">
        <f>IF(Merge6[[#This Row],[Position2]]="RWB",1,0)</f>
        <v>1</v>
      </c>
      <c r="AE309">
        <f>IF(Merge6[[#This Row],[Position2]]="LM",1,0)</f>
        <v>0</v>
      </c>
      <c r="AF309">
        <f>IF(Merge6[[#This Row],[Position2]]="CDM",1,0)</f>
        <v>0</v>
      </c>
      <c r="AG309">
        <f>IF(Merge6[[#This Row],[Position2]]="CM",1,0)</f>
        <v>0</v>
      </c>
      <c r="AH309">
        <f>IF(Merge6[[#This Row],[Position2]]="CAM",1,0)</f>
        <v>0</v>
      </c>
      <c r="AI309">
        <f>IF(Merge6[[#This Row],[Position2]]="RM",1,0)</f>
        <v>0</v>
      </c>
      <c r="AJ309">
        <f>IF(Merge6[[#This Row],[Position2]]="LW",1,0)</f>
        <v>0</v>
      </c>
      <c r="AK309">
        <f>IF(Merge6[[#This Row],[Position2]]="RW",1,0)</f>
        <v>0</v>
      </c>
      <c r="AL309">
        <f>IF(Merge6[[#This Row],[Position2]]="CF",1,0)</f>
        <v>0</v>
      </c>
      <c r="AM309">
        <f>IF(Merge6[[#This Row],[Position2]]="ST",1,0)</f>
        <v>0</v>
      </c>
      <c r="AN309">
        <v>77</v>
      </c>
      <c r="AO309">
        <v>74</v>
      </c>
      <c r="AP309">
        <v>75</v>
      </c>
      <c r="AQ309">
        <v>76</v>
      </c>
      <c r="AR309">
        <v>65</v>
      </c>
      <c r="AS309">
        <v>70</v>
      </c>
      <c r="AT309">
        <v>77</v>
      </c>
      <c r="AU309">
        <v>57</v>
      </c>
      <c r="AV309">
        <v>62</v>
      </c>
      <c r="AW309">
        <v>73</v>
      </c>
      <c r="AX309">
        <v>47</v>
      </c>
      <c r="AY309">
        <v>48</v>
      </c>
      <c r="AZ309">
        <v>44</v>
      </c>
      <c r="BA309">
        <v>70</v>
      </c>
      <c r="BB309">
        <v>79</v>
      </c>
      <c r="BC309">
        <v>78</v>
      </c>
      <c r="BD309">
        <v>77</v>
      </c>
      <c r="BE309">
        <v>82</v>
      </c>
      <c r="BF309">
        <v>74</v>
      </c>
      <c r="BG309">
        <v>67</v>
      </c>
      <c r="BH309">
        <v>80</v>
      </c>
      <c r="BI309">
        <v>74</v>
      </c>
      <c r="BJ309">
        <v>79</v>
      </c>
      <c r="BK309">
        <v>10</v>
      </c>
      <c r="BL309">
        <v>11</v>
      </c>
      <c r="BM309">
        <v>13</v>
      </c>
      <c r="BN309">
        <v>9</v>
      </c>
      <c r="BO309">
        <v>13</v>
      </c>
      <c r="BP309">
        <v>80</v>
      </c>
      <c r="BQ309">
        <v>74</v>
      </c>
      <c r="BR309">
        <v>73</v>
      </c>
      <c r="BS309">
        <v>72</v>
      </c>
      <c r="BT309">
        <v>65</v>
      </c>
      <c r="BU309">
        <v>65</v>
      </c>
    </row>
    <row r="310" spans="1:73" x14ac:dyDescent="0.25">
      <c r="A310" t="s">
        <v>419</v>
      </c>
      <c r="B310">
        <v>33</v>
      </c>
      <c r="C310" t="s">
        <v>33</v>
      </c>
      <c r="D310">
        <v>22</v>
      </c>
      <c r="E310">
        <f>Merge6[[#This Row],[age]]^2</f>
        <v>484</v>
      </c>
      <c r="F310" s="1">
        <v>25000000</v>
      </c>
      <c r="G310" s="1">
        <v>14000000</v>
      </c>
      <c r="H310" s="1">
        <f>Merge6[[#This Row],[MV at time]]/1000000</f>
        <v>25</v>
      </c>
      <c r="I310" s="1">
        <f>Merge6[[#This Row],[fee]]/1000000</f>
        <v>14</v>
      </c>
      <c r="J310" s="2">
        <f>Merge6[[#This Row],[fee]]/Merge6[[#This Row],[MV at time]]</f>
        <v>0.56000000000000005</v>
      </c>
      <c r="K310" t="s">
        <v>1050</v>
      </c>
      <c r="L310" t="s">
        <v>11</v>
      </c>
      <c r="M310" t="s">
        <v>4</v>
      </c>
      <c r="N310" t="s">
        <v>35</v>
      </c>
      <c r="O3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10" t="s">
        <v>6</v>
      </c>
      <c r="R310" t="s">
        <v>6</v>
      </c>
      <c r="S310">
        <v>78</v>
      </c>
      <c r="T310">
        <v>82</v>
      </c>
      <c r="U310">
        <f>Merge6[[#This Row],[POT]]-Merge6[[#This Row],[TOT]]</f>
        <v>4</v>
      </c>
      <c r="V310" t="s">
        <v>8</v>
      </c>
      <c r="W310">
        <f>IF(Merge6[[#This Row],[Preffoot]]="Right",1,0)</f>
        <v>1</v>
      </c>
      <c r="X310" t="s">
        <v>92</v>
      </c>
      <c r="Y310">
        <f>IF(Merge6[[#This Row],[Position2]]="GK",1,0)</f>
        <v>0</v>
      </c>
      <c r="Z310">
        <f>IF(Merge6[[#This Row],[Position2]]="LB",1,0)</f>
        <v>0</v>
      </c>
      <c r="AA310">
        <f>IF(Merge6[[#This Row],[Position2]]="CB",1,0)</f>
        <v>0</v>
      </c>
      <c r="AB310">
        <f>IF(Merge6[[#This Row],[Position2]]="RB",1,0)</f>
        <v>0</v>
      </c>
      <c r="AC310">
        <f>IF(Merge6[[#This Row],[Position2]]="LWB",1,0)</f>
        <v>0</v>
      </c>
      <c r="AD310">
        <f>IF(Merge6[[#This Row],[Position2]]="RWB",1,0)</f>
        <v>1</v>
      </c>
      <c r="AE310">
        <f>IF(Merge6[[#This Row],[Position2]]="LM",1,0)</f>
        <v>0</v>
      </c>
      <c r="AF310">
        <f>IF(Merge6[[#This Row],[Position2]]="CDM",1,0)</f>
        <v>0</v>
      </c>
      <c r="AG310">
        <f>IF(Merge6[[#This Row],[Position2]]="CM",1,0)</f>
        <v>0</v>
      </c>
      <c r="AH310">
        <f>IF(Merge6[[#This Row],[Position2]]="CAM",1,0)</f>
        <v>0</v>
      </c>
      <c r="AI310">
        <f>IF(Merge6[[#This Row],[Position2]]="RM",1,0)</f>
        <v>0</v>
      </c>
      <c r="AJ310">
        <f>IF(Merge6[[#This Row],[Position2]]="LW",1,0)</f>
        <v>0</v>
      </c>
      <c r="AK310">
        <f>IF(Merge6[[#This Row],[Position2]]="RW",1,0)</f>
        <v>0</v>
      </c>
      <c r="AL310">
        <f>IF(Merge6[[#This Row],[Position2]]="CF",1,0)</f>
        <v>0</v>
      </c>
      <c r="AM310">
        <f>IF(Merge6[[#This Row],[Position2]]="ST",1,0)</f>
        <v>0</v>
      </c>
      <c r="AN310">
        <v>77</v>
      </c>
      <c r="AO310">
        <v>74</v>
      </c>
      <c r="AP310">
        <v>75</v>
      </c>
      <c r="AQ310">
        <v>76</v>
      </c>
      <c r="AR310">
        <v>65</v>
      </c>
      <c r="AS310">
        <v>70</v>
      </c>
      <c r="AT310">
        <v>77</v>
      </c>
      <c r="AU310">
        <v>57</v>
      </c>
      <c r="AV310">
        <v>62</v>
      </c>
      <c r="AW310">
        <v>73</v>
      </c>
      <c r="AX310">
        <v>47</v>
      </c>
      <c r="AY310">
        <v>48</v>
      </c>
      <c r="AZ310">
        <v>44</v>
      </c>
      <c r="BA310">
        <v>70</v>
      </c>
      <c r="BB310">
        <v>79</v>
      </c>
      <c r="BC310">
        <v>78</v>
      </c>
      <c r="BD310">
        <v>77</v>
      </c>
      <c r="BE310">
        <v>82</v>
      </c>
      <c r="BF310">
        <v>74</v>
      </c>
      <c r="BG310">
        <v>67</v>
      </c>
      <c r="BH310">
        <v>80</v>
      </c>
      <c r="BI310">
        <v>74</v>
      </c>
      <c r="BJ310">
        <v>79</v>
      </c>
      <c r="BK310">
        <v>10</v>
      </c>
      <c r="BL310">
        <v>11</v>
      </c>
      <c r="BM310">
        <v>13</v>
      </c>
      <c r="BN310">
        <v>9</v>
      </c>
      <c r="BO310">
        <v>13</v>
      </c>
      <c r="BP310">
        <v>80</v>
      </c>
      <c r="BQ310">
        <v>74</v>
      </c>
      <c r="BR310">
        <v>73</v>
      </c>
      <c r="BS310">
        <v>72</v>
      </c>
      <c r="BT310">
        <v>65</v>
      </c>
      <c r="BU310">
        <v>65</v>
      </c>
    </row>
    <row r="311" spans="1:73" x14ac:dyDescent="0.25">
      <c r="A311" t="s">
        <v>590</v>
      </c>
      <c r="B311">
        <v>23</v>
      </c>
      <c r="C311" t="s">
        <v>84</v>
      </c>
      <c r="D311">
        <v>22</v>
      </c>
      <c r="E311">
        <f>Merge6[[#This Row],[age]]^2</f>
        <v>484</v>
      </c>
      <c r="F311" s="1">
        <v>15000000</v>
      </c>
      <c r="G311" s="1">
        <v>20000000</v>
      </c>
      <c r="H311" s="1">
        <f>Merge6[[#This Row],[MV at time]]/1000000</f>
        <v>15</v>
      </c>
      <c r="I311" s="1">
        <f>Merge6[[#This Row],[fee]]/1000000</f>
        <v>20</v>
      </c>
      <c r="J311" s="2">
        <f>Merge6[[#This Row],[fee]]/Merge6[[#This Row],[MV at time]]</f>
        <v>1.3333333333333333</v>
      </c>
      <c r="K311" t="s">
        <v>509</v>
      </c>
      <c r="L311" t="s">
        <v>18</v>
      </c>
      <c r="M311" t="s">
        <v>187</v>
      </c>
      <c r="N311" t="s">
        <v>41</v>
      </c>
      <c r="O3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11" t="s">
        <v>7</v>
      </c>
      <c r="R311" t="s">
        <v>7</v>
      </c>
      <c r="S311">
        <v>77</v>
      </c>
      <c r="T311">
        <v>87</v>
      </c>
      <c r="U311">
        <f>Merge6[[#This Row],[POT]]-Merge6[[#This Row],[TOT]]</f>
        <v>10</v>
      </c>
      <c r="V311" t="s">
        <v>8</v>
      </c>
      <c r="W311">
        <f>IF(Merge6[[#This Row],[Preffoot]]="Right",1,0)</f>
        <v>1</v>
      </c>
      <c r="X311" t="s">
        <v>87</v>
      </c>
      <c r="Y311">
        <f>IF(Merge6[[#This Row],[Position2]]="GK",1,0)</f>
        <v>1</v>
      </c>
      <c r="Z311">
        <f>IF(Merge6[[#This Row],[Position2]]="LB",1,0)</f>
        <v>0</v>
      </c>
      <c r="AA311">
        <f>IF(Merge6[[#This Row],[Position2]]="CB",1,0)</f>
        <v>0</v>
      </c>
      <c r="AB311">
        <f>IF(Merge6[[#This Row],[Position2]]="RB",1,0)</f>
        <v>0</v>
      </c>
      <c r="AC311">
        <f>IF(Merge6[[#This Row],[Position2]]="LWB",1,0)</f>
        <v>0</v>
      </c>
      <c r="AD311">
        <f>IF(Merge6[[#This Row],[Position2]]="RWB",1,0)</f>
        <v>0</v>
      </c>
      <c r="AE311">
        <f>IF(Merge6[[#This Row],[Position2]]="LM",1,0)</f>
        <v>0</v>
      </c>
      <c r="AF311">
        <f>IF(Merge6[[#This Row],[Position2]]="CDM",1,0)</f>
        <v>0</v>
      </c>
      <c r="AG311">
        <f>IF(Merge6[[#This Row],[Position2]]="CM",1,0)</f>
        <v>0</v>
      </c>
      <c r="AH311">
        <f>IF(Merge6[[#This Row],[Position2]]="CAM",1,0)</f>
        <v>0</v>
      </c>
      <c r="AI311">
        <f>IF(Merge6[[#This Row],[Position2]]="RM",1,0)</f>
        <v>0</v>
      </c>
      <c r="AJ311">
        <f>IF(Merge6[[#This Row],[Position2]]="LW",1,0)</f>
        <v>0</v>
      </c>
      <c r="AK311">
        <f>IF(Merge6[[#This Row],[Position2]]="RW",1,0)</f>
        <v>0</v>
      </c>
      <c r="AL311">
        <f>IF(Merge6[[#This Row],[Position2]]="CF",1,0)</f>
        <v>0</v>
      </c>
      <c r="AM311">
        <f>IF(Merge6[[#This Row],[Position2]]="ST",1,0)</f>
        <v>0</v>
      </c>
      <c r="AN311">
        <v>18</v>
      </c>
      <c r="AO311">
        <v>19</v>
      </c>
      <c r="AP311">
        <v>13</v>
      </c>
      <c r="AQ311">
        <v>29</v>
      </c>
      <c r="AR311">
        <v>19</v>
      </c>
      <c r="AS311">
        <v>19</v>
      </c>
      <c r="AT311">
        <v>55</v>
      </c>
      <c r="AU311">
        <v>16</v>
      </c>
      <c r="AV311">
        <v>19</v>
      </c>
      <c r="AW311">
        <v>12</v>
      </c>
      <c r="AX311">
        <v>12</v>
      </c>
      <c r="AY311">
        <v>22</v>
      </c>
      <c r="AZ311">
        <v>18</v>
      </c>
      <c r="BA311">
        <v>10</v>
      </c>
      <c r="BB311">
        <v>10</v>
      </c>
      <c r="BC311">
        <v>10</v>
      </c>
      <c r="BD311">
        <v>55</v>
      </c>
      <c r="BE311">
        <v>25</v>
      </c>
      <c r="BF311">
        <v>55</v>
      </c>
      <c r="BG311">
        <v>51</v>
      </c>
      <c r="BH311">
        <v>49</v>
      </c>
      <c r="BI311">
        <v>53</v>
      </c>
      <c r="BJ311">
        <v>65</v>
      </c>
      <c r="BK311">
        <v>74</v>
      </c>
      <c r="BL311">
        <v>80</v>
      </c>
      <c r="BM311">
        <v>73</v>
      </c>
      <c r="BN311">
        <v>73</v>
      </c>
      <c r="BO311">
        <v>80</v>
      </c>
      <c r="BP311">
        <v>24</v>
      </c>
      <c r="BQ311">
        <v>75</v>
      </c>
      <c r="BR311">
        <v>9</v>
      </c>
      <c r="BS311">
        <v>11</v>
      </c>
      <c r="BT311">
        <v>30</v>
      </c>
      <c r="BU311">
        <v>56</v>
      </c>
    </row>
    <row r="312" spans="1:73" x14ac:dyDescent="0.25">
      <c r="A312" t="s">
        <v>1098</v>
      </c>
      <c r="B312">
        <v>35</v>
      </c>
      <c r="C312" t="s">
        <v>116</v>
      </c>
      <c r="D312">
        <v>24</v>
      </c>
      <c r="E312">
        <f>Merge6[[#This Row],[age]]^2</f>
        <v>576</v>
      </c>
      <c r="F312" s="1">
        <v>35000000</v>
      </c>
      <c r="G312" s="1">
        <v>38400000</v>
      </c>
      <c r="H312" s="1">
        <f>Merge6[[#This Row],[MV at time]]/1000000</f>
        <v>35</v>
      </c>
      <c r="I312" s="1">
        <f>Merge6[[#This Row],[fee]]/1000000</f>
        <v>38.4</v>
      </c>
      <c r="J312" s="2">
        <f>Merge6[[#This Row],[fee]]/Merge6[[#This Row],[MV at time]]</f>
        <v>1.0971428571428572</v>
      </c>
      <c r="K312" t="s">
        <v>1050</v>
      </c>
      <c r="L312" t="s">
        <v>3</v>
      </c>
      <c r="M312" t="s">
        <v>285</v>
      </c>
      <c r="N312" t="s">
        <v>486</v>
      </c>
      <c r="O3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12" t="s">
        <v>60</v>
      </c>
      <c r="R312" t="s">
        <v>60</v>
      </c>
      <c r="S312">
        <v>79</v>
      </c>
      <c r="T312">
        <v>82</v>
      </c>
      <c r="U312">
        <f>Merge6[[#This Row],[POT]]-Merge6[[#This Row],[TOT]]</f>
        <v>3</v>
      </c>
      <c r="V312" t="s">
        <v>8</v>
      </c>
      <c r="W312">
        <f>IF(Merge6[[#This Row],[Preffoot]]="Right",1,0)</f>
        <v>1</v>
      </c>
      <c r="X312" t="s">
        <v>37</v>
      </c>
      <c r="Y312">
        <f>IF(Merge6[[#This Row],[Position2]]="GK",1,0)</f>
        <v>0</v>
      </c>
      <c r="Z312">
        <f>IF(Merge6[[#This Row],[Position2]]="LB",1,0)</f>
        <v>0</v>
      </c>
      <c r="AA312">
        <f>IF(Merge6[[#This Row],[Position2]]="CB",1,0)</f>
        <v>0</v>
      </c>
      <c r="AB312">
        <f>IF(Merge6[[#This Row],[Position2]]="RB",1,0)</f>
        <v>0</v>
      </c>
      <c r="AC312">
        <f>IF(Merge6[[#This Row],[Position2]]="LWB",1,0)</f>
        <v>0</v>
      </c>
      <c r="AD312">
        <f>IF(Merge6[[#This Row],[Position2]]="RWB",1,0)</f>
        <v>0</v>
      </c>
      <c r="AE312">
        <f>IF(Merge6[[#This Row],[Position2]]="LM",1,0)</f>
        <v>0</v>
      </c>
      <c r="AF312">
        <f>IF(Merge6[[#This Row],[Position2]]="CDM",1,0)</f>
        <v>0</v>
      </c>
      <c r="AG312">
        <f>IF(Merge6[[#This Row],[Position2]]="CM",1,0)</f>
        <v>0</v>
      </c>
      <c r="AH312">
        <f>IF(Merge6[[#This Row],[Position2]]="CAM",1,0)</f>
        <v>0</v>
      </c>
      <c r="AI312">
        <f>IF(Merge6[[#This Row],[Position2]]="RM",1,0)</f>
        <v>1</v>
      </c>
      <c r="AJ312">
        <f>IF(Merge6[[#This Row],[Position2]]="LW",1,0)</f>
        <v>0</v>
      </c>
      <c r="AK312">
        <f>IF(Merge6[[#This Row],[Position2]]="RW",1,0)</f>
        <v>0</v>
      </c>
      <c r="AL312">
        <f>IF(Merge6[[#This Row],[Position2]]="CF",1,0)</f>
        <v>0</v>
      </c>
      <c r="AM312">
        <f>IF(Merge6[[#This Row],[Position2]]="ST",1,0)</f>
        <v>0</v>
      </c>
      <c r="AN312">
        <v>84</v>
      </c>
      <c r="AO312">
        <v>83</v>
      </c>
      <c r="AP312">
        <v>76</v>
      </c>
      <c r="AQ312">
        <v>82</v>
      </c>
      <c r="AR312">
        <v>79</v>
      </c>
      <c r="AS312">
        <v>72</v>
      </c>
      <c r="AT312">
        <v>80</v>
      </c>
      <c r="AU312">
        <v>73</v>
      </c>
      <c r="AV312">
        <v>72</v>
      </c>
      <c r="AW312">
        <v>78</v>
      </c>
      <c r="AX312">
        <v>74</v>
      </c>
      <c r="AY312">
        <v>62</v>
      </c>
      <c r="AZ312">
        <v>68</v>
      </c>
      <c r="BA312">
        <v>67</v>
      </c>
      <c r="BB312">
        <v>61</v>
      </c>
      <c r="BC312">
        <v>68</v>
      </c>
      <c r="BD312">
        <v>75</v>
      </c>
      <c r="BE312">
        <v>68</v>
      </c>
      <c r="BF312">
        <v>63</v>
      </c>
      <c r="BG312">
        <v>87</v>
      </c>
      <c r="BH312">
        <v>72</v>
      </c>
      <c r="BI312">
        <v>80</v>
      </c>
      <c r="BJ312">
        <v>68</v>
      </c>
      <c r="BK312">
        <v>7</v>
      </c>
      <c r="BL312">
        <v>11</v>
      </c>
      <c r="BM312">
        <v>10</v>
      </c>
      <c r="BN312">
        <v>13</v>
      </c>
      <c r="BO312">
        <v>9</v>
      </c>
      <c r="BP312">
        <v>83</v>
      </c>
      <c r="BQ312">
        <v>76</v>
      </c>
      <c r="BR312">
        <v>73</v>
      </c>
      <c r="BS312">
        <v>60</v>
      </c>
      <c r="BT312">
        <v>84</v>
      </c>
      <c r="BU312">
        <v>77</v>
      </c>
    </row>
    <row r="313" spans="1:73" x14ac:dyDescent="0.25">
      <c r="A313" t="s">
        <v>897</v>
      </c>
      <c r="B313">
        <v>21</v>
      </c>
      <c r="C313" t="s">
        <v>84</v>
      </c>
      <c r="D313">
        <v>28</v>
      </c>
      <c r="E313">
        <f>Merge6[[#This Row],[age]]^2</f>
        <v>784</v>
      </c>
      <c r="F313" s="1">
        <v>8000000</v>
      </c>
      <c r="G313" s="1">
        <v>17400000</v>
      </c>
      <c r="H313" s="1">
        <f>Merge6[[#This Row],[MV at time]]/1000000</f>
        <v>8</v>
      </c>
      <c r="I313" s="1">
        <f>Merge6[[#This Row],[fee]]/1000000</f>
        <v>17.399999999999999</v>
      </c>
      <c r="J313" s="2">
        <f>Merge6[[#This Row],[fee]]/Merge6[[#This Row],[MV at time]]</f>
        <v>2.1749999999999998</v>
      </c>
      <c r="K313" t="s">
        <v>773</v>
      </c>
      <c r="L313" t="s">
        <v>3</v>
      </c>
      <c r="M313" t="s">
        <v>184</v>
      </c>
      <c r="N313" t="s">
        <v>486</v>
      </c>
      <c r="O3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13" t="s">
        <v>60</v>
      </c>
      <c r="R313" t="s">
        <v>60</v>
      </c>
      <c r="S313">
        <v>83</v>
      </c>
      <c r="T313">
        <v>85</v>
      </c>
      <c r="U313">
        <f>Merge6[[#This Row],[POT]]-Merge6[[#This Row],[TOT]]</f>
        <v>2</v>
      </c>
      <c r="V313" t="s">
        <v>8</v>
      </c>
      <c r="W313">
        <f>IF(Merge6[[#This Row],[Preffoot]]="Right",1,0)</f>
        <v>1</v>
      </c>
      <c r="X313" t="s">
        <v>87</v>
      </c>
      <c r="Y313">
        <f>IF(Merge6[[#This Row],[Position2]]="GK",1,0)</f>
        <v>1</v>
      </c>
      <c r="Z313">
        <f>IF(Merge6[[#This Row],[Position2]]="LB",1,0)</f>
        <v>0</v>
      </c>
      <c r="AA313">
        <f>IF(Merge6[[#This Row],[Position2]]="CB",1,0)</f>
        <v>0</v>
      </c>
      <c r="AB313">
        <f>IF(Merge6[[#This Row],[Position2]]="RB",1,0)</f>
        <v>0</v>
      </c>
      <c r="AC313">
        <f>IF(Merge6[[#This Row],[Position2]]="LWB",1,0)</f>
        <v>0</v>
      </c>
      <c r="AD313">
        <f>IF(Merge6[[#This Row],[Position2]]="RWB",1,0)</f>
        <v>0</v>
      </c>
      <c r="AE313">
        <f>IF(Merge6[[#This Row],[Position2]]="LM",1,0)</f>
        <v>0</v>
      </c>
      <c r="AF313">
        <f>IF(Merge6[[#This Row],[Position2]]="CDM",1,0)</f>
        <v>0</v>
      </c>
      <c r="AG313">
        <f>IF(Merge6[[#This Row],[Position2]]="CM",1,0)</f>
        <v>0</v>
      </c>
      <c r="AH313">
        <f>IF(Merge6[[#This Row],[Position2]]="CAM",1,0)</f>
        <v>0</v>
      </c>
      <c r="AI313">
        <f>IF(Merge6[[#This Row],[Position2]]="RM",1,0)</f>
        <v>0</v>
      </c>
      <c r="AJ313">
        <f>IF(Merge6[[#This Row],[Position2]]="LW",1,0)</f>
        <v>0</v>
      </c>
      <c r="AK313">
        <f>IF(Merge6[[#This Row],[Position2]]="RW",1,0)</f>
        <v>0</v>
      </c>
      <c r="AL313">
        <f>IF(Merge6[[#This Row],[Position2]]="CF",1,0)</f>
        <v>0</v>
      </c>
      <c r="AM313">
        <f>IF(Merge6[[#This Row],[Position2]]="ST",1,0)</f>
        <v>0</v>
      </c>
      <c r="AN313">
        <v>35</v>
      </c>
      <c r="AO313">
        <v>13</v>
      </c>
      <c r="AP313">
        <v>22</v>
      </c>
      <c r="AQ313">
        <v>50</v>
      </c>
      <c r="AR313">
        <v>51</v>
      </c>
      <c r="AS313">
        <v>26</v>
      </c>
      <c r="AT313">
        <v>62</v>
      </c>
      <c r="AU313">
        <v>16</v>
      </c>
      <c r="AV313">
        <v>16</v>
      </c>
      <c r="AW313">
        <v>22</v>
      </c>
      <c r="AX313">
        <v>20</v>
      </c>
      <c r="AY313">
        <v>42</v>
      </c>
      <c r="AZ313">
        <v>13</v>
      </c>
      <c r="BA313">
        <v>11</v>
      </c>
      <c r="BB313">
        <v>20</v>
      </c>
      <c r="BC313">
        <v>20</v>
      </c>
      <c r="BD313">
        <v>59</v>
      </c>
      <c r="BE313">
        <v>40</v>
      </c>
      <c r="BF313">
        <v>70</v>
      </c>
      <c r="BG313">
        <v>49</v>
      </c>
      <c r="BH313">
        <v>57</v>
      </c>
      <c r="BI313">
        <v>49</v>
      </c>
      <c r="BJ313">
        <v>60</v>
      </c>
      <c r="BK313">
        <v>82</v>
      </c>
      <c r="BL313">
        <v>83</v>
      </c>
      <c r="BM313">
        <v>83</v>
      </c>
      <c r="BN313">
        <v>82</v>
      </c>
      <c r="BO313">
        <v>83</v>
      </c>
      <c r="BP313">
        <v>37</v>
      </c>
      <c r="BQ313">
        <v>78</v>
      </c>
      <c r="BR313">
        <v>12</v>
      </c>
      <c r="BS313">
        <v>13</v>
      </c>
      <c r="BT313">
        <v>66</v>
      </c>
      <c r="BU313">
        <v>60</v>
      </c>
    </row>
    <row r="314" spans="1:73" x14ac:dyDescent="0.25">
      <c r="A314" t="s">
        <v>452</v>
      </c>
      <c r="B314">
        <v>28</v>
      </c>
      <c r="C314" t="s">
        <v>71</v>
      </c>
      <c r="D314">
        <v>22</v>
      </c>
      <c r="E314">
        <f>Merge6[[#This Row],[age]]^2</f>
        <v>484</v>
      </c>
      <c r="F314" s="1">
        <v>3000000</v>
      </c>
      <c r="G314" s="1">
        <v>11000000</v>
      </c>
      <c r="H314" s="1">
        <f>Merge6[[#This Row],[MV at time]]/1000000</f>
        <v>3</v>
      </c>
      <c r="I314" s="1">
        <f>Merge6[[#This Row],[fee]]/1000000</f>
        <v>11</v>
      </c>
      <c r="J314" s="2">
        <f>Merge6[[#This Row],[fee]]/Merge6[[#This Row],[MV at time]]</f>
        <v>3.6666666666666665</v>
      </c>
      <c r="K314" t="s">
        <v>2</v>
      </c>
      <c r="L314" t="s">
        <v>141</v>
      </c>
      <c r="M314" t="s">
        <v>106</v>
      </c>
      <c r="N314" t="s">
        <v>331</v>
      </c>
      <c r="O3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14" t="s">
        <v>6</v>
      </c>
      <c r="R314" t="s">
        <v>31</v>
      </c>
      <c r="S314">
        <v>73</v>
      </c>
      <c r="T314">
        <v>81</v>
      </c>
      <c r="U314">
        <f>Merge6[[#This Row],[POT]]-Merge6[[#This Row],[TOT]]</f>
        <v>8</v>
      </c>
      <c r="V314" t="s">
        <v>8</v>
      </c>
      <c r="W314">
        <f>IF(Merge6[[#This Row],[Preffoot]]="Right",1,0)</f>
        <v>1</v>
      </c>
      <c r="X314" t="s">
        <v>15</v>
      </c>
      <c r="Y314">
        <f>IF(Merge6[[#This Row],[Position2]]="GK",1,0)</f>
        <v>0</v>
      </c>
      <c r="Z314">
        <f>IF(Merge6[[#This Row],[Position2]]="LB",1,0)</f>
        <v>0</v>
      </c>
      <c r="AA314">
        <f>IF(Merge6[[#This Row],[Position2]]="CB",1,0)</f>
        <v>0</v>
      </c>
      <c r="AB314">
        <f>IF(Merge6[[#This Row],[Position2]]="RB",1,0)</f>
        <v>0</v>
      </c>
      <c r="AC314">
        <f>IF(Merge6[[#This Row],[Position2]]="LWB",1,0)</f>
        <v>0</v>
      </c>
      <c r="AD314">
        <f>IF(Merge6[[#This Row],[Position2]]="RWB",1,0)</f>
        <v>0</v>
      </c>
      <c r="AE314">
        <f>IF(Merge6[[#This Row],[Position2]]="LM",1,0)</f>
        <v>0</v>
      </c>
      <c r="AF314">
        <f>IF(Merge6[[#This Row],[Position2]]="CDM",1,0)</f>
        <v>0</v>
      </c>
      <c r="AG314">
        <f>IF(Merge6[[#This Row],[Position2]]="CM",1,0)</f>
        <v>0</v>
      </c>
      <c r="AH314">
        <f>IF(Merge6[[#This Row],[Position2]]="CAM",1,0)</f>
        <v>0</v>
      </c>
      <c r="AI314">
        <f>IF(Merge6[[#This Row],[Position2]]="RM",1,0)</f>
        <v>0</v>
      </c>
      <c r="AJ314">
        <f>IF(Merge6[[#This Row],[Position2]]="LW",1,0)</f>
        <v>0</v>
      </c>
      <c r="AK314">
        <f>IF(Merge6[[#This Row],[Position2]]="RW",1,0)</f>
        <v>0</v>
      </c>
      <c r="AL314">
        <f>IF(Merge6[[#This Row],[Position2]]="CF",1,0)</f>
        <v>0</v>
      </c>
      <c r="AM314">
        <f>IF(Merge6[[#This Row],[Position2]]="ST",1,0)</f>
        <v>1</v>
      </c>
      <c r="AN314">
        <v>73</v>
      </c>
      <c r="AO314">
        <v>76</v>
      </c>
      <c r="AP314">
        <v>57</v>
      </c>
      <c r="AQ314">
        <v>65</v>
      </c>
      <c r="AR314">
        <v>46</v>
      </c>
      <c r="AS314">
        <v>67</v>
      </c>
      <c r="AT314">
        <v>75</v>
      </c>
      <c r="AU314">
        <v>72</v>
      </c>
      <c r="AV314">
        <v>59</v>
      </c>
      <c r="AW314">
        <v>55</v>
      </c>
      <c r="AX314">
        <v>41</v>
      </c>
      <c r="AY314">
        <v>64</v>
      </c>
      <c r="AZ314">
        <v>69</v>
      </c>
      <c r="BA314">
        <v>29</v>
      </c>
      <c r="BB314">
        <v>34</v>
      </c>
      <c r="BC314">
        <v>35</v>
      </c>
      <c r="BD314">
        <v>89</v>
      </c>
      <c r="BE314">
        <v>81</v>
      </c>
      <c r="BF314">
        <v>69</v>
      </c>
      <c r="BG314">
        <v>75</v>
      </c>
      <c r="BH314">
        <v>89</v>
      </c>
      <c r="BI314">
        <v>90</v>
      </c>
      <c r="BJ314">
        <v>90</v>
      </c>
      <c r="BK314">
        <v>14</v>
      </c>
      <c r="BL314">
        <v>15</v>
      </c>
      <c r="BM314">
        <v>13</v>
      </c>
      <c r="BN314">
        <v>13</v>
      </c>
      <c r="BO314">
        <v>12</v>
      </c>
      <c r="BP314">
        <v>62</v>
      </c>
      <c r="BQ314">
        <v>70</v>
      </c>
      <c r="BR314">
        <v>71</v>
      </c>
      <c r="BS314">
        <v>25</v>
      </c>
      <c r="BT314">
        <v>56</v>
      </c>
      <c r="BU314">
        <v>64</v>
      </c>
    </row>
    <row r="315" spans="1:73" x14ac:dyDescent="0.25">
      <c r="A315" t="s">
        <v>1353</v>
      </c>
      <c r="B315">
        <v>46</v>
      </c>
      <c r="C315" t="s">
        <v>28</v>
      </c>
      <c r="D315">
        <v>24</v>
      </c>
      <c r="E315">
        <f>Merge6[[#This Row],[age]]^2</f>
        <v>576</v>
      </c>
      <c r="F315" s="1">
        <v>14000000</v>
      </c>
      <c r="G315" s="1">
        <v>14800000</v>
      </c>
      <c r="H315" s="1">
        <f>Merge6[[#This Row],[MV at time]]/1000000</f>
        <v>14</v>
      </c>
      <c r="I315" s="1">
        <f>Merge6[[#This Row],[fee]]/1000000</f>
        <v>14.8</v>
      </c>
      <c r="J315" s="2">
        <f>Merge6[[#This Row],[fee]]/Merge6[[#This Row],[MV at time]]</f>
        <v>1.0571428571428572</v>
      </c>
      <c r="K315" t="s">
        <v>1233</v>
      </c>
      <c r="L315" t="s">
        <v>124</v>
      </c>
      <c r="M315" t="s">
        <v>118</v>
      </c>
      <c r="N315" t="s">
        <v>129</v>
      </c>
      <c r="O3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15" t="s">
        <v>131</v>
      </c>
      <c r="R315" t="s">
        <v>60</v>
      </c>
      <c r="S315">
        <v>76</v>
      </c>
      <c r="T315">
        <v>80</v>
      </c>
      <c r="U315">
        <f>Merge6[[#This Row],[POT]]-Merge6[[#This Row],[TOT]]</f>
        <v>4</v>
      </c>
      <c r="V315" t="s">
        <v>8</v>
      </c>
      <c r="W315">
        <f>IF(Merge6[[#This Row],[Preffoot]]="Right",1,0)</f>
        <v>1</v>
      </c>
      <c r="X315" t="s">
        <v>15</v>
      </c>
      <c r="Y315">
        <f>IF(Merge6[[#This Row],[Position2]]="GK",1,0)</f>
        <v>0</v>
      </c>
      <c r="Z315">
        <f>IF(Merge6[[#This Row],[Position2]]="LB",1,0)</f>
        <v>0</v>
      </c>
      <c r="AA315">
        <f>IF(Merge6[[#This Row],[Position2]]="CB",1,0)</f>
        <v>0</v>
      </c>
      <c r="AB315">
        <f>IF(Merge6[[#This Row],[Position2]]="RB",1,0)</f>
        <v>0</v>
      </c>
      <c r="AC315">
        <f>IF(Merge6[[#This Row],[Position2]]="LWB",1,0)</f>
        <v>0</v>
      </c>
      <c r="AD315">
        <f>IF(Merge6[[#This Row],[Position2]]="RWB",1,0)</f>
        <v>0</v>
      </c>
      <c r="AE315">
        <f>IF(Merge6[[#This Row],[Position2]]="LM",1,0)</f>
        <v>0</v>
      </c>
      <c r="AF315">
        <f>IF(Merge6[[#This Row],[Position2]]="CDM",1,0)</f>
        <v>0</v>
      </c>
      <c r="AG315">
        <f>IF(Merge6[[#This Row],[Position2]]="CM",1,0)</f>
        <v>0</v>
      </c>
      <c r="AH315">
        <f>IF(Merge6[[#This Row],[Position2]]="CAM",1,0)</f>
        <v>0</v>
      </c>
      <c r="AI315">
        <f>IF(Merge6[[#This Row],[Position2]]="RM",1,0)</f>
        <v>0</v>
      </c>
      <c r="AJ315">
        <f>IF(Merge6[[#This Row],[Position2]]="LW",1,0)</f>
        <v>0</v>
      </c>
      <c r="AK315">
        <f>IF(Merge6[[#This Row],[Position2]]="RW",1,0)</f>
        <v>0</v>
      </c>
      <c r="AL315">
        <f>IF(Merge6[[#This Row],[Position2]]="CF",1,0)</f>
        <v>0</v>
      </c>
      <c r="AM315">
        <f>IF(Merge6[[#This Row],[Position2]]="ST",1,0)</f>
        <v>1</v>
      </c>
      <c r="AN315">
        <v>75</v>
      </c>
      <c r="AO315">
        <v>76</v>
      </c>
      <c r="AP315">
        <v>67</v>
      </c>
      <c r="AQ315">
        <v>65</v>
      </c>
      <c r="AR315">
        <v>58</v>
      </c>
      <c r="AS315">
        <v>75</v>
      </c>
      <c r="AT315">
        <v>82</v>
      </c>
      <c r="AU315">
        <v>77</v>
      </c>
      <c r="AV315">
        <v>68</v>
      </c>
      <c r="AW315">
        <v>62</v>
      </c>
      <c r="AX315">
        <v>62</v>
      </c>
      <c r="AY315">
        <v>56</v>
      </c>
      <c r="AZ315">
        <v>69</v>
      </c>
      <c r="BA315" t="s">
        <v>1234</v>
      </c>
      <c r="BB315">
        <v>27</v>
      </c>
      <c r="BC315">
        <v>45</v>
      </c>
      <c r="BD315">
        <v>90</v>
      </c>
      <c r="BE315">
        <v>71</v>
      </c>
      <c r="BF315">
        <v>70</v>
      </c>
      <c r="BG315">
        <v>80</v>
      </c>
      <c r="BH315">
        <v>85</v>
      </c>
      <c r="BI315">
        <v>90</v>
      </c>
      <c r="BJ315">
        <v>94</v>
      </c>
      <c r="BK315">
        <v>11</v>
      </c>
      <c r="BL315">
        <v>13</v>
      </c>
      <c r="BM315">
        <v>7</v>
      </c>
      <c r="BN315">
        <v>11</v>
      </c>
      <c r="BO315">
        <v>13</v>
      </c>
      <c r="BP315">
        <v>68</v>
      </c>
      <c r="BQ315">
        <v>79</v>
      </c>
      <c r="BR315">
        <v>75</v>
      </c>
      <c r="BS315">
        <v>13</v>
      </c>
      <c r="BT315">
        <v>54</v>
      </c>
      <c r="BU315">
        <v>69</v>
      </c>
    </row>
    <row r="316" spans="1:73" x14ac:dyDescent="0.25">
      <c r="A316" t="s">
        <v>944</v>
      </c>
      <c r="B316">
        <v>23</v>
      </c>
      <c r="C316" t="s">
        <v>17</v>
      </c>
      <c r="D316">
        <v>26</v>
      </c>
      <c r="E316">
        <f>Merge6[[#This Row],[age]]^2</f>
        <v>676</v>
      </c>
      <c r="F316" s="1">
        <v>24000000</v>
      </c>
      <c r="G316" s="1">
        <v>25000000</v>
      </c>
      <c r="H316" s="1">
        <f>Merge6[[#This Row],[MV at time]]/1000000</f>
        <v>24</v>
      </c>
      <c r="I316" s="1">
        <f>Merge6[[#This Row],[fee]]/1000000</f>
        <v>25</v>
      </c>
      <c r="J316" s="2">
        <f>Merge6[[#This Row],[fee]]/Merge6[[#This Row],[MV at time]]</f>
        <v>1.0416666666666667</v>
      </c>
      <c r="K316" t="s">
        <v>773</v>
      </c>
      <c r="L316" t="s">
        <v>252</v>
      </c>
      <c r="M316" t="s">
        <v>187</v>
      </c>
      <c r="N316" t="s">
        <v>218</v>
      </c>
      <c r="O3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316" t="s">
        <v>7</v>
      </c>
      <c r="R316" t="s">
        <v>91</v>
      </c>
      <c r="S316">
        <v>82</v>
      </c>
      <c r="T316">
        <v>83</v>
      </c>
      <c r="U316">
        <f>Merge6[[#This Row],[POT]]-Merge6[[#This Row],[TOT]]</f>
        <v>1</v>
      </c>
      <c r="V316" t="s">
        <v>8</v>
      </c>
      <c r="W316">
        <f>IF(Merge6[[#This Row],[Preffoot]]="Right",1,0)</f>
        <v>1</v>
      </c>
      <c r="X316" t="s">
        <v>20</v>
      </c>
      <c r="Y316">
        <f>IF(Merge6[[#This Row],[Position2]]="GK",1,0)</f>
        <v>0</v>
      </c>
      <c r="Z316">
        <f>IF(Merge6[[#This Row],[Position2]]="LB",1,0)</f>
        <v>0</v>
      </c>
      <c r="AA316">
        <f>IF(Merge6[[#This Row],[Position2]]="CB",1,0)</f>
        <v>0</v>
      </c>
      <c r="AB316">
        <f>IF(Merge6[[#This Row],[Position2]]="RB",1,0)</f>
        <v>0</v>
      </c>
      <c r="AC316">
        <f>IF(Merge6[[#This Row],[Position2]]="LWB",1,0)</f>
        <v>0</v>
      </c>
      <c r="AD316">
        <f>IF(Merge6[[#This Row],[Position2]]="RWB",1,0)</f>
        <v>0</v>
      </c>
      <c r="AE316">
        <f>IF(Merge6[[#This Row],[Position2]]="LM",1,0)</f>
        <v>0</v>
      </c>
      <c r="AF316">
        <f>IF(Merge6[[#This Row],[Position2]]="CDM",1,0)</f>
        <v>0</v>
      </c>
      <c r="AG316">
        <f>IF(Merge6[[#This Row],[Position2]]="CM",1,0)</f>
        <v>1</v>
      </c>
      <c r="AH316">
        <f>IF(Merge6[[#This Row],[Position2]]="CAM",1,0)</f>
        <v>0</v>
      </c>
      <c r="AI316">
        <f>IF(Merge6[[#This Row],[Position2]]="RM",1,0)</f>
        <v>0</v>
      </c>
      <c r="AJ316">
        <f>IF(Merge6[[#This Row],[Position2]]="LW",1,0)</f>
        <v>0</v>
      </c>
      <c r="AK316">
        <f>IF(Merge6[[#This Row],[Position2]]="RW",1,0)</f>
        <v>0</v>
      </c>
      <c r="AL316">
        <f>IF(Merge6[[#This Row],[Position2]]="CF",1,0)</f>
        <v>0</v>
      </c>
      <c r="AM316">
        <f>IF(Merge6[[#This Row],[Position2]]="ST",1,0)</f>
        <v>0</v>
      </c>
      <c r="AN316">
        <v>79</v>
      </c>
      <c r="AO316">
        <v>82</v>
      </c>
      <c r="AP316">
        <v>71</v>
      </c>
      <c r="AQ316">
        <v>83</v>
      </c>
      <c r="AR316">
        <v>83</v>
      </c>
      <c r="AS316">
        <v>82</v>
      </c>
      <c r="AT316">
        <v>85</v>
      </c>
      <c r="AU316">
        <v>76</v>
      </c>
      <c r="AV316">
        <v>81</v>
      </c>
      <c r="AW316">
        <v>77</v>
      </c>
      <c r="AX316">
        <v>64</v>
      </c>
      <c r="AY316">
        <v>60</v>
      </c>
      <c r="AZ316">
        <v>71</v>
      </c>
      <c r="BA316">
        <v>81</v>
      </c>
      <c r="BB316">
        <v>81</v>
      </c>
      <c r="BC316">
        <v>87</v>
      </c>
      <c r="BD316">
        <v>67</v>
      </c>
      <c r="BE316">
        <v>88</v>
      </c>
      <c r="BF316">
        <v>86</v>
      </c>
      <c r="BG316">
        <v>75</v>
      </c>
      <c r="BH316">
        <v>87</v>
      </c>
      <c r="BI316">
        <v>73</v>
      </c>
      <c r="BJ316">
        <v>87</v>
      </c>
      <c r="BK316">
        <v>13</v>
      </c>
      <c r="BL316">
        <v>14</v>
      </c>
      <c r="BM316">
        <v>8</v>
      </c>
      <c r="BN316">
        <v>8</v>
      </c>
      <c r="BO316">
        <v>11</v>
      </c>
      <c r="BP316">
        <v>88</v>
      </c>
      <c r="BQ316">
        <v>81</v>
      </c>
      <c r="BR316">
        <v>78</v>
      </c>
      <c r="BS316">
        <v>84</v>
      </c>
      <c r="BT316">
        <v>79</v>
      </c>
      <c r="BU316">
        <v>83</v>
      </c>
    </row>
    <row r="317" spans="1:73" x14ac:dyDescent="0.25">
      <c r="A317" t="s">
        <v>939</v>
      </c>
      <c r="B317">
        <v>22</v>
      </c>
      <c r="C317" t="s">
        <v>28</v>
      </c>
      <c r="D317">
        <v>23</v>
      </c>
      <c r="E317">
        <f>Merge6[[#This Row],[age]]^2</f>
        <v>529</v>
      </c>
      <c r="F317" s="1">
        <v>8000000</v>
      </c>
      <c r="G317" s="1">
        <v>9000000</v>
      </c>
      <c r="H317" s="1">
        <f>Merge6[[#This Row],[MV at time]]/1000000</f>
        <v>8</v>
      </c>
      <c r="I317" s="1">
        <f>Merge6[[#This Row],[fee]]/1000000</f>
        <v>9</v>
      </c>
      <c r="J317" s="2">
        <f>Merge6[[#This Row],[fee]]/Merge6[[#This Row],[MV at time]]</f>
        <v>1.125</v>
      </c>
      <c r="K317" t="s">
        <v>773</v>
      </c>
      <c r="L317" t="s">
        <v>316</v>
      </c>
      <c r="M317" t="s">
        <v>95</v>
      </c>
      <c r="N317" t="s">
        <v>489</v>
      </c>
      <c r="O3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17" t="s">
        <v>6</v>
      </c>
      <c r="R317" t="s">
        <v>6</v>
      </c>
      <c r="S317">
        <v>75</v>
      </c>
      <c r="T317">
        <v>81</v>
      </c>
      <c r="U317">
        <f>Merge6[[#This Row],[POT]]-Merge6[[#This Row],[TOT]]</f>
        <v>6</v>
      </c>
      <c r="V317" t="s">
        <v>8</v>
      </c>
      <c r="W317">
        <f>IF(Merge6[[#This Row],[Preffoot]]="Right",1,0)</f>
        <v>1</v>
      </c>
      <c r="X317" t="s">
        <v>15</v>
      </c>
      <c r="Y317">
        <f>IF(Merge6[[#This Row],[Position2]]="GK",1,0)</f>
        <v>0</v>
      </c>
      <c r="Z317">
        <f>IF(Merge6[[#This Row],[Position2]]="LB",1,0)</f>
        <v>0</v>
      </c>
      <c r="AA317">
        <f>IF(Merge6[[#This Row],[Position2]]="CB",1,0)</f>
        <v>0</v>
      </c>
      <c r="AB317">
        <f>IF(Merge6[[#This Row],[Position2]]="RB",1,0)</f>
        <v>0</v>
      </c>
      <c r="AC317">
        <f>IF(Merge6[[#This Row],[Position2]]="LWB",1,0)</f>
        <v>0</v>
      </c>
      <c r="AD317">
        <f>IF(Merge6[[#This Row],[Position2]]="RWB",1,0)</f>
        <v>0</v>
      </c>
      <c r="AE317">
        <f>IF(Merge6[[#This Row],[Position2]]="LM",1,0)</f>
        <v>0</v>
      </c>
      <c r="AF317">
        <f>IF(Merge6[[#This Row],[Position2]]="CDM",1,0)</f>
        <v>0</v>
      </c>
      <c r="AG317">
        <f>IF(Merge6[[#This Row],[Position2]]="CM",1,0)</f>
        <v>0</v>
      </c>
      <c r="AH317">
        <f>IF(Merge6[[#This Row],[Position2]]="CAM",1,0)</f>
        <v>0</v>
      </c>
      <c r="AI317">
        <f>IF(Merge6[[#This Row],[Position2]]="RM",1,0)</f>
        <v>0</v>
      </c>
      <c r="AJ317">
        <f>IF(Merge6[[#This Row],[Position2]]="LW",1,0)</f>
        <v>0</v>
      </c>
      <c r="AK317">
        <f>IF(Merge6[[#This Row],[Position2]]="RW",1,0)</f>
        <v>0</v>
      </c>
      <c r="AL317">
        <f>IF(Merge6[[#This Row],[Position2]]="CF",1,0)</f>
        <v>0</v>
      </c>
      <c r="AM317">
        <f>IF(Merge6[[#This Row],[Position2]]="ST",1,0)</f>
        <v>1</v>
      </c>
      <c r="AN317">
        <v>76</v>
      </c>
      <c r="AO317">
        <v>77</v>
      </c>
      <c r="AP317">
        <v>56</v>
      </c>
      <c r="AQ317">
        <v>74</v>
      </c>
      <c r="AR317">
        <v>47</v>
      </c>
      <c r="AS317">
        <v>73</v>
      </c>
      <c r="AT317">
        <v>85</v>
      </c>
      <c r="AU317">
        <v>75</v>
      </c>
      <c r="AV317">
        <v>72</v>
      </c>
      <c r="AW317">
        <v>68</v>
      </c>
      <c r="AX317">
        <v>63</v>
      </c>
      <c r="AY317">
        <v>80</v>
      </c>
      <c r="AZ317">
        <v>74</v>
      </c>
      <c r="BA317">
        <v>34</v>
      </c>
      <c r="BB317">
        <v>24</v>
      </c>
      <c r="BC317">
        <v>33</v>
      </c>
      <c r="BD317">
        <v>69</v>
      </c>
      <c r="BE317">
        <v>69</v>
      </c>
      <c r="BF317">
        <v>83</v>
      </c>
      <c r="BG317">
        <v>73</v>
      </c>
      <c r="BH317">
        <v>69</v>
      </c>
      <c r="BI317">
        <v>74</v>
      </c>
      <c r="BJ317">
        <v>80</v>
      </c>
      <c r="BK317">
        <v>13</v>
      </c>
      <c r="BL317">
        <v>8</v>
      </c>
      <c r="BM317">
        <v>14</v>
      </c>
      <c r="BN317">
        <v>8</v>
      </c>
      <c r="BO317">
        <v>13</v>
      </c>
      <c r="BP317">
        <v>70</v>
      </c>
      <c r="BQ317">
        <v>73</v>
      </c>
      <c r="BR317">
        <v>74</v>
      </c>
      <c r="BS317">
        <v>29</v>
      </c>
      <c r="BT317">
        <v>65</v>
      </c>
      <c r="BU317">
        <v>68</v>
      </c>
    </row>
    <row r="318" spans="1:73" x14ac:dyDescent="0.25">
      <c r="A318" t="s">
        <v>1099</v>
      </c>
      <c r="B318">
        <v>35</v>
      </c>
      <c r="C318" t="s">
        <v>57</v>
      </c>
      <c r="D318">
        <v>23</v>
      </c>
      <c r="E318">
        <f>Merge6[[#This Row],[age]]^2</f>
        <v>529</v>
      </c>
      <c r="F318" s="1">
        <v>13000000</v>
      </c>
      <c r="G318" s="1">
        <v>23000000</v>
      </c>
      <c r="H318" s="1">
        <f>Merge6[[#This Row],[MV at time]]/1000000</f>
        <v>13</v>
      </c>
      <c r="I318" s="1">
        <f>Merge6[[#This Row],[fee]]/1000000</f>
        <v>23</v>
      </c>
      <c r="J318" s="2">
        <f>Merge6[[#This Row],[fee]]/Merge6[[#This Row],[MV at time]]</f>
        <v>1.7692307692307692</v>
      </c>
      <c r="K318" t="s">
        <v>1050</v>
      </c>
      <c r="L318" t="s">
        <v>1100</v>
      </c>
      <c r="M318" t="s">
        <v>203</v>
      </c>
      <c r="N318" t="s">
        <v>160</v>
      </c>
      <c r="O3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3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18" t="s">
        <v>91</v>
      </c>
      <c r="R318" t="s">
        <v>60</v>
      </c>
      <c r="S318">
        <v>76</v>
      </c>
      <c r="T318">
        <v>82</v>
      </c>
      <c r="U318">
        <f>Merge6[[#This Row],[POT]]-Merge6[[#This Row],[TOT]]</f>
        <v>6</v>
      </c>
      <c r="V318" t="s">
        <v>8</v>
      </c>
      <c r="W318">
        <f>IF(Merge6[[#This Row],[Preffoot]]="Right",1,0)</f>
        <v>1</v>
      </c>
      <c r="X318" t="s">
        <v>20</v>
      </c>
      <c r="Y318">
        <f>IF(Merge6[[#This Row],[Position2]]="GK",1,0)</f>
        <v>0</v>
      </c>
      <c r="Z318">
        <f>IF(Merge6[[#This Row],[Position2]]="LB",1,0)</f>
        <v>0</v>
      </c>
      <c r="AA318">
        <f>IF(Merge6[[#This Row],[Position2]]="CB",1,0)</f>
        <v>0</v>
      </c>
      <c r="AB318">
        <f>IF(Merge6[[#This Row],[Position2]]="RB",1,0)</f>
        <v>0</v>
      </c>
      <c r="AC318">
        <f>IF(Merge6[[#This Row],[Position2]]="LWB",1,0)</f>
        <v>0</v>
      </c>
      <c r="AD318">
        <f>IF(Merge6[[#This Row],[Position2]]="RWB",1,0)</f>
        <v>0</v>
      </c>
      <c r="AE318">
        <f>IF(Merge6[[#This Row],[Position2]]="LM",1,0)</f>
        <v>0</v>
      </c>
      <c r="AF318">
        <f>IF(Merge6[[#This Row],[Position2]]="CDM",1,0)</f>
        <v>0</v>
      </c>
      <c r="AG318">
        <f>IF(Merge6[[#This Row],[Position2]]="CM",1,0)</f>
        <v>1</v>
      </c>
      <c r="AH318">
        <f>IF(Merge6[[#This Row],[Position2]]="CAM",1,0)</f>
        <v>0</v>
      </c>
      <c r="AI318">
        <f>IF(Merge6[[#This Row],[Position2]]="RM",1,0)</f>
        <v>0</v>
      </c>
      <c r="AJ318">
        <f>IF(Merge6[[#This Row],[Position2]]="LW",1,0)</f>
        <v>0</v>
      </c>
      <c r="AK318">
        <f>IF(Merge6[[#This Row],[Position2]]="RW",1,0)</f>
        <v>0</v>
      </c>
      <c r="AL318">
        <f>IF(Merge6[[#This Row],[Position2]]="CF",1,0)</f>
        <v>0</v>
      </c>
      <c r="AM318">
        <f>IF(Merge6[[#This Row],[Position2]]="ST",1,0)</f>
        <v>0</v>
      </c>
      <c r="AN318">
        <v>75</v>
      </c>
      <c r="AO318">
        <v>77</v>
      </c>
      <c r="AP318">
        <v>66</v>
      </c>
      <c r="AQ318">
        <v>77</v>
      </c>
      <c r="AR318">
        <v>72</v>
      </c>
      <c r="AS318">
        <v>61</v>
      </c>
      <c r="AT318">
        <v>78</v>
      </c>
      <c r="AU318">
        <v>74</v>
      </c>
      <c r="AV318">
        <v>77</v>
      </c>
      <c r="AW318">
        <v>66</v>
      </c>
      <c r="AX318">
        <v>58</v>
      </c>
      <c r="AY318">
        <v>59</v>
      </c>
      <c r="AZ318">
        <v>71</v>
      </c>
      <c r="BA318">
        <v>72</v>
      </c>
      <c r="BB318">
        <v>70</v>
      </c>
      <c r="BC318">
        <v>74</v>
      </c>
      <c r="BD318">
        <v>78</v>
      </c>
      <c r="BE318">
        <v>85</v>
      </c>
      <c r="BF318">
        <v>75</v>
      </c>
      <c r="BG318">
        <v>65</v>
      </c>
      <c r="BH318">
        <v>85</v>
      </c>
      <c r="BI318">
        <v>75</v>
      </c>
      <c r="BJ318">
        <v>73</v>
      </c>
      <c r="BK318">
        <v>14</v>
      </c>
      <c r="BL318">
        <v>15</v>
      </c>
      <c r="BM318">
        <v>7</v>
      </c>
      <c r="BN318">
        <v>12</v>
      </c>
      <c r="BO318">
        <v>8</v>
      </c>
      <c r="BP318">
        <v>78</v>
      </c>
      <c r="BQ318">
        <v>75</v>
      </c>
      <c r="BR318">
        <v>75</v>
      </c>
      <c r="BS318">
        <v>74</v>
      </c>
      <c r="BT318">
        <v>75</v>
      </c>
      <c r="BU318">
        <v>76</v>
      </c>
    </row>
    <row r="319" spans="1:73" x14ac:dyDescent="0.25">
      <c r="A319" t="s">
        <v>1288</v>
      </c>
      <c r="B319">
        <v>52</v>
      </c>
      <c r="C319" t="s">
        <v>57</v>
      </c>
      <c r="D319">
        <v>22</v>
      </c>
      <c r="E319">
        <f>Merge6[[#This Row],[age]]^2</f>
        <v>484</v>
      </c>
      <c r="F319" s="1">
        <v>55000000</v>
      </c>
      <c r="G319" s="1">
        <v>121000000</v>
      </c>
      <c r="H319" s="1">
        <f>Merge6[[#This Row],[MV at time]]/1000000</f>
        <v>55</v>
      </c>
      <c r="I319" s="1">
        <f>Merge6[[#This Row],[fee]]/1000000</f>
        <v>121</v>
      </c>
      <c r="J319" s="2">
        <f>Merge6[[#This Row],[fee]]/Merge6[[#This Row],[MV at time]]</f>
        <v>2.2000000000000002</v>
      </c>
      <c r="K319" t="s">
        <v>1233</v>
      </c>
      <c r="L319" t="s">
        <v>3</v>
      </c>
      <c r="M319" t="s">
        <v>13</v>
      </c>
      <c r="N319" t="s">
        <v>58</v>
      </c>
      <c r="O3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3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19" t="s">
        <v>1242</v>
      </c>
      <c r="R319" t="s">
        <v>60</v>
      </c>
      <c r="S319">
        <v>78</v>
      </c>
      <c r="T319">
        <v>87</v>
      </c>
      <c r="U319">
        <f>Merge6[[#This Row],[POT]]-Merge6[[#This Row],[TOT]]</f>
        <v>9</v>
      </c>
      <c r="V319" t="s">
        <v>8</v>
      </c>
      <c r="W319">
        <f>IF(Merge6[[#This Row],[Preffoot]]="Right",1,0)</f>
        <v>1</v>
      </c>
      <c r="X319" t="s">
        <v>20</v>
      </c>
      <c r="Y319">
        <f>IF(Merge6[[#This Row],[Position2]]="GK",1,0)</f>
        <v>0</v>
      </c>
      <c r="Z319">
        <f>IF(Merge6[[#This Row],[Position2]]="LB",1,0)</f>
        <v>0</v>
      </c>
      <c r="AA319">
        <f>IF(Merge6[[#This Row],[Position2]]="CB",1,0)</f>
        <v>0</v>
      </c>
      <c r="AB319">
        <f>IF(Merge6[[#This Row],[Position2]]="RB",1,0)</f>
        <v>0</v>
      </c>
      <c r="AC319">
        <f>IF(Merge6[[#This Row],[Position2]]="LWB",1,0)</f>
        <v>0</v>
      </c>
      <c r="AD319">
        <f>IF(Merge6[[#This Row],[Position2]]="RWB",1,0)</f>
        <v>0</v>
      </c>
      <c r="AE319">
        <f>IF(Merge6[[#This Row],[Position2]]="LM",1,0)</f>
        <v>0</v>
      </c>
      <c r="AF319">
        <f>IF(Merge6[[#This Row],[Position2]]="CDM",1,0)</f>
        <v>0</v>
      </c>
      <c r="AG319">
        <f>IF(Merge6[[#This Row],[Position2]]="CM",1,0)</f>
        <v>1</v>
      </c>
      <c r="AH319">
        <f>IF(Merge6[[#This Row],[Position2]]="CAM",1,0)</f>
        <v>0</v>
      </c>
      <c r="AI319">
        <f>IF(Merge6[[#This Row],[Position2]]="RM",1,0)</f>
        <v>0</v>
      </c>
      <c r="AJ319">
        <f>IF(Merge6[[#This Row],[Position2]]="LW",1,0)</f>
        <v>0</v>
      </c>
      <c r="AK319">
        <f>IF(Merge6[[#This Row],[Position2]]="RW",1,0)</f>
        <v>0</v>
      </c>
      <c r="AL319">
        <f>IF(Merge6[[#This Row],[Position2]]="CF",1,0)</f>
        <v>0</v>
      </c>
      <c r="AM319">
        <f>IF(Merge6[[#This Row],[Position2]]="ST",1,0)</f>
        <v>0</v>
      </c>
      <c r="AN319">
        <v>80</v>
      </c>
      <c r="AO319">
        <v>77</v>
      </c>
      <c r="AP319">
        <v>66</v>
      </c>
      <c r="AQ319">
        <v>80</v>
      </c>
      <c r="AR319">
        <v>75</v>
      </c>
      <c r="AS319">
        <v>66</v>
      </c>
      <c r="AT319">
        <v>83</v>
      </c>
      <c r="AU319">
        <v>64</v>
      </c>
      <c r="AV319">
        <v>73</v>
      </c>
      <c r="AW319">
        <v>74</v>
      </c>
      <c r="AX319">
        <v>69</v>
      </c>
      <c r="AY319">
        <v>74</v>
      </c>
      <c r="AZ319">
        <v>70</v>
      </c>
      <c r="BA319" t="s">
        <v>1234</v>
      </c>
      <c r="BB319">
        <v>74</v>
      </c>
      <c r="BC319">
        <v>75</v>
      </c>
      <c r="BD319">
        <v>77</v>
      </c>
      <c r="BE319">
        <v>83</v>
      </c>
      <c r="BF319">
        <v>79</v>
      </c>
      <c r="BG319">
        <v>77</v>
      </c>
      <c r="BH319">
        <v>72</v>
      </c>
      <c r="BI319">
        <v>76</v>
      </c>
      <c r="BJ319">
        <v>70</v>
      </c>
      <c r="BK319">
        <v>8</v>
      </c>
      <c r="BL319">
        <v>8</v>
      </c>
      <c r="BM319">
        <v>6</v>
      </c>
      <c r="BN319">
        <v>7</v>
      </c>
      <c r="BO319">
        <v>10</v>
      </c>
      <c r="BP319">
        <v>82</v>
      </c>
      <c r="BQ319">
        <v>77</v>
      </c>
      <c r="BR319">
        <v>79</v>
      </c>
      <c r="BS319">
        <v>70</v>
      </c>
      <c r="BT319">
        <v>80</v>
      </c>
      <c r="BU319">
        <v>80</v>
      </c>
    </row>
    <row r="320" spans="1:73" x14ac:dyDescent="0.25">
      <c r="A320" t="s">
        <v>1288</v>
      </c>
      <c r="B320">
        <v>41</v>
      </c>
      <c r="C320" t="s">
        <v>57</v>
      </c>
      <c r="D320">
        <v>21</v>
      </c>
      <c r="E320">
        <f>Merge6[[#This Row],[age]]^2</f>
        <v>441</v>
      </c>
      <c r="F320" s="1">
        <v>15000000</v>
      </c>
      <c r="G320" s="1">
        <v>44250000</v>
      </c>
      <c r="H320" s="1">
        <f>Merge6[[#This Row],[MV at time]]/1000000</f>
        <v>15</v>
      </c>
      <c r="I320" s="1">
        <f>Merge6[[#This Row],[fee]]/1000000</f>
        <v>44.25</v>
      </c>
      <c r="J320" s="2">
        <f>Merge6[[#This Row],[fee]]/Merge6[[#This Row],[MV at time]]</f>
        <v>2.95</v>
      </c>
      <c r="K320" t="s">
        <v>1233</v>
      </c>
      <c r="L320" t="s">
        <v>3</v>
      </c>
      <c r="M320" t="s">
        <v>388</v>
      </c>
      <c r="N320" t="s">
        <v>13</v>
      </c>
      <c r="O3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320" t="s">
        <v>851</v>
      </c>
      <c r="R320" t="s">
        <v>1242</v>
      </c>
      <c r="S320">
        <v>78</v>
      </c>
      <c r="T320">
        <v>87</v>
      </c>
      <c r="U320">
        <f>Merge6[[#This Row],[POT]]-Merge6[[#This Row],[TOT]]</f>
        <v>9</v>
      </c>
      <c r="V320" t="s">
        <v>8</v>
      </c>
      <c r="W320">
        <f>IF(Merge6[[#This Row],[Preffoot]]="Right",1,0)</f>
        <v>1</v>
      </c>
      <c r="X320" t="s">
        <v>20</v>
      </c>
      <c r="Y320">
        <f>IF(Merge6[[#This Row],[Position2]]="GK",1,0)</f>
        <v>0</v>
      </c>
      <c r="Z320">
        <f>IF(Merge6[[#This Row],[Position2]]="LB",1,0)</f>
        <v>0</v>
      </c>
      <c r="AA320">
        <f>IF(Merge6[[#This Row],[Position2]]="CB",1,0)</f>
        <v>0</v>
      </c>
      <c r="AB320">
        <f>IF(Merge6[[#This Row],[Position2]]="RB",1,0)</f>
        <v>0</v>
      </c>
      <c r="AC320">
        <f>IF(Merge6[[#This Row],[Position2]]="LWB",1,0)</f>
        <v>0</v>
      </c>
      <c r="AD320">
        <f>IF(Merge6[[#This Row],[Position2]]="RWB",1,0)</f>
        <v>0</v>
      </c>
      <c r="AE320">
        <f>IF(Merge6[[#This Row],[Position2]]="LM",1,0)</f>
        <v>0</v>
      </c>
      <c r="AF320">
        <f>IF(Merge6[[#This Row],[Position2]]="CDM",1,0)</f>
        <v>0</v>
      </c>
      <c r="AG320">
        <f>IF(Merge6[[#This Row],[Position2]]="CM",1,0)</f>
        <v>1</v>
      </c>
      <c r="AH320">
        <f>IF(Merge6[[#This Row],[Position2]]="CAM",1,0)</f>
        <v>0</v>
      </c>
      <c r="AI320">
        <f>IF(Merge6[[#This Row],[Position2]]="RM",1,0)</f>
        <v>0</v>
      </c>
      <c r="AJ320">
        <f>IF(Merge6[[#This Row],[Position2]]="LW",1,0)</f>
        <v>0</v>
      </c>
      <c r="AK320">
        <f>IF(Merge6[[#This Row],[Position2]]="RW",1,0)</f>
        <v>0</v>
      </c>
      <c r="AL320">
        <f>IF(Merge6[[#This Row],[Position2]]="CF",1,0)</f>
        <v>0</v>
      </c>
      <c r="AM320">
        <f>IF(Merge6[[#This Row],[Position2]]="ST",1,0)</f>
        <v>0</v>
      </c>
      <c r="AN320">
        <v>80</v>
      </c>
      <c r="AO320">
        <v>77</v>
      </c>
      <c r="AP320">
        <v>66</v>
      </c>
      <c r="AQ320">
        <v>80</v>
      </c>
      <c r="AR320">
        <v>75</v>
      </c>
      <c r="AS320">
        <v>66</v>
      </c>
      <c r="AT320">
        <v>83</v>
      </c>
      <c r="AU320">
        <v>64</v>
      </c>
      <c r="AV320">
        <v>73</v>
      </c>
      <c r="AW320">
        <v>74</v>
      </c>
      <c r="AX320">
        <v>69</v>
      </c>
      <c r="AY320">
        <v>74</v>
      </c>
      <c r="AZ320">
        <v>70</v>
      </c>
      <c r="BA320" t="s">
        <v>1234</v>
      </c>
      <c r="BB320">
        <v>74</v>
      </c>
      <c r="BC320">
        <v>75</v>
      </c>
      <c r="BD320">
        <v>77</v>
      </c>
      <c r="BE320">
        <v>83</v>
      </c>
      <c r="BF320">
        <v>79</v>
      </c>
      <c r="BG320">
        <v>77</v>
      </c>
      <c r="BH320">
        <v>72</v>
      </c>
      <c r="BI320">
        <v>76</v>
      </c>
      <c r="BJ320">
        <v>70</v>
      </c>
      <c r="BK320">
        <v>8</v>
      </c>
      <c r="BL320">
        <v>8</v>
      </c>
      <c r="BM320">
        <v>6</v>
      </c>
      <c r="BN320">
        <v>7</v>
      </c>
      <c r="BO320">
        <v>10</v>
      </c>
      <c r="BP320">
        <v>82</v>
      </c>
      <c r="BQ320">
        <v>77</v>
      </c>
      <c r="BR320">
        <v>79</v>
      </c>
      <c r="BS320">
        <v>70</v>
      </c>
      <c r="BT320">
        <v>80</v>
      </c>
      <c r="BU320">
        <v>80</v>
      </c>
    </row>
    <row r="321" spans="1:73" x14ac:dyDescent="0.25">
      <c r="A321" t="s">
        <v>591</v>
      </c>
      <c r="B321">
        <v>34</v>
      </c>
      <c r="C321" t="s">
        <v>17</v>
      </c>
      <c r="D321">
        <v>25</v>
      </c>
      <c r="E321">
        <f>Merge6[[#This Row],[age]]^2</f>
        <v>625</v>
      </c>
      <c r="F321" s="1">
        <v>10000000</v>
      </c>
      <c r="G321" s="1">
        <v>12300000</v>
      </c>
      <c r="H321" s="1">
        <f>Merge6[[#This Row],[MV at time]]/1000000</f>
        <v>10</v>
      </c>
      <c r="I321" s="1">
        <f>Merge6[[#This Row],[fee]]/1000000</f>
        <v>12.3</v>
      </c>
      <c r="J321" s="2">
        <f>Merge6[[#This Row],[fee]]/Merge6[[#This Row],[MV at time]]</f>
        <v>1.23</v>
      </c>
      <c r="K321" t="s">
        <v>509</v>
      </c>
      <c r="L321" t="s">
        <v>128</v>
      </c>
      <c r="M321" t="s">
        <v>86</v>
      </c>
      <c r="N321" t="s">
        <v>5</v>
      </c>
      <c r="O3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21" t="s">
        <v>7</v>
      </c>
      <c r="R321" t="s">
        <v>7</v>
      </c>
      <c r="S321">
        <v>77</v>
      </c>
      <c r="T321">
        <v>81</v>
      </c>
      <c r="U321">
        <f>Merge6[[#This Row],[POT]]-Merge6[[#This Row],[TOT]]</f>
        <v>4</v>
      </c>
      <c r="V321" t="s">
        <v>8</v>
      </c>
      <c r="W321">
        <f>IF(Merge6[[#This Row],[Preffoot]]="Right",1,0)</f>
        <v>1</v>
      </c>
      <c r="X321" t="s">
        <v>61</v>
      </c>
      <c r="Y321">
        <f>IF(Merge6[[#This Row],[Position2]]="GK",1,0)</f>
        <v>0</v>
      </c>
      <c r="Z321">
        <f>IF(Merge6[[#This Row],[Position2]]="LB",1,0)</f>
        <v>0</v>
      </c>
      <c r="AA321">
        <f>IF(Merge6[[#This Row],[Position2]]="CB",1,0)</f>
        <v>0</v>
      </c>
      <c r="AB321">
        <f>IF(Merge6[[#This Row],[Position2]]="RB",1,0)</f>
        <v>0</v>
      </c>
      <c r="AC321">
        <f>IF(Merge6[[#This Row],[Position2]]="LWB",1,0)</f>
        <v>0</v>
      </c>
      <c r="AD321">
        <f>IF(Merge6[[#This Row],[Position2]]="RWB",1,0)</f>
        <v>0</v>
      </c>
      <c r="AE321">
        <f>IF(Merge6[[#This Row],[Position2]]="LM",1,0)</f>
        <v>0</v>
      </c>
      <c r="AF321">
        <f>IF(Merge6[[#This Row],[Position2]]="CDM",1,0)</f>
        <v>1</v>
      </c>
      <c r="AG321">
        <f>IF(Merge6[[#This Row],[Position2]]="CM",1,0)</f>
        <v>0</v>
      </c>
      <c r="AH321">
        <f>IF(Merge6[[#This Row],[Position2]]="CAM",1,0)</f>
        <v>0</v>
      </c>
      <c r="AI321">
        <f>IF(Merge6[[#This Row],[Position2]]="RM",1,0)</f>
        <v>0</v>
      </c>
      <c r="AJ321">
        <f>IF(Merge6[[#This Row],[Position2]]="LW",1,0)</f>
        <v>0</v>
      </c>
      <c r="AK321">
        <f>IF(Merge6[[#This Row],[Position2]]="RW",1,0)</f>
        <v>0</v>
      </c>
      <c r="AL321">
        <f>IF(Merge6[[#This Row],[Position2]]="CF",1,0)</f>
        <v>0</v>
      </c>
      <c r="AM321">
        <f>IF(Merge6[[#This Row],[Position2]]="ST",1,0)</f>
        <v>0</v>
      </c>
      <c r="AN321">
        <v>78</v>
      </c>
      <c r="AO321">
        <v>74</v>
      </c>
      <c r="AP321">
        <v>69</v>
      </c>
      <c r="AQ321">
        <v>78</v>
      </c>
      <c r="AR321">
        <v>75</v>
      </c>
      <c r="AS321">
        <v>69</v>
      </c>
      <c r="AT321">
        <v>78</v>
      </c>
      <c r="AU321">
        <v>49</v>
      </c>
      <c r="AV321">
        <v>68</v>
      </c>
      <c r="AW321">
        <v>77</v>
      </c>
      <c r="AX321">
        <v>71</v>
      </c>
      <c r="AY321">
        <v>79</v>
      </c>
      <c r="AZ321">
        <v>54</v>
      </c>
      <c r="BA321">
        <v>74</v>
      </c>
      <c r="BB321">
        <v>74</v>
      </c>
      <c r="BC321">
        <v>78</v>
      </c>
      <c r="BD321">
        <v>65</v>
      </c>
      <c r="BE321">
        <v>83</v>
      </c>
      <c r="BF321">
        <v>75</v>
      </c>
      <c r="BG321">
        <v>68</v>
      </c>
      <c r="BH321">
        <v>63</v>
      </c>
      <c r="BI321">
        <v>67</v>
      </c>
      <c r="BJ321">
        <v>79</v>
      </c>
      <c r="BK321">
        <v>15</v>
      </c>
      <c r="BL321">
        <v>12</v>
      </c>
      <c r="BM321">
        <v>12</v>
      </c>
      <c r="BN321">
        <v>11</v>
      </c>
      <c r="BO321">
        <v>11</v>
      </c>
      <c r="BP321">
        <v>80</v>
      </c>
      <c r="BQ321">
        <v>74</v>
      </c>
      <c r="BR321">
        <v>58</v>
      </c>
      <c r="BS321">
        <v>74</v>
      </c>
      <c r="BT321">
        <v>74</v>
      </c>
      <c r="BU321">
        <v>76</v>
      </c>
    </row>
    <row r="322" spans="1:73" x14ac:dyDescent="0.25">
      <c r="A322" t="s">
        <v>200</v>
      </c>
      <c r="B322">
        <v>23</v>
      </c>
      <c r="C322" t="s">
        <v>28</v>
      </c>
      <c r="D322">
        <v>21</v>
      </c>
      <c r="E322">
        <f>Merge6[[#This Row],[age]]^2</f>
        <v>441</v>
      </c>
      <c r="F322" s="1">
        <v>150000000</v>
      </c>
      <c r="G322" s="1">
        <v>60000000</v>
      </c>
      <c r="H322" s="1">
        <f>Merge6[[#This Row],[MV at time]]/1000000</f>
        <v>150</v>
      </c>
      <c r="I322" s="1">
        <f>Merge6[[#This Row],[fee]]/1000000</f>
        <v>60</v>
      </c>
      <c r="J322" s="2">
        <f>Merge6[[#This Row],[fee]]/Merge6[[#This Row],[MV at time]]</f>
        <v>0.4</v>
      </c>
      <c r="K322" t="s">
        <v>1233</v>
      </c>
      <c r="L322" t="s">
        <v>201</v>
      </c>
      <c r="M322" t="s">
        <v>218</v>
      </c>
      <c r="N322" t="s">
        <v>89</v>
      </c>
      <c r="O3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3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22" t="s">
        <v>91</v>
      </c>
      <c r="R322" t="s">
        <v>60</v>
      </c>
      <c r="S322">
        <v>88</v>
      </c>
      <c r="T322">
        <v>94</v>
      </c>
      <c r="U322">
        <f>Merge6[[#This Row],[POT]]-Merge6[[#This Row],[TOT]]</f>
        <v>6</v>
      </c>
      <c r="V322" t="s">
        <v>43</v>
      </c>
      <c r="W322">
        <f>IF(Merge6[[#This Row],[Preffoot]]="Right",1,0)</f>
        <v>0</v>
      </c>
      <c r="X322" t="s">
        <v>15</v>
      </c>
      <c r="Y322">
        <f>IF(Merge6[[#This Row],[Position2]]="GK",1,0)</f>
        <v>0</v>
      </c>
      <c r="Z322">
        <f>IF(Merge6[[#This Row],[Position2]]="LB",1,0)</f>
        <v>0</v>
      </c>
      <c r="AA322">
        <f>IF(Merge6[[#This Row],[Position2]]="CB",1,0)</f>
        <v>0</v>
      </c>
      <c r="AB322">
        <f>IF(Merge6[[#This Row],[Position2]]="RB",1,0)</f>
        <v>0</v>
      </c>
      <c r="AC322">
        <f>IF(Merge6[[#This Row],[Position2]]="LWB",1,0)</f>
        <v>0</v>
      </c>
      <c r="AD322">
        <f>IF(Merge6[[#This Row],[Position2]]="RWB",1,0)</f>
        <v>0</v>
      </c>
      <c r="AE322">
        <f>IF(Merge6[[#This Row],[Position2]]="LM",1,0)</f>
        <v>0</v>
      </c>
      <c r="AF322">
        <f>IF(Merge6[[#This Row],[Position2]]="CDM",1,0)</f>
        <v>0</v>
      </c>
      <c r="AG322">
        <f>IF(Merge6[[#This Row],[Position2]]="CM",1,0)</f>
        <v>0</v>
      </c>
      <c r="AH322">
        <f>IF(Merge6[[#This Row],[Position2]]="CAM",1,0)</f>
        <v>0</v>
      </c>
      <c r="AI322">
        <f>IF(Merge6[[#This Row],[Position2]]="RM",1,0)</f>
        <v>0</v>
      </c>
      <c r="AJ322">
        <f>IF(Merge6[[#This Row],[Position2]]="LW",1,0)</f>
        <v>0</v>
      </c>
      <c r="AK322">
        <f>IF(Merge6[[#This Row],[Position2]]="RW",1,0)</f>
        <v>0</v>
      </c>
      <c r="AL322">
        <f>IF(Merge6[[#This Row],[Position2]]="CF",1,0)</f>
        <v>0</v>
      </c>
      <c r="AM322">
        <f>IF(Merge6[[#This Row],[Position2]]="ST",1,0)</f>
        <v>1</v>
      </c>
      <c r="AN322">
        <v>82</v>
      </c>
      <c r="AO322">
        <v>78</v>
      </c>
      <c r="AP322">
        <v>47</v>
      </c>
      <c r="AQ322">
        <v>74</v>
      </c>
      <c r="AR322">
        <v>53</v>
      </c>
      <c r="AS322">
        <v>79</v>
      </c>
      <c r="AT322">
        <v>94</v>
      </c>
      <c r="AU322">
        <v>94</v>
      </c>
      <c r="AV322">
        <v>87</v>
      </c>
      <c r="AW322">
        <v>77</v>
      </c>
      <c r="AX322">
        <v>62</v>
      </c>
      <c r="AY322">
        <v>76</v>
      </c>
      <c r="AZ322">
        <v>88</v>
      </c>
      <c r="BA322" t="s">
        <v>1234</v>
      </c>
      <c r="BB322">
        <v>29</v>
      </c>
      <c r="BC322">
        <v>53</v>
      </c>
      <c r="BD322">
        <v>82</v>
      </c>
      <c r="BE322">
        <v>81</v>
      </c>
      <c r="BF322">
        <v>93</v>
      </c>
      <c r="BG322">
        <v>72</v>
      </c>
      <c r="BH322">
        <v>94</v>
      </c>
      <c r="BI322">
        <v>76</v>
      </c>
      <c r="BJ322">
        <v>74</v>
      </c>
      <c r="BK322">
        <v>11</v>
      </c>
      <c r="BL322">
        <v>7</v>
      </c>
      <c r="BM322">
        <v>14</v>
      </c>
      <c r="BN322">
        <v>13</v>
      </c>
      <c r="BO322">
        <v>7</v>
      </c>
      <c r="BP322">
        <v>85</v>
      </c>
      <c r="BQ322">
        <v>88</v>
      </c>
      <c r="BR322">
        <v>89</v>
      </c>
      <c r="BS322">
        <v>43</v>
      </c>
      <c r="BT322">
        <v>74</v>
      </c>
      <c r="BU322">
        <v>85</v>
      </c>
    </row>
    <row r="323" spans="1:73" x14ac:dyDescent="0.25">
      <c r="A323" t="s">
        <v>200</v>
      </c>
      <c r="B323">
        <v>41</v>
      </c>
      <c r="C323" t="s">
        <v>28</v>
      </c>
      <c r="D323">
        <v>19</v>
      </c>
      <c r="E323">
        <f>Merge6[[#This Row],[age]]^2</f>
        <v>361</v>
      </c>
      <c r="F323" s="1">
        <v>45000000</v>
      </c>
      <c r="G323" s="1">
        <v>20000000</v>
      </c>
      <c r="H323" s="1">
        <f>Merge6[[#This Row],[MV at time]]/1000000</f>
        <v>45</v>
      </c>
      <c r="I323" s="1">
        <f>Merge6[[#This Row],[fee]]/1000000</f>
        <v>20</v>
      </c>
      <c r="J323" s="2">
        <f>Merge6[[#This Row],[fee]]/Merge6[[#This Row],[MV at time]]</f>
        <v>0.44444444444444442</v>
      </c>
      <c r="K323" t="s">
        <v>509</v>
      </c>
      <c r="L323" t="s">
        <v>201</v>
      </c>
      <c r="M323" t="s">
        <v>203</v>
      </c>
      <c r="N323" t="s">
        <v>218</v>
      </c>
      <c r="O3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3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323" t="s">
        <v>91</v>
      </c>
      <c r="R323" t="s">
        <v>91</v>
      </c>
      <c r="S323">
        <v>80</v>
      </c>
      <c r="T323">
        <v>90</v>
      </c>
      <c r="U323">
        <f>Merge6[[#This Row],[POT]]-Merge6[[#This Row],[TOT]]</f>
        <v>10</v>
      </c>
      <c r="V323" t="s">
        <v>43</v>
      </c>
      <c r="W323">
        <f>IF(Merge6[[#This Row],[Preffoot]]="Right",1,0)</f>
        <v>0</v>
      </c>
      <c r="X323" t="s">
        <v>15</v>
      </c>
      <c r="Y323">
        <f>IF(Merge6[[#This Row],[Position2]]="GK",1,0)</f>
        <v>0</v>
      </c>
      <c r="Z323">
        <f>IF(Merge6[[#This Row],[Position2]]="LB",1,0)</f>
        <v>0</v>
      </c>
      <c r="AA323">
        <f>IF(Merge6[[#This Row],[Position2]]="CB",1,0)</f>
        <v>0</v>
      </c>
      <c r="AB323">
        <f>IF(Merge6[[#This Row],[Position2]]="RB",1,0)</f>
        <v>0</v>
      </c>
      <c r="AC323">
        <f>IF(Merge6[[#This Row],[Position2]]="LWB",1,0)</f>
        <v>0</v>
      </c>
      <c r="AD323">
        <f>IF(Merge6[[#This Row],[Position2]]="RWB",1,0)</f>
        <v>0</v>
      </c>
      <c r="AE323">
        <f>IF(Merge6[[#This Row],[Position2]]="LM",1,0)</f>
        <v>0</v>
      </c>
      <c r="AF323">
        <f>IF(Merge6[[#This Row],[Position2]]="CDM",1,0)</f>
        <v>0</v>
      </c>
      <c r="AG323">
        <f>IF(Merge6[[#This Row],[Position2]]="CM",1,0)</f>
        <v>0</v>
      </c>
      <c r="AH323">
        <f>IF(Merge6[[#This Row],[Position2]]="CAM",1,0)</f>
        <v>0</v>
      </c>
      <c r="AI323">
        <f>IF(Merge6[[#This Row],[Position2]]="RM",1,0)</f>
        <v>0</v>
      </c>
      <c r="AJ323">
        <f>IF(Merge6[[#This Row],[Position2]]="LW",1,0)</f>
        <v>0</v>
      </c>
      <c r="AK323">
        <f>IF(Merge6[[#This Row],[Position2]]="RW",1,0)</f>
        <v>0</v>
      </c>
      <c r="AL323">
        <f>IF(Merge6[[#This Row],[Position2]]="CF",1,0)</f>
        <v>0</v>
      </c>
      <c r="AM323">
        <f>IF(Merge6[[#This Row],[Position2]]="ST",1,0)</f>
        <v>1</v>
      </c>
      <c r="AN323">
        <v>76</v>
      </c>
      <c r="AO323">
        <v>72</v>
      </c>
      <c r="AP323">
        <v>46</v>
      </c>
      <c r="AQ323">
        <v>70</v>
      </c>
      <c r="AR323">
        <v>49</v>
      </c>
      <c r="AS323">
        <v>64</v>
      </c>
      <c r="AT323">
        <v>89</v>
      </c>
      <c r="AU323">
        <v>86</v>
      </c>
      <c r="AV323">
        <v>76</v>
      </c>
      <c r="AW323">
        <v>69</v>
      </c>
      <c r="AX323">
        <v>62</v>
      </c>
      <c r="AY323">
        <v>80</v>
      </c>
      <c r="AZ323">
        <v>75</v>
      </c>
      <c r="BA323">
        <v>38</v>
      </c>
      <c r="BB323">
        <v>15</v>
      </c>
      <c r="BC323">
        <v>31</v>
      </c>
      <c r="BD323">
        <v>80</v>
      </c>
      <c r="BE323">
        <v>77</v>
      </c>
      <c r="BF323">
        <v>85</v>
      </c>
      <c r="BG323">
        <v>65</v>
      </c>
      <c r="BH323">
        <v>89</v>
      </c>
      <c r="BI323">
        <v>75</v>
      </c>
      <c r="BJ323">
        <v>70</v>
      </c>
      <c r="BK323">
        <v>11</v>
      </c>
      <c r="BL323">
        <v>7</v>
      </c>
      <c r="BM323">
        <v>14</v>
      </c>
      <c r="BN323">
        <v>13</v>
      </c>
      <c r="BO323">
        <v>7</v>
      </c>
      <c r="BP323">
        <v>75</v>
      </c>
      <c r="BQ323">
        <v>77</v>
      </c>
      <c r="BR323">
        <v>82</v>
      </c>
      <c r="BS323">
        <v>35</v>
      </c>
      <c r="BT323">
        <v>65</v>
      </c>
      <c r="BU323">
        <v>82</v>
      </c>
    </row>
    <row r="324" spans="1:73" x14ac:dyDescent="0.25">
      <c r="A324" t="s">
        <v>200</v>
      </c>
      <c r="B324">
        <v>11</v>
      </c>
      <c r="C324" t="s">
        <v>28</v>
      </c>
      <c r="D324">
        <v>18</v>
      </c>
      <c r="E324">
        <f>Merge6[[#This Row],[age]]^2</f>
        <v>324</v>
      </c>
      <c r="F324" s="1">
        <v>5000000</v>
      </c>
      <c r="G324" s="1">
        <v>8000000</v>
      </c>
      <c r="H324" s="1">
        <f>Merge6[[#This Row],[MV at time]]/1000000</f>
        <v>5</v>
      </c>
      <c r="I324" s="1">
        <f>Merge6[[#This Row],[fee]]/1000000</f>
        <v>8</v>
      </c>
      <c r="J324" s="2">
        <f>Merge6[[#This Row],[fee]]/Merge6[[#This Row],[MV at time]]</f>
        <v>1.6</v>
      </c>
      <c r="K324" t="s">
        <v>2</v>
      </c>
      <c r="L324" t="s">
        <v>201</v>
      </c>
      <c r="M324" t="s">
        <v>202</v>
      </c>
      <c r="N324" t="s">
        <v>203</v>
      </c>
      <c r="O3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324" t="s">
        <v>204</v>
      </c>
      <c r="R324" t="s">
        <v>91</v>
      </c>
      <c r="S324">
        <v>67</v>
      </c>
      <c r="T324">
        <v>84</v>
      </c>
      <c r="U324">
        <f>Merge6[[#This Row],[POT]]-Merge6[[#This Row],[TOT]]</f>
        <v>17</v>
      </c>
      <c r="V324" t="s">
        <v>43</v>
      </c>
      <c r="W324">
        <f>IF(Merge6[[#This Row],[Preffoot]]="Right",1,0)</f>
        <v>0</v>
      </c>
      <c r="X324" t="s">
        <v>15</v>
      </c>
      <c r="Y324">
        <f>IF(Merge6[[#This Row],[Position2]]="GK",1,0)</f>
        <v>0</v>
      </c>
      <c r="Z324">
        <f>IF(Merge6[[#This Row],[Position2]]="LB",1,0)</f>
        <v>0</v>
      </c>
      <c r="AA324">
        <f>IF(Merge6[[#This Row],[Position2]]="CB",1,0)</f>
        <v>0</v>
      </c>
      <c r="AB324">
        <f>IF(Merge6[[#This Row],[Position2]]="RB",1,0)</f>
        <v>0</v>
      </c>
      <c r="AC324">
        <f>IF(Merge6[[#This Row],[Position2]]="LWB",1,0)</f>
        <v>0</v>
      </c>
      <c r="AD324">
        <f>IF(Merge6[[#This Row],[Position2]]="RWB",1,0)</f>
        <v>0</v>
      </c>
      <c r="AE324">
        <f>IF(Merge6[[#This Row],[Position2]]="LM",1,0)</f>
        <v>0</v>
      </c>
      <c r="AF324">
        <f>IF(Merge6[[#This Row],[Position2]]="CDM",1,0)</f>
        <v>0</v>
      </c>
      <c r="AG324">
        <f>IF(Merge6[[#This Row],[Position2]]="CM",1,0)</f>
        <v>0</v>
      </c>
      <c r="AH324">
        <f>IF(Merge6[[#This Row],[Position2]]="CAM",1,0)</f>
        <v>0</v>
      </c>
      <c r="AI324">
        <f>IF(Merge6[[#This Row],[Position2]]="RM",1,0)</f>
        <v>0</v>
      </c>
      <c r="AJ324">
        <f>IF(Merge6[[#This Row],[Position2]]="LW",1,0)</f>
        <v>0</v>
      </c>
      <c r="AK324">
        <f>IF(Merge6[[#This Row],[Position2]]="RW",1,0)</f>
        <v>0</v>
      </c>
      <c r="AL324">
        <f>IF(Merge6[[#This Row],[Position2]]="CF",1,0)</f>
        <v>0</v>
      </c>
      <c r="AM324">
        <f>IF(Merge6[[#This Row],[Position2]]="ST",1,0)</f>
        <v>1</v>
      </c>
      <c r="AN324">
        <v>66</v>
      </c>
      <c r="AO324">
        <v>67</v>
      </c>
      <c r="AP324">
        <v>46</v>
      </c>
      <c r="AQ324">
        <v>60</v>
      </c>
      <c r="AR324">
        <v>33</v>
      </c>
      <c r="AS324">
        <v>59</v>
      </c>
      <c r="AT324">
        <v>66</v>
      </c>
      <c r="AU324">
        <v>67</v>
      </c>
      <c r="AV324">
        <v>55</v>
      </c>
      <c r="AW324">
        <v>66</v>
      </c>
      <c r="AX324">
        <v>33</v>
      </c>
      <c r="AY324">
        <v>68</v>
      </c>
      <c r="AZ324">
        <v>58</v>
      </c>
      <c r="BA324">
        <v>28</v>
      </c>
      <c r="BB324">
        <v>15</v>
      </c>
      <c r="BC324">
        <v>28</v>
      </c>
      <c r="BD324">
        <v>77</v>
      </c>
      <c r="BE324">
        <v>66</v>
      </c>
      <c r="BF324">
        <v>84</v>
      </c>
      <c r="BG324">
        <v>63</v>
      </c>
      <c r="BH324">
        <v>77</v>
      </c>
      <c r="BI324">
        <v>68</v>
      </c>
      <c r="BJ324">
        <v>68</v>
      </c>
      <c r="BK324">
        <v>11</v>
      </c>
      <c r="BL324">
        <v>7</v>
      </c>
      <c r="BM324">
        <v>14</v>
      </c>
      <c r="BN324">
        <v>13</v>
      </c>
      <c r="BO324">
        <v>7</v>
      </c>
      <c r="BP324">
        <v>80</v>
      </c>
      <c r="BQ324">
        <v>63</v>
      </c>
      <c r="BR324">
        <v>66</v>
      </c>
      <c r="BS324">
        <v>22</v>
      </c>
      <c r="BT324">
        <v>57</v>
      </c>
      <c r="BU324">
        <v>63</v>
      </c>
    </row>
    <row r="325" spans="1:73" x14ac:dyDescent="0.25">
      <c r="A325" t="s">
        <v>1240</v>
      </c>
      <c r="B325">
        <v>0</v>
      </c>
      <c r="C325" t="s">
        <v>57</v>
      </c>
      <c r="D325">
        <v>24</v>
      </c>
      <c r="E325">
        <f>Merge6[[#This Row],[age]]^2</f>
        <v>576</v>
      </c>
      <c r="F325" s="1">
        <v>9000000</v>
      </c>
      <c r="G325" s="1">
        <v>9500000</v>
      </c>
      <c r="H325" s="1">
        <f>Merge6[[#This Row],[MV at time]]/1000000</f>
        <v>9</v>
      </c>
      <c r="I325" s="1">
        <f>Merge6[[#This Row],[fee]]/1000000</f>
        <v>9.5</v>
      </c>
      <c r="J325" s="2">
        <f>Merge6[[#This Row],[fee]]/Merge6[[#This Row],[MV at time]]</f>
        <v>1.0555555555555556</v>
      </c>
      <c r="K325" t="s">
        <v>1233</v>
      </c>
      <c r="L325" t="s">
        <v>11</v>
      </c>
      <c r="M325" t="s">
        <v>162</v>
      </c>
      <c r="N325" t="s">
        <v>68</v>
      </c>
      <c r="O3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25" t="s">
        <v>795</v>
      </c>
      <c r="R325" t="s">
        <v>46</v>
      </c>
      <c r="S325">
        <v>76</v>
      </c>
      <c r="T325">
        <v>81</v>
      </c>
      <c r="U325">
        <f>Merge6[[#This Row],[POT]]-Merge6[[#This Row],[TOT]]</f>
        <v>5</v>
      </c>
      <c r="V325" t="s">
        <v>8</v>
      </c>
      <c r="W325">
        <f>IF(Merge6[[#This Row],[Preffoot]]="Right",1,0)</f>
        <v>1</v>
      </c>
      <c r="X325" t="s">
        <v>20</v>
      </c>
      <c r="Y325">
        <f>IF(Merge6[[#This Row],[Position2]]="GK",1,0)</f>
        <v>0</v>
      </c>
      <c r="Z325">
        <f>IF(Merge6[[#This Row],[Position2]]="LB",1,0)</f>
        <v>0</v>
      </c>
      <c r="AA325">
        <f>IF(Merge6[[#This Row],[Position2]]="CB",1,0)</f>
        <v>0</v>
      </c>
      <c r="AB325">
        <f>IF(Merge6[[#This Row],[Position2]]="RB",1,0)</f>
        <v>0</v>
      </c>
      <c r="AC325">
        <f>IF(Merge6[[#This Row],[Position2]]="LWB",1,0)</f>
        <v>0</v>
      </c>
      <c r="AD325">
        <f>IF(Merge6[[#This Row],[Position2]]="RWB",1,0)</f>
        <v>0</v>
      </c>
      <c r="AE325">
        <f>IF(Merge6[[#This Row],[Position2]]="LM",1,0)</f>
        <v>0</v>
      </c>
      <c r="AF325">
        <f>IF(Merge6[[#This Row],[Position2]]="CDM",1,0)</f>
        <v>0</v>
      </c>
      <c r="AG325">
        <f>IF(Merge6[[#This Row],[Position2]]="CM",1,0)</f>
        <v>1</v>
      </c>
      <c r="AH325">
        <f>IF(Merge6[[#This Row],[Position2]]="CAM",1,0)</f>
        <v>0</v>
      </c>
      <c r="AI325">
        <f>IF(Merge6[[#This Row],[Position2]]="RM",1,0)</f>
        <v>0</v>
      </c>
      <c r="AJ325">
        <f>IF(Merge6[[#This Row],[Position2]]="LW",1,0)</f>
        <v>0</v>
      </c>
      <c r="AK325">
        <f>IF(Merge6[[#This Row],[Position2]]="RW",1,0)</f>
        <v>0</v>
      </c>
      <c r="AL325">
        <f>IF(Merge6[[#This Row],[Position2]]="CF",1,0)</f>
        <v>0</v>
      </c>
      <c r="AM325">
        <f>IF(Merge6[[#This Row],[Position2]]="ST",1,0)</f>
        <v>0</v>
      </c>
      <c r="AN325">
        <v>78</v>
      </c>
      <c r="AO325">
        <v>80</v>
      </c>
      <c r="AP325">
        <v>73</v>
      </c>
      <c r="AQ325">
        <v>77</v>
      </c>
      <c r="AR325">
        <v>75</v>
      </c>
      <c r="AS325">
        <v>51</v>
      </c>
      <c r="AT325">
        <v>77</v>
      </c>
      <c r="AU325">
        <v>69</v>
      </c>
      <c r="AV325">
        <v>72</v>
      </c>
      <c r="AW325">
        <v>77</v>
      </c>
      <c r="AX325">
        <v>74</v>
      </c>
      <c r="AY325">
        <v>74</v>
      </c>
      <c r="AZ325">
        <v>55</v>
      </c>
      <c r="BA325" t="s">
        <v>1234</v>
      </c>
      <c r="BB325">
        <v>56</v>
      </c>
      <c r="BC325">
        <v>68</v>
      </c>
      <c r="BD325">
        <v>76</v>
      </c>
      <c r="BE325">
        <v>86</v>
      </c>
      <c r="BF325">
        <v>59</v>
      </c>
      <c r="BG325">
        <v>83</v>
      </c>
      <c r="BH325">
        <v>70</v>
      </c>
      <c r="BI325">
        <v>84</v>
      </c>
      <c r="BJ325">
        <v>64</v>
      </c>
      <c r="BK325">
        <v>11</v>
      </c>
      <c r="BL325">
        <v>11</v>
      </c>
      <c r="BM325">
        <v>8</v>
      </c>
      <c r="BN325">
        <v>12</v>
      </c>
      <c r="BO325">
        <v>6</v>
      </c>
      <c r="BP325">
        <v>72</v>
      </c>
      <c r="BQ325">
        <v>76</v>
      </c>
      <c r="BR325">
        <v>72</v>
      </c>
      <c r="BS325">
        <v>71</v>
      </c>
      <c r="BT325">
        <v>79</v>
      </c>
      <c r="BU325">
        <v>76</v>
      </c>
    </row>
    <row r="326" spans="1:73" x14ac:dyDescent="0.25">
      <c r="A326" t="s">
        <v>789</v>
      </c>
      <c r="B326">
        <v>0</v>
      </c>
      <c r="C326" t="s">
        <v>28</v>
      </c>
      <c r="D326">
        <v>20</v>
      </c>
      <c r="E326">
        <f>Merge6[[#This Row],[age]]^2</f>
        <v>400</v>
      </c>
      <c r="F326" s="1">
        <v>7500000</v>
      </c>
      <c r="G326" s="1">
        <v>8800000</v>
      </c>
      <c r="H326" s="1">
        <f>Merge6[[#This Row],[MV at time]]/1000000</f>
        <v>7.5</v>
      </c>
      <c r="I326" s="1">
        <f>Merge6[[#This Row],[fee]]/1000000</f>
        <v>8.8000000000000007</v>
      </c>
      <c r="J326" s="2">
        <f>Merge6[[#This Row],[fee]]/Merge6[[#This Row],[MV at time]]</f>
        <v>1.1733333333333333</v>
      </c>
      <c r="K326" t="s">
        <v>773</v>
      </c>
      <c r="L326" t="s">
        <v>11</v>
      </c>
      <c r="M326" t="s">
        <v>790</v>
      </c>
      <c r="N326" t="s">
        <v>307</v>
      </c>
      <c r="O3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326" t="s">
        <v>791</v>
      </c>
      <c r="R326" t="s">
        <v>14</v>
      </c>
      <c r="S326">
        <v>73</v>
      </c>
      <c r="T326">
        <v>83</v>
      </c>
      <c r="U326">
        <f>Merge6[[#This Row],[POT]]-Merge6[[#This Row],[TOT]]</f>
        <v>10</v>
      </c>
      <c r="V326" t="s">
        <v>8</v>
      </c>
      <c r="W326">
        <f>IF(Merge6[[#This Row],[Preffoot]]="Right",1,0)</f>
        <v>1</v>
      </c>
      <c r="X326" t="s">
        <v>15</v>
      </c>
      <c r="Y326">
        <f>IF(Merge6[[#This Row],[Position2]]="GK",1,0)</f>
        <v>0</v>
      </c>
      <c r="Z326">
        <f>IF(Merge6[[#This Row],[Position2]]="LB",1,0)</f>
        <v>0</v>
      </c>
      <c r="AA326">
        <f>IF(Merge6[[#This Row],[Position2]]="CB",1,0)</f>
        <v>0</v>
      </c>
      <c r="AB326">
        <f>IF(Merge6[[#This Row],[Position2]]="RB",1,0)</f>
        <v>0</v>
      </c>
      <c r="AC326">
        <f>IF(Merge6[[#This Row],[Position2]]="LWB",1,0)</f>
        <v>0</v>
      </c>
      <c r="AD326">
        <f>IF(Merge6[[#This Row],[Position2]]="RWB",1,0)</f>
        <v>0</v>
      </c>
      <c r="AE326">
        <f>IF(Merge6[[#This Row],[Position2]]="LM",1,0)</f>
        <v>0</v>
      </c>
      <c r="AF326">
        <f>IF(Merge6[[#This Row],[Position2]]="CDM",1,0)</f>
        <v>0</v>
      </c>
      <c r="AG326">
        <f>IF(Merge6[[#This Row],[Position2]]="CM",1,0)</f>
        <v>0</v>
      </c>
      <c r="AH326">
        <f>IF(Merge6[[#This Row],[Position2]]="CAM",1,0)</f>
        <v>0</v>
      </c>
      <c r="AI326">
        <f>IF(Merge6[[#This Row],[Position2]]="RM",1,0)</f>
        <v>0</v>
      </c>
      <c r="AJ326">
        <f>IF(Merge6[[#This Row],[Position2]]="LW",1,0)</f>
        <v>0</v>
      </c>
      <c r="AK326">
        <f>IF(Merge6[[#This Row],[Position2]]="RW",1,0)</f>
        <v>0</v>
      </c>
      <c r="AL326">
        <f>IF(Merge6[[#This Row],[Position2]]="CF",1,0)</f>
        <v>0</v>
      </c>
      <c r="AM326">
        <f>IF(Merge6[[#This Row],[Position2]]="ST",1,0)</f>
        <v>1</v>
      </c>
      <c r="AN326">
        <v>71</v>
      </c>
      <c r="AO326">
        <v>72</v>
      </c>
      <c r="AP326">
        <v>32</v>
      </c>
      <c r="AQ326">
        <v>72</v>
      </c>
      <c r="AR326">
        <v>59</v>
      </c>
      <c r="AS326">
        <v>75</v>
      </c>
      <c r="AT326">
        <v>75</v>
      </c>
      <c r="AU326">
        <v>78</v>
      </c>
      <c r="AV326">
        <v>71</v>
      </c>
      <c r="AW326">
        <v>67</v>
      </c>
      <c r="AX326">
        <v>40</v>
      </c>
      <c r="AY326">
        <v>69</v>
      </c>
      <c r="AZ326">
        <v>69</v>
      </c>
      <c r="BA326">
        <v>22</v>
      </c>
      <c r="BB326">
        <v>19</v>
      </c>
      <c r="BC326">
        <v>20</v>
      </c>
      <c r="BD326">
        <v>73</v>
      </c>
      <c r="BE326">
        <v>68</v>
      </c>
      <c r="BF326">
        <v>73</v>
      </c>
      <c r="BG326">
        <v>62</v>
      </c>
      <c r="BH326">
        <v>71</v>
      </c>
      <c r="BI326">
        <v>63</v>
      </c>
      <c r="BJ326">
        <v>64</v>
      </c>
      <c r="BK326">
        <v>14</v>
      </c>
      <c r="BL326">
        <v>13</v>
      </c>
      <c r="BM326">
        <v>11</v>
      </c>
      <c r="BN326">
        <v>6</v>
      </c>
      <c r="BO326">
        <v>7</v>
      </c>
      <c r="BP326">
        <v>29</v>
      </c>
      <c r="BQ326">
        <v>60</v>
      </c>
      <c r="BR326">
        <v>79</v>
      </c>
      <c r="BS326">
        <v>16</v>
      </c>
      <c r="BT326">
        <v>59</v>
      </c>
      <c r="BU326">
        <v>67</v>
      </c>
    </row>
    <row r="327" spans="1:73" x14ac:dyDescent="0.25">
      <c r="A327" t="s">
        <v>1017</v>
      </c>
      <c r="B327">
        <v>40</v>
      </c>
      <c r="C327" t="s">
        <v>71</v>
      </c>
      <c r="D327">
        <v>24</v>
      </c>
      <c r="E327">
        <f>Merge6[[#This Row],[age]]^2</f>
        <v>576</v>
      </c>
      <c r="F327" s="1">
        <v>28000000</v>
      </c>
      <c r="G327" s="1">
        <v>20000000</v>
      </c>
      <c r="H327" s="1">
        <f>Merge6[[#This Row],[MV at time]]/1000000</f>
        <v>28</v>
      </c>
      <c r="I327" s="1">
        <f>Merge6[[#This Row],[fee]]/1000000</f>
        <v>20</v>
      </c>
      <c r="J327" s="2">
        <f>Merge6[[#This Row],[fee]]/Merge6[[#This Row],[MV at time]]</f>
        <v>0.7142857142857143</v>
      </c>
      <c r="K327" t="s">
        <v>773</v>
      </c>
      <c r="L327" t="s">
        <v>11</v>
      </c>
      <c r="M327" t="s">
        <v>265</v>
      </c>
      <c r="N327" t="s">
        <v>13</v>
      </c>
      <c r="O3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327" t="s">
        <v>30</v>
      </c>
      <c r="R327" t="s">
        <v>14</v>
      </c>
      <c r="S327">
        <v>80</v>
      </c>
      <c r="T327">
        <v>83</v>
      </c>
      <c r="U327">
        <f>Merge6[[#This Row],[POT]]-Merge6[[#This Row],[TOT]]</f>
        <v>3</v>
      </c>
      <c r="V327" t="s">
        <v>8</v>
      </c>
      <c r="W327">
        <f>IF(Merge6[[#This Row],[Preffoot]]="Right",1,0)</f>
        <v>1</v>
      </c>
      <c r="X327" t="s">
        <v>77</v>
      </c>
      <c r="Y327">
        <f>IF(Merge6[[#This Row],[Position2]]="GK",1,0)</f>
        <v>0</v>
      </c>
      <c r="Z327">
        <f>IF(Merge6[[#This Row],[Position2]]="LB",1,0)</f>
        <v>0</v>
      </c>
      <c r="AA327">
        <f>IF(Merge6[[#This Row],[Position2]]="CB",1,0)</f>
        <v>0</v>
      </c>
      <c r="AB327">
        <f>IF(Merge6[[#This Row],[Position2]]="RB",1,0)</f>
        <v>0</v>
      </c>
      <c r="AC327">
        <f>IF(Merge6[[#This Row],[Position2]]="LWB",1,0)</f>
        <v>0</v>
      </c>
      <c r="AD327">
        <f>IF(Merge6[[#This Row],[Position2]]="RWB",1,0)</f>
        <v>0</v>
      </c>
      <c r="AE327">
        <f>IF(Merge6[[#This Row],[Position2]]="LM",1,0)</f>
        <v>1</v>
      </c>
      <c r="AF327">
        <f>IF(Merge6[[#This Row],[Position2]]="CDM",1,0)</f>
        <v>0</v>
      </c>
      <c r="AG327">
        <f>IF(Merge6[[#This Row],[Position2]]="CM",1,0)</f>
        <v>0</v>
      </c>
      <c r="AH327">
        <f>IF(Merge6[[#This Row],[Position2]]="CAM",1,0)</f>
        <v>0</v>
      </c>
      <c r="AI327">
        <f>IF(Merge6[[#This Row],[Position2]]="RM",1,0)</f>
        <v>0</v>
      </c>
      <c r="AJ327">
        <f>IF(Merge6[[#This Row],[Position2]]="LW",1,0)</f>
        <v>0</v>
      </c>
      <c r="AK327">
        <f>IF(Merge6[[#This Row],[Position2]]="RW",1,0)</f>
        <v>0</v>
      </c>
      <c r="AL327">
        <f>IF(Merge6[[#This Row],[Position2]]="CF",1,0)</f>
        <v>0</v>
      </c>
      <c r="AM327">
        <f>IF(Merge6[[#This Row],[Position2]]="ST",1,0)</f>
        <v>0</v>
      </c>
      <c r="AN327">
        <v>85</v>
      </c>
      <c r="AO327">
        <v>87</v>
      </c>
      <c r="AP327">
        <v>74</v>
      </c>
      <c r="AQ327">
        <v>75</v>
      </c>
      <c r="AR327">
        <v>67</v>
      </c>
      <c r="AS327">
        <v>45</v>
      </c>
      <c r="AT327">
        <v>77</v>
      </c>
      <c r="AU327">
        <v>75</v>
      </c>
      <c r="AV327">
        <v>76</v>
      </c>
      <c r="AW327">
        <v>81</v>
      </c>
      <c r="AX327">
        <v>56</v>
      </c>
      <c r="AY327">
        <v>64</v>
      </c>
      <c r="AZ327">
        <v>71</v>
      </c>
      <c r="BA327">
        <v>25</v>
      </c>
      <c r="BB327">
        <v>29</v>
      </c>
      <c r="BC327">
        <v>33</v>
      </c>
      <c r="BD327">
        <v>86</v>
      </c>
      <c r="BE327">
        <v>78</v>
      </c>
      <c r="BF327">
        <v>60</v>
      </c>
      <c r="BG327">
        <v>84</v>
      </c>
      <c r="BH327">
        <v>85</v>
      </c>
      <c r="BI327">
        <v>89</v>
      </c>
      <c r="BJ327">
        <v>61</v>
      </c>
      <c r="BK327">
        <v>14</v>
      </c>
      <c r="BL327">
        <v>13</v>
      </c>
      <c r="BM327">
        <v>16</v>
      </c>
      <c r="BN327">
        <v>15</v>
      </c>
      <c r="BO327">
        <v>15</v>
      </c>
      <c r="BP327">
        <v>43</v>
      </c>
      <c r="BQ327">
        <v>81</v>
      </c>
      <c r="BR327">
        <v>74</v>
      </c>
      <c r="BS327">
        <v>36</v>
      </c>
      <c r="BT327">
        <v>75</v>
      </c>
      <c r="BU327">
        <v>79</v>
      </c>
    </row>
    <row r="328" spans="1:73" x14ac:dyDescent="0.25">
      <c r="A328" t="s">
        <v>592</v>
      </c>
      <c r="B328">
        <v>17</v>
      </c>
      <c r="C328" t="s">
        <v>57</v>
      </c>
      <c r="D328">
        <v>21</v>
      </c>
      <c r="E328">
        <f>Merge6[[#This Row],[age]]^2</f>
        <v>441</v>
      </c>
      <c r="F328" s="1">
        <v>25000000</v>
      </c>
      <c r="G328" s="1">
        <v>17000000</v>
      </c>
      <c r="H328" s="1">
        <f>Merge6[[#This Row],[MV at time]]/1000000</f>
        <v>25</v>
      </c>
      <c r="I328" s="1">
        <f>Merge6[[#This Row],[fee]]/1000000</f>
        <v>17</v>
      </c>
      <c r="J328" s="2">
        <f>Merge6[[#This Row],[fee]]/Merge6[[#This Row],[MV at time]]</f>
        <v>0.68</v>
      </c>
      <c r="K328" t="s">
        <v>509</v>
      </c>
      <c r="L328" t="s">
        <v>3</v>
      </c>
      <c r="M328" t="s">
        <v>388</v>
      </c>
      <c r="N328" t="s">
        <v>282</v>
      </c>
      <c r="O3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328" t="s">
        <v>593</v>
      </c>
      <c r="R328" t="s">
        <v>91</v>
      </c>
      <c r="S328">
        <v>78</v>
      </c>
      <c r="T328">
        <v>88</v>
      </c>
      <c r="U328">
        <f>Merge6[[#This Row],[POT]]-Merge6[[#This Row],[TOT]]</f>
        <v>10</v>
      </c>
      <c r="V328" t="s">
        <v>8</v>
      </c>
      <c r="W328">
        <f>IF(Merge6[[#This Row],[Preffoot]]="Right",1,0)</f>
        <v>1</v>
      </c>
      <c r="X328" t="s">
        <v>20</v>
      </c>
      <c r="Y328">
        <f>IF(Merge6[[#This Row],[Position2]]="GK",1,0)</f>
        <v>0</v>
      </c>
      <c r="Z328">
        <f>IF(Merge6[[#This Row],[Position2]]="LB",1,0)</f>
        <v>0</v>
      </c>
      <c r="AA328">
        <f>IF(Merge6[[#This Row],[Position2]]="CB",1,0)</f>
        <v>0</v>
      </c>
      <c r="AB328">
        <f>IF(Merge6[[#This Row],[Position2]]="RB",1,0)</f>
        <v>0</v>
      </c>
      <c r="AC328">
        <f>IF(Merge6[[#This Row],[Position2]]="LWB",1,0)</f>
        <v>0</v>
      </c>
      <c r="AD328">
        <f>IF(Merge6[[#This Row],[Position2]]="RWB",1,0)</f>
        <v>0</v>
      </c>
      <c r="AE328">
        <f>IF(Merge6[[#This Row],[Position2]]="LM",1,0)</f>
        <v>0</v>
      </c>
      <c r="AF328">
        <f>IF(Merge6[[#This Row],[Position2]]="CDM",1,0)</f>
        <v>0</v>
      </c>
      <c r="AG328">
        <f>IF(Merge6[[#This Row],[Position2]]="CM",1,0)</f>
        <v>1</v>
      </c>
      <c r="AH328">
        <f>IF(Merge6[[#This Row],[Position2]]="CAM",1,0)</f>
        <v>0</v>
      </c>
      <c r="AI328">
        <f>IF(Merge6[[#This Row],[Position2]]="RM",1,0)</f>
        <v>0</v>
      </c>
      <c r="AJ328">
        <f>IF(Merge6[[#This Row],[Position2]]="LW",1,0)</f>
        <v>0</v>
      </c>
      <c r="AK328">
        <f>IF(Merge6[[#This Row],[Position2]]="RW",1,0)</f>
        <v>0</v>
      </c>
      <c r="AL328">
        <f>IF(Merge6[[#This Row],[Position2]]="CF",1,0)</f>
        <v>0</v>
      </c>
      <c r="AM328">
        <f>IF(Merge6[[#This Row],[Position2]]="ST",1,0)</f>
        <v>0</v>
      </c>
      <c r="AN328">
        <v>79</v>
      </c>
      <c r="AO328">
        <v>77</v>
      </c>
      <c r="AP328">
        <v>69</v>
      </c>
      <c r="AQ328">
        <v>79</v>
      </c>
      <c r="AR328">
        <v>75</v>
      </c>
      <c r="AS328">
        <v>63</v>
      </c>
      <c r="AT328">
        <v>81</v>
      </c>
      <c r="AU328">
        <v>71</v>
      </c>
      <c r="AV328">
        <v>78</v>
      </c>
      <c r="AW328">
        <v>68</v>
      </c>
      <c r="AX328">
        <v>47</v>
      </c>
      <c r="AY328">
        <v>63</v>
      </c>
      <c r="AZ328">
        <v>65</v>
      </c>
      <c r="BA328">
        <v>66</v>
      </c>
      <c r="BB328">
        <v>69</v>
      </c>
      <c r="BC328">
        <v>71</v>
      </c>
      <c r="BD328">
        <v>75</v>
      </c>
      <c r="BE328">
        <v>87</v>
      </c>
      <c r="BF328">
        <v>68</v>
      </c>
      <c r="BG328">
        <v>79</v>
      </c>
      <c r="BH328">
        <v>77</v>
      </c>
      <c r="BI328">
        <v>79</v>
      </c>
      <c r="BJ328">
        <v>73</v>
      </c>
      <c r="BK328">
        <v>9</v>
      </c>
      <c r="BL328">
        <v>10</v>
      </c>
      <c r="BM328">
        <v>5</v>
      </c>
      <c r="BN328">
        <v>8</v>
      </c>
      <c r="BO328">
        <v>6</v>
      </c>
      <c r="BP328">
        <v>75</v>
      </c>
      <c r="BQ328">
        <v>75</v>
      </c>
      <c r="BR328">
        <v>73</v>
      </c>
      <c r="BS328">
        <v>68</v>
      </c>
      <c r="BT328">
        <v>77</v>
      </c>
      <c r="BU328">
        <v>82</v>
      </c>
    </row>
    <row r="329" spans="1:73" x14ac:dyDescent="0.25">
      <c r="A329" t="s">
        <v>594</v>
      </c>
      <c r="B329">
        <v>23</v>
      </c>
      <c r="C329" t="s">
        <v>1</v>
      </c>
      <c r="D329">
        <v>21</v>
      </c>
      <c r="E329">
        <f>Merge6[[#This Row],[age]]^2</f>
        <v>441</v>
      </c>
      <c r="F329" s="1">
        <v>3500000</v>
      </c>
      <c r="G329" s="1">
        <v>13300000</v>
      </c>
      <c r="H329" s="1">
        <f>Merge6[[#This Row],[MV at time]]/1000000</f>
        <v>3.5</v>
      </c>
      <c r="I329" s="1">
        <f>Merge6[[#This Row],[fee]]/1000000</f>
        <v>13.3</v>
      </c>
      <c r="J329" s="2">
        <f>Merge6[[#This Row],[fee]]/Merge6[[#This Row],[MV at time]]</f>
        <v>3.8</v>
      </c>
      <c r="K329" t="s">
        <v>509</v>
      </c>
      <c r="L329" t="s">
        <v>145</v>
      </c>
      <c r="M329" t="s">
        <v>405</v>
      </c>
      <c r="N329" t="s">
        <v>486</v>
      </c>
      <c r="O3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29" t="s">
        <v>131</v>
      </c>
      <c r="R329" t="s">
        <v>60</v>
      </c>
      <c r="S329">
        <v>71</v>
      </c>
      <c r="T329">
        <v>83</v>
      </c>
      <c r="U329">
        <f>Merge6[[#This Row],[POT]]-Merge6[[#This Row],[TOT]]</f>
        <v>12</v>
      </c>
      <c r="V329" t="s">
        <v>8</v>
      </c>
      <c r="W329">
        <f>IF(Merge6[[#This Row],[Preffoot]]="Right",1,0)</f>
        <v>1</v>
      </c>
      <c r="X329" t="s">
        <v>9</v>
      </c>
      <c r="Y329">
        <f>IF(Merge6[[#This Row],[Position2]]="GK",1,0)</f>
        <v>0</v>
      </c>
      <c r="Z329">
        <f>IF(Merge6[[#This Row],[Position2]]="LB",1,0)</f>
        <v>0</v>
      </c>
      <c r="AA329">
        <f>IF(Merge6[[#This Row],[Position2]]="CB",1,0)</f>
        <v>1</v>
      </c>
      <c r="AB329">
        <f>IF(Merge6[[#This Row],[Position2]]="RB",1,0)</f>
        <v>0</v>
      </c>
      <c r="AC329">
        <f>IF(Merge6[[#This Row],[Position2]]="LWB",1,0)</f>
        <v>0</v>
      </c>
      <c r="AD329">
        <f>IF(Merge6[[#This Row],[Position2]]="RWB",1,0)</f>
        <v>0</v>
      </c>
      <c r="AE329">
        <f>IF(Merge6[[#This Row],[Position2]]="LM",1,0)</f>
        <v>0</v>
      </c>
      <c r="AF329">
        <f>IF(Merge6[[#This Row],[Position2]]="CDM",1,0)</f>
        <v>0</v>
      </c>
      <c r="AG329">
        <f>IF(Merge6[[#This Row],[Position2]]="CM",1,0)</f>
        <v>0</v>
      </c>
      <c r="AH329">
        <f>IF(Merge6[[#This Row],[Position2]]="CAM",1,0)</f>
        <v>0</v>
      </c>
      <c r="AI329">
        <f>IF(Merge6[[#This Row],[Position2]]="RM",1,0)</f>
        <v>0</v>
      </c>
      <c r="AJ329">
        <f>IF(Merge6[[#This Row],[Position2]]="LW",1,0)</f>
        <v>0</v>
      </c>
      <c r="AK329">
        <f>IF(Merge6[[#This Row],[Position2]]="RW",1,0)</f>
        <v>0</v>
      </c>
      <c r="AL329">
        <f>IF(Merge6[[#This Row],[Position2]]="CF",1,0)</f>
        <v>0</v>
      </c>
      <c r="AM329">
        <f>IF(Merge6[[#This Row],[Position2]]="ST",1,0)</f>
        <v>0</v>
      </c>
      <c r="AN329">
        <v>67</v>
      </c>
      <c r="AO329">
        <v>69</v>
      </c>
      <c r="AP329">
        <v>38</v>
      </c>
      <c r="AQ329">
        <v>72</v>
      </c>
      <c r="AR329">
        <v>64</v>
      </c>
      <c r="AS329">
        <v>66</v>
      </c>
      <c r="AT329">
        <v>51</v>
      </c>
      <c r="AU329">
        <v>34</v>
      </c>
      <c r="AV329">
        <v>32</v>
      </c>
      <c r="AW329">
        <v>37</v>
      </c>
      <c r="AX329">
        <v>38</v>
      </c>
      <c r="AY329">
        <v>38</v>
      </c>
      <c r="AZ329">
        <v>35</v>
      </c>
      <c r="BA329">
        <v>67</v>
      </c>
      <c r="BB329">
        <v>71</v>
      </c>
      <c r="BC329">
        <v>72</v>
      </c>
      <c r="BD329">
        <v>74</v>
      </c>
      <c r="BE329">
        <v>72</v>
      </c>
      <c r="BF329">
        <v>72</v>
      </c>
      <c r="BG329">
        <v>73</v>
      </c>
      <c r="BH329">
        <v>77</v>
      </c>
      <c r="BI329">
        <v>70</v>
      </c>
      <c r="BJ329">
        <v>70</v>
      </c>
      <c r="BK329">
        <v>13</v>
      </c>
      <c r="BL329">
        <v>14</v>
      </c>
      <c r="BM329">
        <v>8</v>
      </c>
      <c r="BN329">
        <v>11</v>
      </c>
      <c r="BO329">
        <v>9</v>
      </c>
      <c r="BP329">
        <v>70</v>
      </c>
      <c r="BQ329">
        <v>70</v>
      </c>
      <c r="BR329">
        <v>50</v>
      </c>
      <c r="BS329">
        <v>71</v>
      </c>
      <c r="BT329">
        <v>58</v>
      </c>
      <c r="BU329">
        <v>70</v>
      </c>
    </row>
    <row r="330" spans="1:73" x14ac:dyDescent="0.25">
      <c r="A330" t="s">
        <v>595</v>
      </c>
      <c r="B330">
        <v>11</v>
      </c>
      <c r="C330" t="s">
        <v>57</v>
      </c>
      <c r="D330">
        <v>29</v>
      </c>
      <c r="E330">
        <f>Merge6[[#This Row],[age]]^2</f>
        <v>841</v>
      </c>
      <c r="F330" s="1">
        <v>15000000</v>
      </c>
      <c r="G330" s="1">
        <v>9500000</v>
      </c>
      <c r="H330" s="1">
        <f>Merge6[[#This Row],[MV at time]]/1000000</f>
        <v>15</v>
      </c>
      <c r="I330" s="1">
        <f>Merge6[[#This Row],[fee]]/1000000</f>
        <v>9.5</v>
      </c>
      <c r="J330" s="2">
        <f>Merge6[[#This Row],[fee]]/Merge6[[#This Row],[MV at time]]</f>
        <v>0.6333333333333333</v>
      </c>
      <c r="K330" t="s">
        <v>509</v>
      </c>
      <c r="L330" t="s">
        <v>145</v>
      </c>
      <c r="M330" t="s">
        <v>89</v>
      </c>
      <c r="N330" t="s">
        <v>94</v>
      </c>
      <c r="O3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30" t="s">
        <v>60</v>
      </c>
      <c r="R330" t="s">
        <v>60</v>
      </c>
      <c r="S330">
        <v>77</v>
      </c>
      <c r="T330">
        <v>77</v>
      </c>
      <c r="U330">
        <f>Merge6[[#This Row],[POT]]-Merge6[[#This Row],[TOT]]</f>
        <v>0</v>
      </c>
      <c r="V330" t="s">
        <v>43</v>
      </c>
      <c r="W330">
        <f>IF(Merge6[[#This Row],[Preffoot]]="Right",1,0)</f>
        <v>0</v>
      </c>
      <c r="X330" t="s">
        <v>61</v>
      </c>
      <c r="Y330">
        <f>IF(Merge6[[#This Row],[Position2]]="GK",1,0)</f>
        <v>0</v>
      </c>
      <c r="Z330">
        <f>IF(Merge6[[#This Row],[Position2]]="LB",1,0)</f>
        <v>0</v>
      </c>
      <c r="AA330">
        <f>IF(Merge6[[#This Row],[Position2]]="CB",1,0)</f>
        <v>0</v>
      </c>
      <c r="AB330">
        <f>IF(Merge6[[#This Row],[Position2]]="RB",1,0)</f>
        <v>0</v>
      </c>
      <c r="AC330">
        <f>IF(Merge6[[#This Row],[Position2]]="LWB",1,0)</f>
        <v>0</v>
      </c>
      <c r="AD330">
        <f>IF(Merge6[[#This Row],[Position2]]="RWB",1,0)</f>
        <v>0</v>
      </c>
      <c r="AE330">
        <f>IF(Merge6[[#This Row],[Position2]]="LM",1,0)</f>
        <v>0</v>
      </c>
      <c r="AF330">
        <f>IF(Merge6[[#This Row],[Position2]]="CDM",1,0)</f>
        <v>1</v>
      </c>
      <c r="AG330">
        <f>IF(Merge6[[#This Row],[Position2]]="CM",1,0)</f>
        <v>0</v>
      </c>
      <c r="AH330">
        <f>IF(Merge6[[#This Row],[Position2]]="CAM",1,0)</f>
        <v>0</v>
      </c>
      <c r="AI330">
        <f>IF(Merge6[[#This Row],[Position2]]="RM",1,0)</f>
        <v>0</v>
      </c>
      <c r="AJ330">
        <f>IF(Merge6[[#This Row],[Position2]]="LW",1,0)</f>
        <v>0</v>
      </c>
      <c r="AK330">
        <f>IF(Merge6[[#This Row],[Position2]]="RW",1,0)</f>
        <v>0</v>
      </c>
      <c r="AL330">
        <f>IF(Merge6[[#This Row],[Position2]]="CF",1,0)</f>
        <v>0</v>
      </c>
      <c r="AM330">
        <f>IF(Merge6[[#This Row],[Position2]]="ST",1,0)</f>
        <v>0</v>
      </c>
      <c r="AN330">
        <v>80</v>
      </c>
      <c r="AO330">
        <v>73</v>
      </c>
      <c r="AP330">
        <v>73</v>
      </c>
      <c r="AQ330">
        <v>80</v>
      </c>
      <c r="AR330">
        <v>76</v>
      </c>
      <c r="AS330">
        <v>60</v>
      </c>
      <c r="AT330">
        <v>82</v>
      </c>
      <c r="AU330">
        <v>62</v>
      </c>
      <c r="AV330">
        <v>74</v>
      </c>
      <c r="AW330">
        <v>72</v>
      </c>
      <c r="AX330">
        <v>53</v>
      </c>
      <c r="AY330">
        <v>65</v>
      </c>
      <c r="AZ330">
        <v>59</v>
      </c>
      <c r="BA330">
        <v>70</v>
      </c>
      <c r="BB330">
        <v>75</v>
      </c>
      <c r="BC330">
        <v>77</v>
      </c>
      <c r="BD330">
        <v>68</v>
      </c>
      <c r="BE330">
        <v>76</v>
      </c>
      <c r="BF330">
        <v>64</v>
      </c>
      <c r="BG330">
        <v>85</v>
      </c>
      <c r="BH330">
        <v>67</v>
      </c>
      <c r="BI330">
        <v>78</v>
      </c>
      <c r="BJ330">
        <v>67</v>
      </c>
      <c r="BK330">
        <v>11</v>
      </c>
      <c r="BL330">
        <v>10</v>
      </c>
      <c r="BM330">
        <v>9</v>
      </c>
      <c r="BN330">
        <v>14</v>
      </c>
      <c r="BO330">
        <v>6</v>
      </c>
      <c r="BP330">
        <v>84</v>
      </c>
      <c r="BQ330">
        <v>77</v>
      </c>
      <c r="BR330">
        <v>68</v>
      </c>
      <c r="BS330">
        <v>76</v>
      </c>
      <c r="BT330">
        <v>71</v>
      </c>
      <c r="BU330">
        <v>75</v>
      </c>
    </row>
    <row r="331" spans="1:73" x14ac:dyDescent="0.25">
      <c r="A331" t="s">
        <v>271</v>
      </c>
      <c r="B331">
        <v>10</v>
      </c>
      <c r="C331" t="s">
        <v>57</v>
      </c>
      <c r="D331">
        <v>26</v>
      </c>
      <c r="E331">
        <f>Merge6[[#This Row],[age]]^2</f>
        <v>676</v>
      </c>
      <c r="F331" s="1">
        <v>55000000</v>
      </c>
      <c r="G331" s="1">
        <v>23000000</v>
      </c>
      <c r="H331" s="1">
        <f>Merge6[[#This Row],[MV at time]]/1000000</f>
        <v>55</v>
      </c>
      <c r="I331" s="1">
        <f>Merge6[[#This Row],[fee]]/1000000</f>
        <v>23</v>
      </c>
      <c r="J331" s="2">
        <f>Merge6[[#This Row],[fee]]/Merge6[[#This Row],[MV at time]]</f>
        <v>0.41818181818181815</v>
      </c>
      <c r="K331" t="s">
        <v>1233</v>
      </c>
      <c r="L331" t="s">
        <v>34</v>
      </c>
      <c r="M331" t="s">
        <v>228</v>
      </c>
      <c r="N331" t="s">
        <v>242</v>
      </c>
      <c r="O3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31" t="s">
        <v>7</v>
      </c>
      <c r="R331" t="s">
        <v>55</v>
      </c>
      <c r="S331">
        <v>83</v>
      </c>
      <c r="T331">
        <v>85</v>
      </c>
      <c r="U331">
        <f>Merge6[[#This Row],[POT]]-Merge6[[#This Row],[TOT]]</f>
        <v>2</v>
      </c>
      <c r="V331" t="s">
        <v>43</v>
      </c>
      <c r="W331">
        <f>IF(Merge6[[#This Row],[Preffoot]]="Right",1,0)</f>
        <v>0</v>
      </c>
      <c r="X331" t="s">
        <v>20</v>
      </c>
      <c r="Y331">
        <f>IF(Merge6[[#This Row],[Position2]]="GK",1,0)</f>
        <v>0</v>
      </c>
      <c r="Z331">
        <f>IF(Merge6[[#This Row],[Position2]]="LB",1,0)</f>
        <v>0</v>
      </c>
      <c r="AA331">
        <f>IF(Merge6[[#This Row],[Position2]]="CB",1,0)</f>
        <v>0</v>
      </c>
      <c r="AB331">
        <f>IF(Merge6[[#This Row],[Position2]]="RB",1,0)</f>
        <v>0</v>
      </c>
      <c r="AC331">
        <f>IF(Merge6[[#This Row],[Position2]]="LWB",1,0)</f>
        <v>0</v>
      </c>
      <c r="AD331">
        <f>IF(Merge6[[#This Row],[Position2]]="RWB",1,0)</f>
        <v>0</v>
      </c>
      <c r="AE331">
        <f>IF(Merge6[[#This Row],[Position2]]="LM",1,0)</f>
        <v>0</v>
      </c>
      <c r="AF331">
        <f>IF(Merge6[[#This Row],[Position2]]="CDM",1,0)</f>
        <v>0</v>
      </c>
      <c r="AG331">
        <f>IF(Merge6[[#This Row],[Position2]]="CM",1,0)</f>
        <v>1</v>
      </c>
      <c r="AH331">
        <f>IF(Merge6[[#This Row],[Position2]]="CAM",1,0)</f>
        <v>0</v>
      </c>
      <c r="AI331">
        <f>IF(Merge6[[#This Row],[Position2]]="RM",1,0)</f>
        <v>0</v>
      </c>
      <c r="AJ331">
        <f>IF(Merge6[[#This Row],[Position2]]="LW",1,0)</f>
        <v>0</v>
      </c>
      <c r="AK331">
        <f>IF(Merge6[[#This Row],[Position2]]="RW",1,0)</f>
        <v>0</v>
      </c>
      <c r="AL331">
        <f>IF(Merge6[[#This Row],[Position2]]="CF",1,0)</f>
        <v>0</v>
      </c>
      <c r="AM331">
        <f>IF(Merge6[[#This Row],[Position2]]="ST",1,0)</f>
        <v>0</v>
      </c>
      <c r="AN331">
        <v>88</v>
      </c>
      <c r="AO331">
        <v>85</v>
      </c>
      <c r="AP331">
        <v>72</v>
      </c>
      <c r="AQ331">
        <v>85</v>
      </c>
      <c r="AR331">
        <v>80</v>
      </c>
      <c r="AS331">
        <v>67</v>
      </c>
      <c r="AT331">
        <v>77</v>
      </c>
      <c r="AU331">
        <v>79</v>
      </c>
      <c r="AV331">
        <v>85</v>
      </c>
      <c r="AW331">
        <v>75</v>
      </c>
      <c r="AX331">
        <v>61</v>
      </c>
      <c r="AY331">
        <v>67</v>
      </c>
      <c r="AZ331">
        <v>67</v>
      </c>
      <c r="BA331" t="s">
        <v>1234</v>
      </c>
      <c r="BB331">
        <v>75</v>
      </c>
      <c r="BC331">
        <v>78</v>
      </c>
      <c r="BD331">
        <v>67</v>
      </c>
      <c r="BE331">
        <v>90</v>
      </c>
      <c r="BF331">
        <v>67</v>
      </c>
      <c r="BG331">
        <v>67</v>
      </c>
      <c r="BH331">
        <v>56</v>
      </c>
      <c r="BI331">
        <v>71</v>
      </c>
      <c r="BJ331">
        <v>46</v>
      </c>
      <c r="BK331">
        <v>13</v>
      </c>
      <c r="BL331">
        <v>16</v>
      </c>
      <c r="BM331">
        <v>11</v>
      </c>
      <c r="BN331">
        <v>7</v>
      </c>
      <c r="BO331">
        <v>13</v>
      </c>
      <c r="BP331">
        <v>68</v>
      </c>
      <c r="BQ331">
        <v>81</v>
      </c>
      <c r="BR331">
        <v>81</v>
      </c>
      <c r="BS331">
        <v>76</v>
      </c>
      <c r="BT331">
        <v>84</v>
      </c>
      <c r="BU331">
        <v>85</v>
      </c>
    </row>
    <row r="332" spans="1:73" x14ac:dyDescent="0.25">
      <c r="A332" t="s">
        <v>229</v>
      </c>
      <c r="B332">
        <v>35</v>
      </c>
      <c r="C332" t="s">
        <v>17</v>
      </c>
      <c r="D332">
        <v>24</v>
      </c>
      <c r="E332">
        <f>Merge6[[#This Row],[age]]^2</f>
        <v>576</v>
      </c>
      <c r="F332" s="1">
        <v>45000000</v>
      </c>
      <c r="G332" s="1">
        <v>45000000</v>
      </c>
      <c r="H332" s="1">
        <f>Merge6[[#This Row],[MV at time]]/1000000</f>
        <v>45</v>
      </c>
      <c r="I332" s="1">
        <f>Merge6[[#This Row],[fee]]/1000000</f>
        <v>45</v>
      </c>
      <c r="J332" s="2">
        <f>Merge6[[#This Row],[fee]]/Merge6[[#This Row],[MV at time]]</f>
        <v>1</v>
      </c>
      <c r="K332" t="s">
        <v>2</v>
      </c>
      <c r="L332" t="s">
        <v>11</v>
      </c>
      <c r="M332" t="s">
        <v>59</v>
      </c>
      <c r="N332" t="s">
        <v>220</v>
      </c>
      <c r="O3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32" t="s">
        <v>55</v>
      </c>
      <c r="R332" t="s">
        <v>60</v>
      </c>
      <c r="S332">
        <v>84</v>
      </c>
      <c r="T332">
        <v>89</v>
      </c>
      <c r="U332">
        <f>Merge6[[#This Row],[POT]]-Merge6[[#This Row],[TOT]]</f>
        <v>5</v>
      </c>
      <c r="V332" t="s">
        <v>8</v>
      </c>
      <c r="W332">
        <f>IF(Merge6[[#This Row],[Preffoot]]="Right",1,0)</f>
        <v>1</v>
      </c>
      <c r="X332" t="s">
        <v>61</v>
      </c>
      <c r="Y332">
        <f>IF(Merge6[[#This Row],[Position2]]="GK",1,0)</f>
        <v>0</v>
      </c>
      <c r="Z332">
        <f>IF(Merge6[[#This Row],[Position2]]="LB",1,0)</f>
        <v>0</v>
      </c>
      <c r="AA332">
        <f>IF(Merge6[[#This Row],[Position2]]="CB",1,0)</f>
        <v>0</v>
      </c>
      <c r="AB332">
        <f>IF(Merge6[[#This Row],[Position2]]="RB",1,0)</f>
        <v>0</v>
      </c>
      <c r="AC332">
        <f>IF(Merge6[[#This Row],[Position2]]="LWB",1,0)</f>
        <v>0</v>
      </c>
      <c r="AD332">
        <f>IF(Merge6[[#This Row],[Position2]]="RWB",1,0)</f>
        <v>0</v>
      </c>
      <c r="AE332">
        <f>IF(Merge6[[#This Row],[Position2]]="LM",1,0)</f>
        <v>0</v>
      </c>
      <c r="AF332">
        <f>IF(Merge6[[#This Row],[Position2]]="CDM",1,0)</f>
        <v>1</v>
      </c>
      <c r="AG332">
        <f>IF(Merge6[[#This Row],[Position2]]="CM",1,0)</f>
        <v>0</v>
      </c>
      <c r="AH332">
        <f>IF(Merge6[[#This Row],[Position2]]="CAM",1,0)</f>
        <v>0</v>
      </c>
      <c r="AI332">
        <f>IF(Merge6[[#This Row],[Position2]]="RM",1,0)</f>
        <v>0</v>
      </c>
      <c r="AJ332">
        <f>IF(Merge6[[#This Row],[Position2]]="LW",1,0)</f>
        <v>0</v>
      </c>
      <c r="AK332">
        <f>IF(Merge6[[#This Row],[Position2]]="RW",1,0)</f>
        <v>0</v>
      </c>
      <c r="AL332">
        <f>IF(Merge6[[#This Row],[Position2]]="CF",1,0)</f>
        <v>0</v>
      </c>
      <c r="AM332">
        <f>IF(Merge6[[#This Row],[Position2]]="ST",1,0)</f>
        <v>0</v>
      </c>
      <c r="AN332">
        <v>81</v>
      </c>
      <c r="AO332">
        <v>75</v>
      </c>
      <c r="AP332">
        <v>79</v>
      </c>
      <c r="AQ332">
        <v>82</v>
      </c>
      <c r="AR332">
        <v>77</v>
      </c>
      <c r="AS332">
        <v>75</v>
      </c>
      <c r="AT332">
        <v>75</v>
      </c>
      <c r="AU332">
        <v>66</v>
      </c>
      <c r="AV332">
        <v>53</v>
      </c>
      <c r="AW332">
        <v>71</v>
      </c>
      <c r="AX332">
        <v>45</v>
      </c>
      <c r="AY332">
        <v>91</v>
      </c>
      <c r="AZ332">
        <v>30</v>
      </c>
      <c r="BA332">
        <v>80</v>
      </c>
      <c r="BB332">
        <v>85</v>
      </c>
      <c r="BC332">
        <v>88</v>
      </c>
      <c r="BD332">
        <v>73</v>
      </c>
      <c r="BE332">
        <v>93</v>
      </c>
      <c r="BF332">
        <v>82</v>
      </c>
      <c r="BG332">
        <v>69</v>
      </c>
      <c r="BH332">
        <v>75</v>
      </c>
      <c r="BI332">
        <v>71</v>
      </c>
      <c r="BJ332">
        <v>77</v>
      </c>
      <c r="BK332">
        <v>8</v>
      </c>
      <c r="BL332">
        <v>13</v>
      </c>
      <c r="BM332">
        <v>12</v>
      </c>
      <c r="BN332">
        <v>6</v>
      </c>
      <c r="BO332">
        <v>8</v>
      </c>
      <c r="BP332">
        <v>85</v>
      </c>
      <c r="BQ332">
        <v>80</v>
      </c>
      <c r="BR332">
        <v>68</v>
      </c>
      <c r="BS332">
        <v>83</v>
      </c>
      <c r="BT332">
        <v>73</v>
      </c>
      <c r="BU332">
        <v>80</v>
      </c>
    </row>
    <row r="333" spans="1:73" x14ac:dyDescent="0.25">
      <c r="A333" t="s">
        <v>907</v>
      </c>
      <c r="B333">
        <v>21</v>
      </c>
      <c r="C333" t="s">
        <v>28</v>
      </c>
      <c r="D333">
        <v>18</v>
      </c>
      <c r="E333">
        <f>Merge6[[#This Row],[age]]^2</f>
        <v>324</v>
      </c>
      <c r="F333" s="1">
        <v>12000000</v>
      </c>
      <c r="G333" s="1">
        <v>40000000</v>
      </c>
      <c r="H333" s="1">
        <f>Merge6[[#This Row],[MV at time]]/1000000</f>
        <v>12</v>
      </c>
      <c r="I333" s="1">
        <f>Merge6[[#This Row],[fee]]/1000000</f>
        <v>40</v>
      </c>
      <c r="J333" s="2">
        <f>Merge6[[#This Row],[fee]]/Merge6[[#This Row],[MV at time]]</f>
        <v>3.3333333333333335</v>
      </c>
      <c r="K333" t="s">
        <v>773</v>
      </c>
      <c r="L333" t="s">
        <v>238</v>
      </c>
      <c r="M333" t="s">
        <v>307</v>
      </c>
      <c r="N333" t="s">
        <v>319</v>
      </c>
      <c r="O3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3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33" t="s">
        <v>14</v>
      </c>
      <c r="R333" t="s">
        <v>60</v>
      </c>
      <c r="S333">
        <v>69</v>
      </c>
      <c r="T333">
        <v>85</v>
      </c>
      <c r="U333">
        <f>Merge6[[#This Row],[POT]]-Merge6[[#This Row],[TOT]]</f>
        <v>16</v>
      </c>
      <c r="V333" t="s">
        <v>8</v>
      </c>
      <c r="W333">
        <f>IF(Merge6[[#This Row],[Preffoot]]="Right",1,0)</f>
        <v>1</v>
      </c>
      <c r="X333" t="s">
        <v>15</v>
      </c>
      <c r="Y333">
        <f>IF(Merge6[[#This Row],[Position2]]="GK",1,0)</f>
        <v>0</v>
      </c>
      <c r="Z333">
        <f>IF(Merge6[[#This Row],[Position2]]="LB",1,0)</f>
        <v>0</v>
      </c>
      <c r="AA333">
        <f>IF(Merge6[[#This Row],[Position2]]="CB",1,0)</f>
        <v>0</v>
      </c>
      <c r="AB333">
        <f>IF(Merge6[[#This Row],[Position2]]="RB",1,0)</f>
        <v>0</v>
      </c>
      <c r="AC333">
        <f>IF(Merge6[[#This Row],[Position2]]="LWB",1,0)</f>
        <v>0</v>
      </c>
      <c r="AD333">
        <f>IF(Merge6[[#This Row],[Position2]]="RWB",1,0)</f>
        <v>0</v>
      </c>
      <c r="AE333">
        <f>IF(Merge6[[#This Row],[Position2]]="LM",1,0)</f>
        <v>0</v>
      </c>
      <c r="AF333">
        <f>IF(Merge6[[#This Row],[Position2]]="CDM",1,0)</f>
        <v>0</v>
      </c>
      <c r="AG333">
        <f>IF(Merge6[[#This Row],[Position2]]="CM",1,0)</f>
        <v>0</v>
      </c>
      <c r="AH333">
        <f>IF(Merge6[[#This Row],[Position2]]="CAM",1,0)</f>
        <v>0</v>
      </c>
      <c r="AI333">
        <f>IF(Merge6[[#This Row],[Position2]]="RM",1,0)</f>
        <v>0</v>
      </c>
      <c r="AJ333">
        <f>IF(Merge6[[#This Row],[Position2]]="LW",1,0)</f>
        <v>0</v>
      </c>
      <c r="AK333">
        <f>IF(Merge6[[#This Row],[Position2]]="RW",1,0)</f>
        <v>0</v>
      </c>
      <c r="AL333">
        <f>IF(Merge6[[#This Row],[Position2]]="CF",1,0)</f>
        <v>0</v>
      </c>
      <c r="AM333">
        <f>IF(Merge6[[#This Row],[Position2]]="ST",1,0)</f>
        <v>1</v>
      </c>
      <c r="AN333">
        <v>72</v>
      </c>
      <c r="AO333">
        <v>73</v>
      </c>
      <c r="AP333">
        <v>41</v>
      </c>
      <c r="AQ333">
        <v>46</v>
      </c>
      <c r="AR333">
        <v>38</v>
      </c>
      <c r="AS333">
        <v>62</v>
      </c>
      <c r="AT333">
        <v>72</v>
      </c>
      <c r="AU333">
        <v>70</v>
      </c>
      <c r="AV333">
        <v>64</v>
      </c>
      <c r="AW333">
        <v>52</v>
      </c>
      <c r="AX333">
        <v>31</v>
      </c>
      <c r="AY333">
        <v>70</v>
      </c>
      <c r="AZ333">
        <v>70</v>
      </c>
      <c r="BA333">
        <v>16</v>
      </c>
      <c r="BB333">
        <v>16</v>
      </c>
      <c r="BC333">
        <v>21</v>
      </c>
      <c r="BD333">
        <v>76</v>
      </c>
      <c r="BE333">
        <v>58</v>
      </c>
      <c r="BF333">
        <v>70</v>
      </c>
      <c r="BG333">
        <v>68</v>
      </c>
      <c r="BH333">
        <v>74</v>
      </c>
      <c r="BI333">
        <v>72</v>
      </c>
      <c r="BJ333">
        <v>72</v>
      </c>
      <c r="BK333">
        <v>13</v>
      </c>
      <c r="BL333">
        <v>6</v>
      </c>
      <c r="BM333">
        <v>12</v>
      </c>
      <c r="BN333">
        <v>7</v>
      </c>
      <c r="BO333">
        <v>8</v>
      </c>
      <c r="BP333">
        <v>54</v>
      </c>
      <c r="BQ333">
        <v>73</v>
      </c>
      <c r="BR333">
        <v>71</v>
      </c>
      <c r="BS333">
        <v>17</v>
      </c>
      <c r="BT333">
        <v>56</v>
      </c>
      <c r="BU333">
        <v>61</v>
      </c>
    </row>
    <row r="334" spans="1:73" x14ac:dyDescent="0.25">
      <c r="A334" t="s">
        <v>1296</v>
      </c>
      <c r="B334">
        <v>35</v>
      </c>
      <c r="C334" t="s">
        <v>10</v>
      </c>
      <c r="D334">
        <v>22</v>
      </c>
      <c r="E334">
        <f>Merge6[[#This Row],[age]]^2</f>
        <v>484</v>
      </c>
      <c r="F334" s="1">
        <v>25000000</v>
      </c>
      <c r="G334" s="1">
        <v>35000000</v>
      </c>
      <c r="H334" s="1">
        <f>Merge6[[#This Row],[MV at time]]/1000000</f>
        <v>25</v>
      </c>
      <c r="I334" s="1">
        <f>Merge6[[#This Row],[fee]]/1000000</f>
        <v>35</v>
      </c>
      <c r="J334" s="2">
        <f>Merge6[[#This Row],[fee]]/Merge6[[#This Row],[MV at time]]</f>
        <v>1.4</v>
      </c>
      <c r="K334" t="s">
        <v>1233</v>
      </c>
      <c r="L334" t="s">
        <v>238</v>
      </c>
      <c r="M334" t="s">
        <v>307</v>
      </c>
      <c r="N334" t="s">
        <v>184</v>
      </c>
      <c r="O3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3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34" t="s">
        <v>1242</v>
      </c>
      <c r="R334" t="s">
        <v>60</v>
      </c>
      <c r="S334">
        <v>77</v>
      </c>
      <c r="T334">
        <v>87</v>
      </c>
      <c r="U334">
        <f>Merge6[[#This Row],[POT]]-Merge6[[#This Row],[TOT]]</f>
        <v>10</v>
      </c>
      <c r="V334" t="s">
        <v>43</v>
      </c>
      <c r="W334">
        <f>IF(Merge6[[#This Row],[Preffoot]]="Right",1,0)</f>
        <v>0</v>
      </c>
      <c r="X334" t="s">
        <v>21</v>
      </c>
      <c r="Y334">
        <f>IF(Merge6[[#This Row],[Position2]]="GK",1,0)</f>
        <v>0</v>
      </c>
      <c r="Z334">
        <f>IF(Merge6[[#This Row],[Position2]]="LB",1,0)</f>
        <v>0</v>
      </c>
      <c r="AA334">
        <f>IF(Merge6[[#This Row],[Position2]]="CB",1,0)</f>
        <v>0</v>
      </c>
      <c r="AB334">
        <f>IF(Merge6[[#This Row],[Position2]]="RB",1,0)</f>
        <v>0</v>
      </c>
      <c r="AC334">
        <f>IF(Merge6[[#This Row],[Position2]]="LWB",1,0)</f>
        <v>0</v>
      </c>
      <c r="AD334">
        <f>IF(Merge6[[#This Row],[Position2]]="RWB",1,0)</f>
        <v>0</v>
      </c>
      <c r="AE334">
        <f>IF(Merge6[[#This Row],[Position2]]="LM",1,0)</f>
        <v>0</v>
      </c>
      <c r="AF334">
        <f>IF(Merge6[[#This Row],[Position2]]="CDM",1,0)</f>
        <v>0</v>
      </c>
      <c r="AG334">
        <f>IF(Merge6[[#This Row],[Position2]]="CM",1,0)</f>
        <v>0</v>
      </c>
      <c r="AH334">
        <f>IF(Merge6[[#This Row],[Position2]]="CAM",1,0)</f>
        <v>1</v>
      </c>
      <c r="AI334">
        <f>IF(Merge6[[#This Row],[Position2]]="RM",1,0)</f>
        <v>0</v>
      </c>
      <c r="AJ334">
        <f>IF(Merge6[[#This Row],[Position2]]="LW",1,0)</f>
        <v>0</v>
      </c>
      <c r="AK334">
        <f>IF(Merge6[[#This Row],[Position2]]="RW",1,0)</f>
        <v>0</v>
      </c>
      <c r="AL334">
        <f>IF(Merge6[[#This Row],[Position2]]="CF",1,0)</f>
        <v>0</v>
      </c>
      <c r="AM334">
        <f>IF(Merge6[[#This Row],[Position2]]="ST",1,0)</f>
        <v>0</v>
      </c>
      <c r="AN334">
        <v>80</v>
      </c>
      <c r="AO334">
        <v>78</v>
      </c>
      <c r="AP334">
        <v>73</v>
      </c>
      <c r="AQ334">
        <v>79</v>
      </c>
      <c r="AR334">
        <v>76</v>
      </c>
      <c r="AS334">
        <v>46</v>
      </c>
      <c r="AT334">
        <v>73</v>
      </c>
      <c r="AU334">
        <v>69</v>
      </c>
      <c r="AV334">
        <v>74</v>
      </c>
      <c r="AW334">
        <v>74</v>
      </c>
      <c r="AX334">
        <v>68</v>
      </c>
      <c r="AY334">
        <v>69</v>
      </c>
      <c r="AZ334">
        <v>65</v>
      </c>
      <c r="BA334" t="s">
        <v>1234</v>
      </c>
      <c r="BB334">
        <v>35</v>
      </c>
      <c r="BC334">
        <v>42</v>
      </c>
      <c r="BD334">
        <v>76</v>
      </c>
      <c r="BE334">
        <v>62</v>
      </c>
      <c r="BF334">
        <v>48</v>
      </c>
      <c r="BG334">
        <v>69</v>
      </c>
      <c r="BH334">
        <v>74</v>
      </c>
      <c r="BI334">
        <v>76</v>
      </c>
      <c r="BJ334">
        <v>47</v>
      </c>
      <c r="BK334">
        <v>13</v>
      </c>
      <c r="BL334">
        <v>9</v>
      </c>
      <c r="BM334">
        <v>5</v>
      </c>
      <c r="BN334">
        <v>15</v>
      </c>
      <c r="BO334">
        <v>6</v>
      </c>
      <c r="BP334">
        <v>51</v>
      </c>
      <c r="BQ334">
        <v>71</v>
      </c>
      <c r="BR334">
        <v>73</v>
      </c>
      <c r="BS334">
        <v>33</v>
      </c>
      <c r="BT334">
        <v>82</v>
      </c>
      <c r="BU334">
        <v>75</v>
      </c>
    </row>
    <row r="335" spans="1:73" x14ac:dyDescent="0.25">
      <c r="A335" t="s">
        <v>955</v>
      </c>
      <c r="B335">
        <v>26</v>
      </c>
      <c r="C335" t="s">
        <v>116</v>
      </c>
      <c r="D335">
        <v>18</v>
      </c>
      <c r="E335">
        <f>Merge6[[#This Row],[age]]^2</f>
        <v>324</v>
      </c>
      <c r="F335" s="1">
        <v>1800000</v>
      </c>
      <c r="G335" s="1">
        <v>8500000</v>
      </c>
      <c r="H335" s="1">
        <f>Merge6[[#This Row],[MV at time]]/1000000</f>
        <v>1.8</v>
      </c>
      <c r="I335" s="1">
        <f>Merge6[[#This Row],[fee]]/1000000</f>
        <v>8.5</v>
      </c>
      <c r="J335" s="2">
        <f>Merge6[[#This Row],[fee]]/Merge6[[#This Row],[MV at time]]</f>
        <v>4.7222222222222223</v>
      </c>
      <c r="K335" t="s">
        <v>773</v>
      </c>
      <c r="L335" t="s">
        <v>277</v>
      </c>
      <c r="M335" t="s">
        <v>545</v>
      </c>
      <c r="N335" t="s">
        <v>226</v>
      </c>
      <c r="O3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35" t="s">
        <v>547</v>
      </c>
      <c r="R335" t="s">
        <v>60</v>
      </c>
      <c r="S335">
        <v>70</v>
      </c>
      <c r="T335">
        <v>86</v>
      </c>
      <c r="U335">
        <f>Merge6[[#This Row],[POT]]-Merge6[[#This Row],[TOT]]</f>
        <v>16</v>
      </c>
      <c r="V335" t="s">
        <v>8</v>
      </c>
      <c r="W335">
        <f>IF(Merge6[[#This Row],[Preffoot]]="Right",1,0)</f>
        <v>1</v>
      </c>
      <c r="X335" t="s">
        <v>37</v>
      </c>
      <c r="Y335">
        <f>IF(Merge6[[#This Row],[Position2]]="GK",1,0)</f>
        <v>0</v>
      </c>
      <c r="Z335">
        <f>IF(Merge6[[#This Row],[Position2]]="LB",1,0)</f>
        <v>0</v>
      </c>
      <c r="AA335">
        <f>IF(Merge6[[#This Row],[Position2]]="CB",1,0)</f>
        <v>0</v>
      </c>
      <c r="AB335">
        <f>IF(Merge6[[#This Row],[Position2]]="RB",1,0)</f>
        <v>0</v>
      </c>
      <c r="AC335">
        <f>IF(Merge6[[#This Row],[Position2]]="LWB",1,0)</f>
        <v>0</v>
      </c>
      <c r="AD335">
        <f>IF(Merge6[[#This Row],[Position2]]="RWB",1,0)</f>
        <v>0</v>
      </c>
      <c r="AE335">
        <f>IF(Merge6[[#This Row],[Position2]]="LM",1,0)</f>
        <v>0</v>
      </c>
      <c r="AF335">
        <f>IF(Merge6[[#This Row],[Position2]]="CDM",1,0)</f>
        <v>0</v>
      </c>
      <c r="AG335">
        <f>IF(Merge6[[#This Row],[Position2]]="CM",1,0)</f>
        <v>0</v>
      </c>
      <c r="AH335">
        <f>IF(Merge6[[#This Row],[Position2]]="CAM",1,0)</f>
        <v>0</v>
      </c>
      <c r="AI335">
        <f>IF(Merge6[[#This Row],[Position2]]="RM",1,0)</f>
        <v>1</v>
      </c>
      <c r="AJ335">
        <f>IF(Merge6[[#This Row],[Position2]]="LW",1,0)</f>
        <v>0</v>
      </c>
      <c r="AK335">
        <f>IF(Merge6[[#This Row],[Position2]]="RW",1,0)</f>
        <v>0</v>
      </c>
      <c r="AL335">
        <f>IF(Merge6[[#This Row],[Position2]]="CF",1,0)</f>
        <v>0</v>
      </c>
      <c r="AM335">
        <f>IF(Merge6[[#This Row],[Position2]]="ST",1,0)</f>
        <v>0</v>
      </c>
      <c r="AN335">
        <v>71</v>
      </c>
      <c r="AO335">
        <v>74</v>
      </c>
      <c r="AP335">
        <v>67</v>
      </c>
      <c r="AQ335">
        <v>68</v>
      </c>
      <c r="AR335">
        <v>58</v>
      </c>
      <c r="AS335">
        <v>50</v>
      </c>
      <c r="AT335">
        <v>68</v>
      </c>
      <c r="AU335">
        <v>62</v>
      </c>
      <c r="AV335">
        <v>61</v>
      </c>
      <c r="AW335">
        <v>61</v>
      </c>
      <c r="AX335">
        <v>62</v>
      </c>
      <c r="AY335">
        <v>66</v>
      </c>
      <c r="AZ335">
        <v>56</v>
      </c>
      <c r="BA335">
        <v>35</v>
      </c>
      <c r="BB335">
        <v>18</v>
      </c>
      <c r="BC335">
        <v>11</v>
      </c>
      <c r="BD335">
        <v>79</v>
      </c>
      <c r="BE335">
        <v>75</v>
      </c>
      <c r="BF335">
        <v>61</v>
      </c>
      <c r="BG335">
        <v>84</v>
      </c>
      <c r="BH335">
        <v>79</v>
      </c>
      <c r="BI335">
        <v>83</v>
      </c>
      <c r="BJ335">
        <v>73</v>
      </c>
      <c r="BK335">
        <v>8</v>
      </c>
      <c r="BL335">
        <v>9</v>
      </c>
      <c r="BM335">
        <v>12</v>
      </c>
      <c r="BN335">
        <v>7</v>
      </c>
      <c r="BO335">
        <v>7</v>
      </c>
      <c r="BP335">
        <v>42</v>
      </c>
      <c r="BQ335">
        <v>65</v>
      </c>
      <c r="BR335">
        <v>66</v>
      </c>
      <c r="BS335">
        <v>31</v>
      </c>
      <c r="BT335">
        <v>64</v>
      </c>
      <c r="BU335">
        <v>65</v>
      </c>
    </row>
    <row r="336" spans="1:73" x14ac:dyDescent="0.25">
      <c r="A336" t="s">
        <v>1101</v>
      </c>
      <c r="B336">
        <v>23</v>
      </c>
      <c r="C336" t="s">
        <v>116</v>
      </c>
      <c r="D336">
        <v>21</v>
      </c>
      <c r="E336">
        <f>Merge6[[#This Row],[age]]^2</f>
        <v>441</v>
      </c>
      <c r="F336" s="1">
        <v>6000000</v>
      </c>
      <c r="G336" s="1">
        <v>6820000</v>
      </c>
      <c r="H336" s="1">
        <f>Merge6[[#This Row],[MV at time]]/1000000</f>
        <v>6</v>
      </c>
      <c r="I336" s="1">
        <f>Merge6[[#This Row],[fee]]/1000000</f>
        <v>6.82</v>
      </c>
      <c r="J336" s="2">
        <f>Merge6[[#This Row],[fee]]/Merge6[[#This Row],[MV at time]]</f>
        <v>1.1366666666666667</v>
      </c>
      <c r="K336" t="s">
        <v>1050</v>
      </c>
      <c r="L336" t="s">
        <v>277</v>
      </c>
      <c r="M336" t="s">
        <v>545</v>
      </c>
      <c r="N336" t="s">
        <v>1084</v>
      </c>
      <c r="O3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36" t="s">
        <v>547</v>
      </c>
      <c r="R336" t="s">
        <v>46</v>
      </c>
      <c r="S336">
        <v>73</v>
      </c>
      <c r="T336">
        <v>81</v>
      </c>
      <c r="U336">
        <f>Merge6[[#This Row],[POT]]-Merge6[[#This Row],[TOT]]</f>
        <v>8</v>
      </c>
      <c r="V336" t="s">
        <v>43</v>
      </c>
      <c r="W336">
        <f>IF(Merge6[[#This Row],[Preffoot]]="Right",1,0)</f>
        <v>0</v>
      </c>
      <c r="X336" t="s">
        <v>37</v>
      </c>
      <c r="Y336">
        <f>IF(Merge6[[#This Row],[Position2]]="GK",1,0)</f>
        <v>0</v>
      </c>
      <c r="Z336">
        <f>IF(Merge6[[#This Row],[Position2]]="LB",1,0)</f>
        <v>0</v>
      </c>
      <c r="AA336">
        <f>IF(Merge6[[#This Row],[Position2]]="CB",1,0)</f>
        <v>0</v>
      </c>
      <c r="AB336">
        <f>IF(Merge6[[#This Row],[Position2]]="RB",1,0)</f>
        <v>0</v>
      </c>
      <c r="AC336">
        <f>IF(Merge6[[#This Row],[Position2]]="LWB",1,0)</f>
        <v>0</v>
      </c>
      <c r="AD336">
        <f>IF(Merge6[[#This Row],[Position2]]="RWB",1,0)</f>
        <v>0</v>
      </c>
      <c r="AE336">
        <f>IF(Merge6[[#This Row],[Position2]]="LM",1,0)</f>
        <v>0</v>
      </c>
      <c r="AF336">
        <f>IF(Merge6[[#This Row],[Position2]]="CDM",1,0)</f>
        <v>0</v>
      </c>
      <c r="AG336">
        <f>IF(Merge6[[#This Row],[Position2]]="CM",1,0)</f>
        <v>0</v>
      </c>
      <c r="AH336">
        <f>IF(Merge6[[#This Row],[Position2]]="CAM",1,0)</f>
        <v>0</v>
      </c>
      <c r="AI336">
        <f>IF(Merge6[[#This Row],[Position2]]="RM",1,0)</f>
        <v>1</v>
      </c>
      <c r="AJ336">
        <f>IF(Merge6[[#This Row],[Position2]]="LW",1,0)</f>
        <v>0</v>
      </c>
      <c r="AK336">
        <f>IF(Merge6[[#This Row],[Position2]]="RW",1,0)</f>
        <v>0</v>
      </c>
      <c r="AL336">
        <f>IF(Merge6[[#This Row],[Position2]]="CF",1,0)</f>
        <v>0</v>
      </c>
      <c r="AM336">
        <f>IF(Merge6[[#This Row],[Position2]]="ST",1,0)</f>
        <v>0</v>
      </c>
      <c r="AN336">
        <v>73</v>
      </c>
      <c r="AO336">
        <v>75</v>
      </c>
      <c r="AP336">
        <v>69</v>
      </c>
      <c r="AQ336">
        <v>73</v>
      </c>
      <c r="AR336">
        <v>66</v>
      </c>
      <c r="AS336">
        <v>61</v>
      </c>
      <c r="AT336">
        <v>72</v>
      </c>
      <c r="AU336">
        <v>69</v>
      </c>
      <c r="AV336">
        <v>72</v>
      </c>
      <c r="AW336">
        <v>71</v>
      </c>
      <c r="AX336">
        <v>60</v>
      </c>
      <c r="AY336">
        <v>58</v>
      </c>
      <c r="AZ336">
        <v>67</v>
      </c>
      <c r="BA336">
        <v>37</v>
      </c>
      <c r="BB336">
        <v>30</v>
      </c>
      <c r="BC336">
        <v>35</v>
      </c>
      <c r="BD336">
        <v>83</v>
      </c>
      <c r="BE336">
        <v>67</v>
      </c>
      <c r="BF336">
        <v>54</v>
      </c>
      <c r="BG336">
        <v>64</v>
      </c>
      <c r="BH336">
        <v>80</v>
      </c>
      <c r="BI336">
        <v>83</v>
      </c>
      <c r="BJ336">
        <v>67</v>
      </c>
      <c r="BK336">
        <v>6</v>
      </c>
      <c r="BL336">
        <v>8</v>
      </c>
      <c r="BM336">
        <v>9</v>
      </c>
      <c r="BN336">
        <v>10</v>
      </c>
      <c r="BO336">
        <v>8</v>
      </c>
      <c r="BP336">
        <v>32</v>
      </c>
      <c r="BQ336">
        <v>69</v>
      </c>
      <c r="BR336">
        <v>72</v>
      </c>
      <c r="BS336">
        <v>35</v>
      </c>
      <c r="BT336">
        <v>69</v>
      </c>
      <c r="BU336">
        <v>57</v>
      </c>
    </row>
    <row r="337" spans="1:73" x14ac:dyDescent="0.25">
      <c r="A337" t="s">
        <v>1289</v>
      </c>
      <c r="B337">
        <v>0</v>
      </c>
      <c r="C337" t="s">
        <v>116</v>
      </c>
      <c r="D337">
        <v>24</v>
      </c>
      <c r="E337">
        <f>Merge6[[#This Row],[age]]^2</f>
        <v>576</v>
      </c>
      <c r="F337" s="1">
        <v>65000000</v>
      </c>
      <c r="G337" s="1">
        <v>42500000</v>
      </c>
      <c r="H337" s="1">
        <f>Merge6[[#This Row],[MV at time]]/1000000</f>
        <v>65</v>
      </c>
      <c r="I337" s="1">
        <f>Merge6[[#This Row],[fee]]/1000000</f>
        <v>42.5</v>
      </c>
      <c r="J337" s="2">
        <f>Merge6[[#This Row],[fee]]/Merge6[[#This Row],[MV at time]]</f>
        <v>0.65384615384615385</v>
      </c>
      <c r="K337" t="s">
        <v>1233</v>
      </c>
      <c r="L337" t="s">
        <v>18</v>
      </c>
      <c r="M337" t="s">
        <v>5</v>
      </c>
      <c r="N337" t="s">
        <v>187</v>
      </c>
      <c r="O3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37" t="s">
        <v>7</v>
      </c>
      <c r="R337" t="s">
        <v>7</v>
      </c>
      <c r="S337">
        <v>84</v>
      </c>
      <c r="T337">
        <v>90</v>
      </c>
      <c r="U337">
        <f>Merge6[[#This Row],[POT]]-Merge6[[#This Row],[TOT]]</f>
        <v>6</v>
      </c>
      <c r="V337" t="s">
        <v>8</v>
      </c>
      <c r="W337">
        <f>IF(Merge6[[#This Row],[Preffoot]]="Right",1,0)</f>
        <v>1</v>
      </c>
      <c r="X337" t="s">
        <v>156</v>
      </c>
      <c r="Y337">
        <f>IF(Merge6[[#This Row],[Position2]]="GK",1,0)</f>
        <v>0</v>
      </c>
      <c r="Z337">
        <f>IF(Merge6[[#This Row],[Position2]]="LB",1,0)</f>
        <v>0</v>
      </c>
      <c r="AA337">
        <f>IF(Merge6[[#This Row],[Position2]]="CB",1,0)</f>
        <v>0</v>
      </c>
      <c r="AB337">
        <f>IF(Merge6[[#This Row],[Position2]]="RB",1,0)</f>
        <v>0</v>
      </c>
      <c r="AC337">
        <f>IF(Merge6[[#This Row],[Position2]]="LWB",1,0)</f>
        <v>0</v>
      </c>
      <c r="AD337">
        <f>IF(Merge6[[#This Row],[Position2]]="RWB",1,0)</f>
        <v>0</v>
      </c>
      <c r="AE337">
        <f>IF(Merge6[[#This Row],[Position2]]="LM",1,0)</f>
        <v>0</v>
      </c>
      <c r="AF337">
        <f>IF(Merge6[[#This Row],[Position2]]="CDM",1,0)</f>
        <v>0</v>
      </c>
      <c r="AG337">
        <f>IF(Merge6[[#This Row],[Position2]]="CM",1,0)</f>
        <v>0</v>
      </c>
      <c r="AH337">
        <f>IF(Merge6[[#This Row],[Position2]]="CAM",1,0)</f>
        <v>0</v>
      </c>
      <c r="AI337">
        <f>IF(Merge6[[#This Row],[Position2]]="RM",1,0)</f>
        <v>0</v>
      </c>
      <c r="AJ337">
        <f>IF(Merge6[[#This Row],[Position2]]="LW",1,0)</f>
        <v>1</v>
      </c>
      <c r="AK337">
        <f>IF(Merge6[[#This Row],[Position2]]="RW",1,0)</f>
        <v>0</v>
      </c>
      <c r="AL337">
        <f>IF(Merge6[[#This Row],[Position2]]="CF",1,0)</f>
        <v>0</v>
      </c>
      <c r="AM337">
        <f>IF(Merge6[[#This Row],[Position2]]="ST",1,0)</f>
        <v>0</v>
      </c>
      <c r="AN337">
        <v>82</v>
      </c>
      <c r="AO337">
        <v>89</v>
      </c>
      <c r="AP337">
        <v>75</v>
      </c>
      <c r="AQ337">
        <v>78</v>
      </c>
      <c r="AR337">
        <v>72</v>
      </c>
      <c r="AS337">
        <v>50</v>
      </c>
      <c r="AT337">
        <v>86</v>
      </c>
      <c r="AU337">
        <v>80</v>
      </c>
      <c r="AV337">
        <v>84</v>
      </c>
      <c r="AW337">
        <v>78</v>
      </c>
      <c r="AX337">
        <v>62</v>
      </c>
      <c r="AY337">
        <v>62</v>
      </c>
      <c r="AZ337">
        <v>80</v>
      </c>
      <c r="BA337" t="s">
        <v>1234</v>
      </c>
      <c r="BB337">
        <v>44</v>
      </c>
      <c r="BC337">
        <v>44</v>
      </c>
      <c r="BD337">
        <v>91</v>
      </c>
      <c r="BE337">
        <v>85</v>
      </c>
      <c r="BF337">
        <v>70</v>
      </c>
      <c r="BG337">
        <v>81</v>
      </c>
      <c r="BH337">
        <v>91</v>
      </c>
      <c r="BI337">
        <v>88</v>
      </c>
      <c r="BJ337">
        <v>53</v>
      </c>
      <c r="BK337">
        <v>9</v>
      </c>
      <c r="BL337">
        <v>6</v>
      </c>
      <c r="BM337">
        <v>7</v>
      </c>
      <c r="BN337">
        <v>8</v>
      </c>
      <c r="BO337">
        <v>7</v>
      </c>
      <c r="BP337">
        <v>69</v>
      </c>
      <c r="BQ337">
        <v>86</v>
      </c>
      <c r="BR337">
        <v>84</v>
      </c>
      <c r="BS337">
        <v>30</v>
      </c>
      <c r="BT337">
        <v>77</v>
      </c>
      <c r="BU337">
        <v>81</v>
      </c>
    </row>
    <row r="338" spans="1:73" x14ac:dyDescent="0.25">
      <c r="A338" t="s">
        <v>62</v>
      </c>
      <c r="B338">
        <v>10</v>
      </c>
      <c r="C338" t="s">
        <v>28</v>
      </c>
      <c r="D338">
        <v>28</v>
      </c>
      <c r="E338">
        <f>Merge6[[#This Row],[age]]^2</f>
        <v>784</v>
      </c>
      <c r="F338" s="1">
        <v>14000000</v>
      </c>
      <c r="G338" s="1">
        <v>9000000</v>
      </c>
      <c r="H338" s="1">
        <f>Merge6[[#This Row],[MV at time]]/1000000</f>
        <v>14</v>
      </c>
      <c r="I338" s="1">
        <f>Merge6[[#This Row],[fee]]/1000000</f>
        <v>9</v>
      </c>
      <c r="J338" s="2">
        <f>Merge6[[#This Row],[fee]]/Merge6[[#This Row],[MV at time]]</f>
        <v>0.6428571428571429</v>
      </c>
      <c r="K338" t="s">
        <v>2</v>
      </c>
      <c r="L338" t="s">
        <v>63</v>
      </c>
      <c r="M338" t="s">
        <v>64</v>
      </c>
      <c r="N338" t="s">
        <v>65</v>
      </c>
      <c r="O3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3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338" t="s">
        <v>66</v>
      </c>
      <c r="R338" t="s">
        <v>66</v>
      </c>
      <c r="S338">
        <v>81</v>
      </c>
      <c r="T338">
        <v>81</v>
      </c>
      <c r="U338">
        <f>Merge6[[#This Row],[POT]]-Merge6[[#This Row],[TOT]]</f>
        <v>0</v>
      </c>
      <c r="V338" t="s">
        <v>8</v>
      </c>
      <c r="W338">
        <f>IF(Merge6[[#This Row],[Preffoot]]="Right",1,0)</f>
        <v>1</v>
      </c>
      <c r="X338" t="s">
        <v>15</v>
      </c>
      <c r="Y338">
        <f>IF(Merge6[[#This Row],[Position2]]="GK",1,0)</f>
        <v>0</v>
      </c>
      <c r="Z338">
        <f>IF(Merge6[[#This Row],[Position2]]="LB",1,0)</f>
        <v>0</v>
      </c>
      <c r="AA338">
        <f>IF(Merge6[[#This Row],[Position2]]="CB",1,0)</f>
        <v>0</v>
      </c>
      <c r="AB338">
        <f>IF(Merge6[[#This Row],[Position2]]="RB",1,0)</f>
        <v>0</v>
      </c>
      <c r="AC338">
        <f>IF(Merge6[[#This Row],[Position2]]="LWB",1,0)</f>
        <v>0</v>
      </c>
      <c r="AD338">
        <f>IF(Merge6[[#This Row],[Position2]]="RWB",1,0)</f>
        <v>0</v>
      </c>
      <c r="AE338">
        <f>IF(Merge6[[#This Row],[Position2]]="LM",1,0)</f>
        <v>0</v>
      </c>
      <c r="AF338">
        <f>IF(Merge6[[#This Row],[Position2]]="CDM",1,0)</f>
        <v>0</v>
      </c>
      <c r="AG338">
        <f>IF(Merge6[[#This Row],[Position2]]="CM",1,0)</f>
        <v>0</v>
      </c>
      <c r="AH338">
        <f>IF(Merge6[[#This Row],[Position2]]="CAM",1,0)</f>
        <v>0</v>
      </c>
      <c r="AI338">
        <f>IF(Merge6[[#This Row],[Position2]]="RM",1,0)</f>
        <v>0</v>
      </c>
      <c r="AJ338">
        <f>IF(Merge6[[#This Row],[Position2]]="LW",1,0)</f>
        <v>0</v>
      </c>
      <c r="AK338">
        <f>IF(Merge6[[#This Row],[Position2]]="RW",1,0)</f>
        <v>0</v>
      </c>
      <c r="AL338">
        <f>IF(Merge6[[#This Row],[Position2]]="CF",1,0)</f>
        <v>0</v>
      </c>
      <c r="AM338">
        <f>IF(Merge6[[#This Row],[Position2]]="ST",1,0)</f>
        <v>1</v>
      </c>
      <c r="AN338">
        <v>78</v>
      </c>
      <c r="AO338">
        <v>77</v>
      </c>
      <c r="AP338">
        <v>56</v>
      </c>
      <c r="AQ338">
        <v>77</v>
      </c>
      <c r="AR338">
        <v>62</v>
      </c>
      <c r="AS338">
        <v>70</v>
      </c>
      <c r="AT338">
        <v>80</v>
      </c>
      <c r="AU338">
        <v>84</v>
      </c>
      <c r="AV338">
        <v>81</v>
      </c>
      <c r="AW338">
        <v>78</v>
      </c>
      <c r="AX338">
        <v>69</v>
      </c>
      <c r="AY338">
        <v>74</v>
      </c>
      <c r="AZ338">
        <v>79</v>
      </c>
      <c r="BA338">
        <v>26</v>
      </c>
      <c r="BB338">
        <v>24</v>
      </c>
      <c r="BC338">
        <v>28</v>
      </c>
      <c r="BD338">
        <v>89</v>
      </c>
      <c r="BE338">
        <v>74</v>
      </c>
      <c r="BF338">
        <v>75</v>
      </c>
      <c r="BG338">
        <v>66</v>
      </c>
      <c r="BH338">
        <v>85</v>
      </c>
      <c r="BI338">
        <v>75</v>
      </c>
      <c r="BJ338">
        <v>67</v>
      </c>
      <c r="BK338">
        <v>15</v>
      </c>
      <c r="BL338">
        <v>16</v>
      </c>
      <c r="BM338">
        <v>9</v>
      </c>
      <c r="BN338">
        <v>16</v>
      </c>
      <c r="BO338">
        <v>10</v>
      </c>
      <c r="BP338">
        <v>67</v>
      </c>
      <c r="BQ338">
        <v>74</v>
      </c>
      <c r="BR338">
        <v>84</v>
      </c>
      <c r="BS338">
        <v>32</v>
      </c>
      <c r="BT338">
        <v>75</v>
      </c>
      <c r="BU338">
        <v>73</v>
      </c>
    </row>
    <row r="339" spans="1:73" x14ac:dyDescent="0.25">
      <c r="A339" t="s">
        <v>596</v>
      </c>
      <c r="B339">
        <v>23</v>
      </c>
      <c r="C339" t="s">
        <v>1</v>
      </c>
      <c r="D339">
        <v>30</v>
      </c>
      <c r="E339">
        <f>Merge6[[#This Row],[age]]^2</f>
        <v>900</v>
      </c>
      <c r="F339" s="1">
        <v>20000000</v>
      </c>
      <c r="G339" s="1">
        <v>20000000</v>
      </c>
      <c r="H339" s="1">
        <f>Merge6[[#This Row],[MV at time]]/1000000</f>
        <v>20</v>
      </c>
      <c r="I339" s="1">
        <f>Merge6[[#This Row],[fee]]/1000000</f>
        <v>20</v>
      </c>
      <c r="J339" s="2">
        <f>Merge6[[#This Row],[fee]]/Merge6[[#This Row],[MV at time]]</f>
        <v>1</v>
      </c>
      <c r="K339" t="s">
        <v>509</v>
      </c>
      <c r="L339" t="s">
        <v>11</v>
      </c>
      <c r="M339" t="s">
        <v>307</v>
      </c>
      <c r="N339" t="s">
        <v>206</v>
      </c>
      <c r="O3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3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39" t="s">
        <v>14</v>
      </c>
      <c r="R339" t="s">
        <v>6</v>
      </c>
      <c r="S339">
        <v>84</v>
      </c>
      <c r="T339">
        <v>84</v>
      </c>
      <c r="U339">
        <f>Merge6[[#This Row],[POT]]-Merge6[[#This Row],[TOT]]</f>
        <v>0</v>
      </c>
      <c r="V339" t="s">
        <v>8</v>
      </c>
      <c r="W339">
        <f>IF(Merge6[[#This Row],[Preffoot]]="Right",1,0)</f>
        <v>1</v>
      </c>
      <c r="X339" t="s">
        <v>9</v>
      </c>
      <c r="Y339">
        <f>IF(Merge6[[#This Row],[Position2]]="GK",1,0)</f>
        <v>0</v>
      </c>
      <c r="Z339">
        <f>IF(Merge6[[#This Row],[Position2]]="LB",1,0)</f>
        <v>0</v>
      </c>
      <c r="AA339">
        <f>IF(Merge6[[#This Row],[Position2]]="CB",1,0)</f>
        <v>1</v>
      </c>
      <c r="AB339">
        <f>IF(Merge6[[#This Row],[Position2]]="RB",1,0)</f>
        <v>0</v>
      </c>
      <c r="AC339">
        <f>IF(Merge6[[#This Row],[Position2]]="LWB",1,0)</f>
        <v>0</v>
      </c>
      <c r="AD339">
        <f>IF(Merge6[[#This Row],[Position2]]="RWB",1,0)</f>
        <v>0</v>
      </c>
      <c r="AE339">
        <f>IF(Merge6[[#This Row],[Position2]]="LM",1,0)</f>
        <v>0</v>
      </c>
      <c r="AF339">
        <f>IF(Merge6[[#This Row],[Position2]]="CDM",1,0)</f>
        <v>0</v>
      </c>
      <c r="AG339">
        <f>IF(Merge6[[#This Row],[Position2]]="CM",1,0)</f>
        <v>0</v>
      </c>
      <c r="AH339">
        <f>IF(Merge6[[#This Row],[Position2]]="CAM",1,0)</f>
        <v>0</v>
      </c>
      <c r="AI339">
        <f>IF(Merge6[[#This Row],[Position2]]="RM",1,0)</f>
        <v>0</v>
      </c>
      <c r="AJ339">
        <f>IF(Merge6[[#This Row],[Position2]]="LW",1,0)</f>
        <v>0</v>
      </c>
      <c r="AK339">
        <f>IF(Merge6[[#This Row],[Position2]]="RW",1,0)</f>
        <v>0</v>
      </c>
      <c r="AL339">
        <f>IF(Merge6[[#This Row],[Position2]]="CF",1,0)</f>
        <v>0</v>
      </c>
      <c r="AM339">
        <f>IF(Merge6[[#This Row],[Position2]]="ST",1,0)</f>
        <v>0</v>
      </c>
      <c r="AN339">
        <v>63</v>
      </c>
      <c r="AO339">
        <v>57</v>
      </c>
      <c r="AP339">
        <v>45</v>
      </c>
      <c r="AQ339">
        <v>71</v>
      </c>
      <c r="AR339">
        <v>69</v>
      </c>
      <c r="AS339">
        <v>81</v>
      </c>
      <c r="AT339">
        <v>46</v>
      </c>
      <c r="AU339">
        <v>39</v>
      </c>
      <c r="AV339">
        <v>41</v>
      </c>
      <c r="AW339">
        <v>32</v>
      </c>
      <c r="AX339">
        <v>30</v>
      </c>
      <c r="AY339">
        <v>47</v>
      </c>
      <c r="AZ339">
        <v>44</v>
      </c>
      <c r="BA339">
        <v>86</v>
      </c>
      <c r="BB339">
        <v>81</v>
      </c>
      <c r="BC339">
        <v>86</v>
      </c>
      <c r="BD339">
        <v>60</v>
      </c>
      <c r="BE339">
        <v>79</v>
      </c>
      <c r="BF339">
        <v>88</v>
      </c>
      <c r="BG339">
        <v>55</v>
      </c>
      <c r="BH339">
        <v>67</v>
      </c>
      <c r="BI339">
        <v>65</v>
      </c>
      <c r="BJ339">
        <v>90</v>
      </c>
      <c r="BK339">
        <v>9</v>
      </c>
      <c r="BL339">
        <v>9</v>
      </c>
      <c r="BM339">
        <v>11</v>
      </c>
      <c r="BN339">
        <v>14</v>
      </c>
      <c r="BO339">
        <v>7</v>
      </c>
      <c r="BP339">
        <v>92</v>
      </c>
      <c r="BQ339">
        <v>81</v>
      </c>
      <c r="BR339">
        <v>34</v>
      </c>
      <c r="BS339">
        <v>86</v>
      </c>
      <c r="BT339">
        <v>50</v>
      </c>
      <c r="BU339">
        <v>75</v>
      </c>
    </row>
    <row r="340" spans="1:73" x14ac:dyDescent="0.25">
      <c r="A340" t="s">
        <v>246</v>
      </c>
      <c r="B340">
        <v>23</v>
      </c>
      <c r="C340" t="s">
        <v>116</v>
      </c>
      <c r="D340">
        <v>25</v>
      </c>
      <c r="E340">
        <f>Merge6[[#This Row],[age]]^2</f>
        <v>625</v>
      </c>
      <c r="F340" s="1">
        <v>30000000</v>
      </c>
      <c r="G340" s="1">
        <v>38000000</v>
      </c>
      <c r="H340" s="1">
        <f>Merge6[[#This Row],[MV at time]]/1000000</f>
        <v>30</v>
      </c>
      <c r="I340" s="1">
        <f>Merge6[[#This Row],[fee]]/1000000</f>
        <v>38</v>
      </c>
      <c r="J340" s="2">
        <f>Merge6[[#This Row],[fee]]/Merge6[[#This Row],[MV at time]]</f>
        <v>1.2666666666666666</v>
      </c>
      <c r="K340" t="s">
        <v>2</v>
      </c>
      <c r="L340" t="s">
        <v>11</v>
      </c>
      <c r="M340" t="s">
        <v>247</v>
      </c>
      <c r="N340" t="s">
        <v>181</v>
      </c>
      <c r="O3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40" t="s">
        <v>7</v>
      </c>
      <c r="R340" t="s">
        <v>60</v>
      </c>
      <c r="S340">
        <v>81</v>
      </c>
      <c r="T340">
        <v>84</v>
      </c>
      <c r="U340">
        <f>Merge6[[#This Row],[POT]]-Merge6[[#This Row],[TOT]]</f>
        <v>3</v>
      </c>
      <c r="V340" t="s">
        <v>8</v>
      </c>
      <c r="W340">
        <f>IF(Merge6[[#This Row],[Preffoot]]="Right",1,0)</f>
        <v>1</v>
      </c>
      <c r="X340" t="s">
        <v>114</v>
      </c>
      <c r="Y340">
        <f>IF(Merge6[[#This Row],[Position2]]="GK",1,0)</f>
        <v>0</v>
      </c>
      <c r="Z340">
        <f>IF(Merge6[[#This Row],[Position2]]="LB",1,0)</f>
        <v>0</v>
      </c>
      <c r="AA340">
        <f>IF(Merge6[[#This Row],[Position2]]="CB",1,0)</f>
        <v>0</v>
      </c>
      <c r="AB340">
        <f>IF(Merge6[[#This Row],[Position2]]="RB",1,0)</f>
        <v>0</v>
      </c>
      <c r="AC340">
        <f>IF(Merge6[[#This Row],[Position2]]="LWB",1,0)</f>
        <v>0</v>
      </c>
      <c r="AD340">
        <f>IF(Merge6[[#This Row],[Position2]]="RWB",1,0)</f>
        <v>0</v>
      </c>
      <c r="AE340">
        <f>IF(Merge6[[#This Row],[Position2]]="LM",1,0)</f>
        <v>0</v>
      </c>
      <c r="AF340">
        <f>IF(Merge6[[#This Row],[Position2]]="CDM",1,0)</f>
        <v>0</v>
      </c>
      <c r="AG340">
        <f>IF(Merge6[[#This Row],[Position2]]="CM",1,0)</f>
        <v>0</v>
      </c>
      <c r="AH340">
        <f>IF(Merge6[[#This Row],[Position2]]="CAM",1,0)</f>
        <v>0</v>
      </c>
      <c r="AI340">
        <f>IF(Merge6[[#This Row],[Position2]]="RM",1,0)</f>
        <v>0</v>
      </c>
      <c r="AJ340">
        <f>IF(Merge6[[#This Row],[Position2]]="LW",1,0)</f>
        <v>0</v>
      </c>
      <c r="AK340">
        <f>IF(Merge6[[#This Row],[Position2]]="RW",1,0)</f>
        <v>1</v>
      </c>
      <c r="AL340">
        <f>IF(Merge6[[#This Row],[Position2]]="CF",1,0)</f>
        <v>0</v>
      </c>
      <c r="AM340">
        <f>IF(Merge6[[#This Row],[Position2]]="ST",1,0)</f>
        <v>0</v>
      </c>
      <c r="AN340">
        <v>86</v>
      </c>
      <c r="AO340">
        <v>87</v>
      </c>
      <c r="AP340">
        <v>79</v>
      </c>
      <c r="AQ340">
        <v>78</v>
      </c>
      <c r="AR340">
        <v>74</v>
      </c>
      <c r="AS340">
        <v>44</v>
      </c>
      <c r="AT340">
        <v>84</v>
      </c>
      <c r="AU340">
        <v>71</v>
      </c>
      <c r="AV340">
        <v>84</v>
      </c>
      <c r="AW340">
        <v>71</v>
      </c>
      <c r="AX340">
        <v>69</v>
      </c>
      <c r="AY340">
        <v>53</v>
      </c>
      <c r="AZ340">
        <v>68</v>
      </c>
      <c r="BA340">
        <v>38</v>
      </c>
      <c r="BB340">
        <v>58</v>
      </c>
      <c r="BC340">
        <v>60</v>
      </c>
      <c r="BD340">
        <v>94</v>
      </c>
      <c r="BE340">
        <v>78</v>
      </c>
      <c r="BF340">
        <v>53</v>
      </c>
      <c r="BG340">
        <v>88</v>
      </c>
      <c r="BH340">
        <v>91</v>
      </c>
      <c r="BI340">
        <v>90</v>
      </c>
      <c r="BJ340">
        <v>44</v>
      </c>
      <c r="BK340">
        <v>5</v>
      </c>
      <c r="BL340">
        <v>12</v>
      </c>
      <c r="BM340">
        <v>10</v>
      </c>
      <c r="BN340">
        <v>9</v>
      </c>
      <c r="BO340">
        <v>7</v>
      </c>
      <c r="BP340">
        <v>67</v>
      </c>
      <c r="BQ340">
        <v>74</v>
      </c>
      <c r="BR340">
        <v>70</v>
      </c>
      <c r="BS340">
        <v>69</v>
      </c>
      <c r="BT340">
        <v>78</v>
      </c>
      <c r="BU340">
        <v>82</v>
      </c>
    </row>
    <row r="341" spans="1:73" x14ac:dyDescent="0.25">
      <c r="A341" t="s">
        <v>951</v>
      </c>
      <c r="B341">
        <v>23</v>
      </c>
      <c r="C341" t="s">
        <v>1</v>
      </c>
      <c r="D341">
        <v>22</v>
      </c>
      <c r="E341">
        <f>Merge6[[#This Row],[age]]^2</f>
        <v>484</v>
      </c>
      <c r="F341" s="1">
        <v>6800000</v>
      </c>
      <c r="G341" s="1">
        <v>7000000</v>
      </c>
      <c r="H341" s="1">
        <f>Merge6[[#This Row],[MV at time]]/1000000</f>
        <v>6.8</v>
      </c>
      <c r="I341" s="1">
        <f>Merge6[[#This Row],[fee]]/1000000</f>
        <v>7</v>
      </c>
      <c r="J341" s="2">
        <f>Merge6[[#This Row],[fee]]/Merge6[[#This Row],[MV at time]]</f>
        <v>1.0294117647058822</v>
      </c>
      <c r="K341" t="s">
        <v>773</v>
      </c>
      <c r="L341" t="s">
        <v>252</v>
      </c>
      <c r="M341" t="s">
        <v>469</v>
      </c>
      <c r="N341" t="s">
        <v>918</v>
      </c>
      <c r="O3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3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341" t="s">
        <v>91</v>
      </c>
      <c r="R341" t="s">
        <v>91</v>
      </c>
      <c r="S341">
        <v>76</v>
      </c>
      <c r="T341">
        <v>83</v>
      </c>
      <c r="U341">
        <f>Merge6[[#This Row],[POT]]-Merge6[[#This Row],[TOT]]</f>
        <v>7</v>
      </c>
      <c r="V341" t="s">
        <v>43</v>
      </c>
      <c r="W341">
        <f>IF(Merge6[[#This Row],[Preffoot]]="Right",1,0)</f>
        <v>0</v>
      </c>
      <c r="X341" t="s">
        <v>9</v>
      </c>
      <c r="Y341">
        <f>IF(Merge6[[#This Row],[Position2]]="GK",1,0)</f>
        <v>0</v>
      </c>
      <c r="Z341">
        <f>IF(Merge6[[#This Row],[Position2]]="LB",1,0)</f>
        <v>0</v>
      </c>
      <c r="AA341">
        <f>IF(Merge6[[#This Row],[Position2]]="CB",1,0)</f>
        <v>1</v>
      </c>
      <c r="AB341">
        <f>IF(Merge6[[#This Row],[Position2]]="RB",1,0)</f>
        <v>0</v>
      </c>
      <c r="AC341">
        <f>IF(Merge6[[#This Row],[Position2]]="LWB",1,0)</f>
        <v>0</v>
      </c>
      <c r="AD341">
        <f>IF(Merge6[[#This Row],[Position2]]="RWB",1,0)</f>
        <v>0</v>
      </c>
      <c r="AE341">
        <f>IF(Merge6[[#This Row],[Position2]]="LM",1,0)</f>
        <v>0</v>
      </c>
      <c r="AF341">
        <f>IF(Merge6[[#This Row],[Position2]]="CDM",1,0)</f>
        <v>0</v>
      </c>
      <c r="AG341">
        <f>IF(Merge6[[#This Row],[Position2]]="CM",1,0)</f>
        <v>0</v>
      </c>
      <c r="AH341">
        <f>IF(Merge6[[#This Row],[Position2]]="CAM",1,0)</f>
        <v>0</v>
      </c>
      <c r="AI341">
        <f>IF(Merge6[[#This Row],[Position2]]="RM",1,0)</f>
        <v>0</v>
      </c>
      <c r="AJ341">
        <f>IF(Merge6[[#This Row],[Position2]]="LW",1,0)</f>
        <v>0</v>
      </c>
      <c r="AK341">
        <f>IF(Merge6[[#This Row],[Position2]]="RW",1,0)</f>
        <v>0</v>
      </c>
      <c r="AL341">
        <f>IF(Merge6[[#This Row],[Position2]]="CF",1,0)</f>
        <v>0</v>
      </c>
      <c r="AM341">
        <f>IF(Merge6[[#This Row],[Position2]]="ST",1,0)</f>
        <v>0</v>
      </c>
      <c r="AN341">
        <v>69</v>
      </c>
      <c r="AO341">
        <v>49</v>
      </c>
      <c r="AP341">
        <v>35</v>
      </c>
      <c r="AQ341">
        <v>71</v>
      </c>
      <c r="AR341">
        <v>59</v>
      </c>
      <c r="AS341">
        <v>78</v>
      </c>
      <c r="AT341">
        <v>62</v>
      </c>
      <c r="AU341">
        <v>33</v>
      </c>
      <c r="AV341">
        <v>35</v>
      </c>
      <c r="AW341">
        <v>34</v>
      </c>
      <c r="AX341">
        <v>31</v>
      </c>
      <c r="AY341">
        <v>38</v>
      </c>
      <c r="AZ341">
        <v>18</v>
      </c>
      <c r="BA341">
        <v>77</v>
      </c>
      <c r="BB341">
        <v>73</v>
      </c>
      <c r="BC341">
        <v>81</v>
      </c>
      <c r="BD341">
        <v>66</v>
      </c>
      <c r="BE341">
        <v>63</v>
      </c>
      <c r="BF341">
        <v>77</v>
      </c>
      <c r="BG341">
        <v>63</v>
      </c>
      <c r="BH341">
        <v>68</v>
      </c>
      <c r="BI341">
        <v>67</v>
      </c>
      <c r="BJ341">
        <v>68</v>
      </c>
      <c r="BK341">
        <v>9</v>
      </c>
      <c r="BL341">
        <v>6</v>
      </c>
      <c r="BM341">
        <v>10</v>
      </c>
      <c r="BN341">
        <v>10</v>
      </c>
      <c r="BO341">
        <v>14</v>
      </c>
      <c r="BP341">
        <v>68</v>
      </c>
      <c r="BQ341">
        <v>79</v>
      </c>
      <c r="BR341">
        <v>35</v>
      </c>
      <c r="BS341">
        <v>77</v>
      </c>
      <c r="BT341">
        <v>49</v>
      </c>
      <c r="BU341">
        <v>72</v>
      </c>
    </row>
    <row r="342" spans="1:73" x14ac:dyDescent="0.25">
      <c r="A342" t="s">
        <v>597</v>
      </c>
      <c r="B342">
        <v>47</v>
      </c>
      <c r="C342" t="s">
        <v>23</v>
      </c>
      <c r="D342">
        <v>24</v>
      </c>
      <c r="E342">
        <f>Merge6[[#This Row],[age]]^2</f>
        <v>576</v>
      </c>
      <c r="F342" s="1">
        <v>30000000</v>
      </c>
      <c r="G342" s="1">
        <v>48000000</v>
      </c>
      <c r="H342" s="1">
        <f>Merge6[[#This Row],[MV at time]]/1000000</f>
        <v>30</v>
      </c>
      <c r="I342" s="1">
        <f>Merge6[[#This Row],[fee]]/1000000</f>
        <v>48</v>
      </c>
      <c r="J342" s="2">
        <f>Merge6[[#This Row],[fee]]/Merge6[[#This Row],[MV at time]]</f>
        <v>1.6</v>
      </c>
      <c r="K342" t="s">
        <v>509</v>
      </c>
      <c r="L342" t="s">
        <v>149</v>
      </c>
      <c r="M342" t="s">
        <v>177</v>
      </c>
      <c r="N342" t="s">
        <v>231</v>
      </c>
      <c r="O3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42" t="s">
        <v>55</v>
      </c>
      <c r="R342" t="s">
        <v>6</v>
      </c>
      <c r="S342">
        <v>81</v>
      </c>
      <c r="T342">
        <v>86</v>
      </c>
      <c r="U342">
        <f>Merge6[[#This Row],[POT]]-Merge6[[#This Row],[TOT]]</f>
        <v>5</v>
      </c>
      <c r="V342" t="s">
        <v>43</v>
      </c>
      <c r="W342">
        <f>IF(Merge6[[#This Row],[Preffoot]]="Right",1,0)</f>
        <v>0</v>
      </c>
      <c r="X342" t="s">
        <v>26</v>
      </c>
      <c r="Y342">
        <f>IF(Merge6[[#This Row],[Position2]]="GK",1,0)</f>
        <v>0</v>
      </c>
      <c r="Z342">
        <f>IF(Merge6[[#This Row],[Position2]]="LB",1,0)</f>
        <v>1</v>
      </c>
      <c r="AA342">
        <f>IF(Merge6[[#This Row],[Position2]]="CB",1,0)</f>
        <v>0</v>
      </c>
      <c r="AB342">
        <f>IF(Merge6[[#This Row],[Position2]]="RB",1,0)</f>
        <v>0</v>
      </c>
      <c r="AC342">
        <f>IF(Merge6[[#This Row],[Position2]]="LWB",1,0)</f>
        <v>0</v>
      </c>
      <c r="AD342">
        <f>IF(Merge6[[#This Row],[Position2]]="RWB",1,0)</f>
        <v>0</v>
      </c>
      <c r="AE342">
        <f>IF(Merge6[[#This Row],[Position2]]="LM",1,0)</f>
        <v>0</v>
      </c>
      <c r="AF342">
        <f>IF(Merge6[[#This Row],[Position2]]="CDM",1,0)</f>
        <v>0</v>
      </c>
      <c r="AG342">
        <f>IF(Merge6[[#This Row],[Position2]]="CM",1,0)</f>
        <v>0</v>
      </c>
      <c r="AH342">
        <f>IF(Merge6[[#This Row],[Position2]]="CAM",1,0)</f>
        <v>0</v>
      </c>
      <c r="AI342">
        <f>IF(Merge6[[#This Row],[Position2]]="RM",1,0)</f>
        <v>0</v>
      </c>
      <c r="AJ342">
        <f>IF(Merge6[[#This Row],[Position2]]="LW",1,0)</f>
        <v>0</v>
      </c>
      <c r="AK342">
        <f>IF(Merge6[[#This Row],[Position2]]="RW",1,0)</f>
        <v>0</v>
      </c>
      <c r="AL342">
        <f>IF(Merge6[[#This Row],[Position2]]="CF",1,0)</f>
        <v>0</v>
      </c>
      <c r="AM342">
        <f>IF(Merge6[[#This Row],[Position2]]="ST",1,0)</f>
        <v>0</v>
      </c>
      <c r="AN342">
        <v>77</v>
      </c>
      <c r="AO342">
        <v>80</v>
      </c>
      <c r="AP342">
        <v>74</v>
      </c>
      <c r="AQ342">
        <v>77</v>
      </c>
      <c r="AR342">
        <v>76</v>
      </c>
      <c r="AS342">
        <v>71</v>
      </c>
      <c r="AT342">
        <v>69</v>
      </c>
      <c r="AU342">
        <v>63</v>
      </c>
      <c r="AV342">
        <v>64</v>
      </c>
      <c r="AW342">
        <v>72</v>
      </c>
      <c r="AX342">
        <v>35</v>
      </c>
      <c r="AY342">
        <v>49</v>
      </c>
      <c r="AZ342">
        <v>50</v>
      </c>
      <c r="BA342">
        <v>77</v>
      </c>
      <c r="BB342">
        <v>80</v>
      </c>
      <c r="BC342">
        <v>81</v>
      </c>
      <c r="BD342">
        <v>90</v>
      </c>
      <c r="BE342">
        <v>88</v>
      </c>
      <c r="BF342">
        <v>79</v>
      </c>
      <c r="BG342">
        <v>78</v>
      </c>
      <c r="BH342">
        <v>90</v>
      </c>
      <c r="BI342">
        <v>80</v>
      </c>
      <c r="BJ342">
        <v>78</v>
      </c>
      <c r="BK342">
        <v>10</v>
      </c>
      <c r="BL342">
        <v>7</v>
      </c>
      <c r="BM342">
        <v>16</v>
      </c>
      <c r="BN342">
        <v>9</v>
      </c>
      <c r="BO342">
        <v>9</v>
      </c>
      <c r="BP342">
        <v>82</v>
      </c>
      <c r="BQ342">
        <v>82</v>
      </c>
      <c r="BR342">
        <v>80</v>
      </c>
      <c r="BS342">
        <v>79</v>
      </c>
      <c r="BT342">
        <v>73</v>
      </c>
      <c r="BU342">
        <v>78</v>
      </c>
    </row>
    <row r="343" spans="1:73" x14ac:dyDescent="0.25">
      <c r="A343" t="s">
        <v>847</v>
      </c>
      <c r="B343">
        <v>41</v>
      </c>
      <c r="C343" t="s">
        <v>71</v>
      </c>
      <c r="D343">
        <v>21</v>
      </c>
      <c r="E343">
        <f>Merge6[[#This Row],[age]]^2</f>
        <v>441</v>
      </c>
      <c r="F343" s="1">
        <v>45000000</v>
      </c>
      <c r="G343" s="1">
        <v>55000000</v>
      </c>
      <c r="H343" s="1">
        <f>Merge6[[#This Row],[MV at time]]/1000000</f>
        <v>45</v>
      </c>
      <c r="I343" s="1">
        <f>Merge6[[#This Row],[fee]]/1000000</f>
        <v>55</v>
      </c>
      <c r="J343" s="2">
        <f>Merge6[[#This Row],[fee]]/Merge6[[#This Row],[MV at time]]</f>
        <v>1.2222222222222223</v>
      </c>
      <c r="K343" t="s">
        <v>1050</v>
      </c>
      <c r="L343" t="s">
        <v>34</v>
      </c>
      <c r="M343" t="s">
        <v>89</v>
      </c>
      <c r="N343" t="s">
        <v>35</v>
      </c>
      <c r="O3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43" t="s">
        <v>60</v>
      </c>
      <c r="R343" t="s">
        <v>6</v>
      </c>
      <c r="S343">
        <v>83</v>
      </c>
      <c r="T343">
        <v>89</v>
      </c>
      <c r="U343">
        <f>Merge6[[#This Row],[POT]]-Merge6[[#This Row],[TOT]]</f>
        <v>6</v>
      </c>
      <c r="V343" t="s">
        <v>8</v>
      </c>
      <c r="W343">
        <f>IF(Merge6[[#This Row],[Preffoot]]="Right",1,0)</f>
        <v>1</v>
      </c>
      <c r="X343" t="s">
        <v>114</v>
      </c>
      <c r="Y343">
        <f>IF(Merge6[[#This Row],[Position2]]="GK",1,0)</f>
        <v>0</v>
      </c>
      <c r="Z343">
        <f>IF(Merge6[[#This Row],[Position2]]="LB",1,0)</f>
        <v>0</v>
      </c>
      <c r="AA343">
        <f>IF(Merge6[[#This Row],[Position2]]="CB",1,0)</f>
        <v>0</v>
      </c>
      <c r="AB343">
        <f>IF(Merge6[[#This Row],[Position2]]="RB",1,0)</f>
        <v>0</v>
      </c>
      <c r="AC343">
        <f>IF(Merge6[[#This Row],[Position2]]="LWB",1,0)</f>
        <v>0</v>
      </c>
      <c r="AD343">
        <f>IF(Merge6[[#This Row],[Position2]]="RWB",1,0)</f>
        <v>0</v>
      </c>
      <c r="AE343">
        <f>IF(Merge6[[#This Row],[Position2]]="LM",1,0)</f>
        <v>0</v>
      </c>
      <c r="AF343">
        <f>IF(Merge6[[#This Row],[Position2]]="CDM",1,0)</f>
        <v>0</v>
      </c>
      <c r="AG343">
        <f>IF(Merge6[[#This Row],[Position2]]="CM",1,0)</f>
        <v>0</v>
      </c>
      <c r="AH343">
        <f>IF(Merge6[[#This Row],[Position2]]="CAM",1,0)</f>
        <v>0</v>
      </c>
      <c r="AI343">
        <f>IF(Merge6[[#This Row],[Position2]]="RM",1,0)</f>
        <v>0</v>
      </c>
      <c r="AJ343">
        <f>IF(Merge6[[#This Row],[Position2]]="LW",1,0)</f>
        <v>0</v>
      </c>
      <c r="AK343">
        <f>IF(Merge6[[#This Row],[Position2]]="RW",1,0)</f>
        <v>1</v>
      </c>
      <c r="AL343">
        <f>IF(Merge6[[#This Row],[Position2]]="CF",1,0)</f>
        <v>0</v>
      </c>
      <c r="AM343">
        <f>IF(Merge6[[#This Row],[Position2]]="ST",1,0)</f>
        <v>0</v>
      </c>
      <c r="AN343">
        <v>85</v>
      </c>
      <c r="AO343">
        <v>84</v>
      </c>
      <c r="AP343">
        <v>79</v>
      </c>
      <c r="AQ343">
        <v>81</v>
      </c>
      <c r="AR343">
        <v>78</v>
      </c>
      <c r="AS343">
        <v>75</v>
      </c>
      <c r="AT343">
        <v>79</v>
      </c>
      <c r="AU343">
        <v>80</v>
      </c>
      <c r="AV343">
        <v>76</v>
      </c>
      <c r="AW343">
        <v>76</v>
      </c>
      <c r="AX343">
        <v>60</v>
      </c>
      <c r="AY343">
        <v>74</v>
      </c>
      <c r="AZ343">
        <v>74</v>
      </c>
      <c r="BA343">
        <v>35</v>
      </c>
      <c r="BB343">
        <v>28</v>
      </c>
      <c r="BC343">
        <v>24</v>
      </c>
      <c r="BD343">
        <v>87</v>
      </c>
      <c r="BE343">
        <v>73</v>
      </c>
      <c r="BF343">
        <v>68</v>
      </c>
      <c r="BG343">
        <v>76</v>
      </c>
      <c r="BH343">
        <v>81</v>
      </c>
      <c r="BI343">
        <v>83</v>
      </c>
      <c r="BJ343">
        <v>75</v>
      </c>
      <c r="BK343">
        <v>15</v>
      </c>
      <c r="BL343">
        <v>12</v>
      </c>
      <c r="BM343">
        <v>9</v>
      </c>
      <c r="BN343">
        <v>11</v>
      </c>
      <c r="BO343">
        <v>12</v>
      </c>
      <c r="BP343">
        <v>54</v>
      </c>
      <c r="BQ343">
        <v>82</v>
      </c>
      <c r="BR343">
        <v>86</v>
      </c>
      <c r="BS343">
        <v>34</v>
      </c>
      <c r="BT343">
        <v>82</v>
      </c>
      <c r="BU343">
        <v>82</v>
      </c>
    </row>
    <row r="344" spans="1:73" x14ac:dyDescent="0.25">
      <c r="A344" t="s">
        <v>847</v>
      </c>
      <c r="B344">
        <v>10</v>
      </c>
      <c r="C344" t="s">
        <v>71</v>
      </c>
      <c r="D344">
        <v>20</v>
      </c>
      <c r="E344">
        <f>Merge6[[#This Row],[age]]^2</f>
        <v>400</v>
      </c>
      <c r="F344" s="1">
        <v>45000000</v>
      </c>
      <c r="G344" s="1">
        <v>33500000</v>
      </c>
      <c r="H344" s="1">
        <f>Merge6[[#This Row],[MV at time]]/1000000</f>
        <v>45</v>
      </c>
      <c r="I344" s="1">
        <f>Merge6[[#This Row],[fee]]/1000000</f>
        <v>33.5</v>
      </c>
      <c r="J344" s="2">
        <f>Merge6[[#This Row],[fee]]/Merge6[[#This Row],[MV at time]]</f>
        <v>0.74444444444444446</v>
      </c>
      <c r="K344" t="s">
        <v>773</v>
      </c>
      <c r="L344" t="s">
        <v>34</v>
      </c>
      <c r="M344" t="s">
        <v>169</v>
      </c>
      <c r="N344" t="s">
        <v>89</v>
      </c>
      <c r="O3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44" t="s">
        <v>6</v>
      </c>
      <c r="R344" t="s">
        <v>60</v>
      </c>
      <c r="S344">
        <v>81</v>
      </c>
      <c r="T344">
        <v>89</v>
      </c>
      <c r="U344">
        <f>Merge6[[#This Row],[POT]]-Merge6[[#This Row],[TOT]]</f>
        <v>8</v>
      </c>
      <c r="V344" t="s">
        <v>8</v>
      </c>
      <c r="W344">
        <f>IF(Merge6[[#This Row],[Preffoot]]="Right",1,0)</f>
        <v>1</v>
      </c>
      <c r="X344" t="s">
        <v>114</v>
      </c>
      <c r="Y344">
        <f>IF(Merge6[[#This Row],[Position2]]="GK",1,0)</f>
        <v>0</v>
      </c>
      <c r="Z344">
        <f>IF(Merge6[[#This Row],[Position2]]="LB",1,0)</f>
        <v>0</v>
      </c>
      <c r="AA344">
        <f>IF(Merge6[[#This Row],[Position2]]="CB",1,0)</f>
        <v>0</v>
      </c>
      <c r="AB344">
        <f>IF(Merge6[[#This Row],[Position2]]="RB",1,0)</f>
        <v>0</v>
      </c>
      <c r="AC344">
        <f>IF(Merge6[[#This Row],[Position2]]="LWB",1,0)</f>
        <v>0</v>
      </c>
      <c r="AD344">
        <f>IF(Merge6[[#This Row],[Position2]]="RWB",1,0)</f>
        <v>0</v>
      </c>
      <c r="AE344">
        <f>IF(Merge6[[#This Row],[Position2]]="LM",1,0)</f>
        <v>0</v>
      </c>
      <c r="AF344">
        <f>IF(Merge6[[#This Row],[Position2]]="CDM",1,0)</f>
        <v>0</v>
      </c>
      <c r="AG344">
        <f>IF(Merge6[[#This Row],[Position2]]="CM",1,0)</f>
        <v>0</v>
      </c>
      <c r="AH344">
        <f>IF(Merge6[[#This Row],[Position2]]="CAM",1,0)</f>
        <v>0</v>
      </c>
      <c r="AI344">
        <f>IF(Merge6[[#This Row],[Position2]]="RM",1,0)</f>
        <v>0</v>
      </c>
      <c r="AJ344">
        <f>IF(Merge6[[#This Row],[Position2]]="LW",1,0)</f>
        <v>0</v>
      </c>
      <c r="AK344">
        <f>IF(Merge6[[#This Row],[Position2]]="RW",1,0)</f>
        <v>1</v>
      </c>
      <c r="AL344">
        <f>IF(Merge6[[#This Row],[Position2]]="CF",1,0)</f>
        <v>0</v>
      </c>
      <c r="AM344">
        <f>IF(Merge6[[#This Row],[Position2]]="ST",1,0)</f>
        <v>0</v>
      </c>
      <c r="AN344">
        <v>80</v>
      </c>
      <c r="AO344">
        <v>84</v>
      </c>
      <c r="AP344">
        <v>77</v>
      </c>
      <c r="AQ344">
        <v>80</v>
      </c>
      <c r="AR344">
        <v>78</v>
      </c>
      <c r="AS344">
        <v>70</v>
      </c>
      <c r="AT344">
        <v>79</v>
      </c>
      <c r="AU344">
        <v>78</v>
      </c>
      <c r="AV344">
        <v>75</v>
      </c>
      <c r="AW344">
        <v>71</v>
      </c>
      <c r="AX344">
        <v>60</v>
      </c>
      <c r="AY344">
        <v>66</v>
      </c>
      <c r="AZ344">
        <v>72</v>
      </c>
      <c r="BA344">
        <v>35</v>
      </c>
      <c r="BB344">
        <v>28</v>
      </c>
      <c r="BC344">
        <v>24</v>
      </c>
      <c r="BD344">
        <v>88</v>
      </c>
      <c r="BE344">
        <v>73</v>
      </c>
      <c r="BF344">
        <v>70</v>
      </c>
      <c r="BG344">
        <v>76</v>
      </c>
      <c r="BH344">
        <v>79</v>
      </c>
      <c r="BI344">
        <v>82</v>
      </c>
      <c r="BJ344">
        <v>75</v>
      </c>
      <c r="BK344">
        <v>15</v>
      </c>
      <c r="BL344">
        <v>12</v>
      </c>
      <c r="BM344">
        <v>9</v>
      </c>
      <c r="BN344">
        <v>11</v>
      </c>
      <c r="BO344">
        <v>12</v>
      </c>
      <c r="BP344">
        <v>45</v>
      </c>
      <c r="BQ344">
        <v>76</v>
      </c>
      <c r="BR344">
        <v>80</v>
      </c>
      <c r="BS344">
        <v>34</v>
      </c>
      <c r="BT344">
        <v>86</v>
      </c>
      <c r="BU344">
        <v>82</v>
      </c>
    </row>
    <row r="345" spans="1:73" x14ac:dyDescent="0.25">
      <c r="A345" t="s">
        <v>1102</v>
      </c>
      <c r="B345">
        <v>35</v>
      </c>
      <c r="C345" t="s">
        <v>1</v>
      </c>
      <c r="D345">
        <v>23</v>
      </c>
      <c r="E345">
        <f>Merge6[[#This Row],[age]]^2</f>
        <v>529</v>
      </c>
      <c r="F345" s="1">
        <v>28000000</v>
      </c>
      <c r="G345" s="1">
        <v>31600000</v>
      </c>
      <c r="H345" s="1">
        <f>Merge6[[#This Row],[MV at time]]/1000000</f>
        <v>28</v>
      </c>
      <c r="I345" s="1">
        <f>Merge6[[#This Row],[fee]]/1000000</f>
        <v>31.6</v>
      </c>
      <c r="J345" s="2">
        <f>Merge6[[#This Row],[fee]]/Merge6[[#This Row],[MV at time]]</f>
        <v>1.1285714285714286</v>
      </c>
      <c r="K345" t="s">
        <v>1050</v>
      </c>
      <c r="L345" t="s">
        <v>145</v>
      </c>
      <c r="M345" t="s">
        <v>58</v>
      </c>
      <c r="N345" t="s">
        <v>250</v>
      </c>
      <c r="O3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45" t="s">
        <v>60</v>
      </c>
      <c r="R345" t="s">
        <v>7</v>
      </c>
      <c r="S345">
        <v>82</v>
      </c>
      <c r="T345">
        <v>88</v>
      </c>
      <c r="U345">
        <f>Merge6[[#This Row],[POT]]-Merge6[[#This Row],[TOT]]</f>
        <v>6</v>
      </c>
      <c r="V345" t="s">
        <v>8</v>
      </c>
      <c r="W345">
        <f>IF(Merge6[[#This Row],[Preffoot]]="Right",1,0)</f>
        <v>1</v>
      </c>
      <c r="X345" t="s">
        <v>9</v>
      </c>
      <c r="Y345">
        <f>IF(Merge6[[#This Row],[Position2]]="GK",1,0)</f>
        <v>0</v>
      </c>
      <c r="Z345">
        <f>IF(Merge6[[#This Row],[Position2]]="LB",1,0)</f>
        <v>0</v>
      </c>
      <c r="AA345">
        <f>IF(Merge6[[#This Row],[Position2]]="CB",1,0)</f>
        <v>1</v>
      </c>
      <c r="AB345">
        <f>IF(Merge6[[#This Row],[Position2]]="RB",1,0)</f>
        <v>0</v>
      </c>
      <c r="AC345">
        <f>IF(Merge6[[#This Row],[Position2]]="LWB",1,0)</f>
        <v>0</v>
      </c>
      <c r="AD345">
        <f>IF(Merge6[[#This Row],[Position2]]="RWB",1,0)</f>
        <v>0</v>
      </c>
      <c r="AE345">
        <f>IF(Merge6[[#This Row],[Position2]]="LM",1,0)</f>
        <v>0</v>
      </c>
      <c r="AF345">
        <f>IF(Merge6[[#This Row],[Position2]]="CDM",1,0)</f>
        <v>0</v>
      </c>
      <c r="AG345">
        <f>IF(Merge6[[#This Row],[Position2]]="CM",1,0)</f>
        <v>0</v>
      </c>
      <c r="AH345">
        <f>IF(Merge6[[#This Row],[Position2]]="CAM",1,0)</f>
        <v>0</v>
      </c>
      <c r="AI345">
        <f>IF(Merge6[[#This Row],[Position2]]="RM",1,0)</f>
        <v>0</v>
      </c>
      <c r="AJ345">
        <f>IF(Merge6[[#This Row],[Position2]]="LW",1,0)</f>
        <v>0</v>
      </c>
      <c r="AK345">
        <f>IF(Merge6[[#This Row],[Position2]]="RW",1,0)</f>
        <v>0</v>
      </c>
      <c r="AL345">
        <f>IF(Merge6[[#This Row],[Position2]]="CF",1,0)</f>
        <v>0</v>
      </c>
      <c r="AM345">
        <f>IF(Merge6[[#This Row],[Position2]]="ST",1,0)</f>
        <v>0</v>
      </c>
      <c r="AN345">
        <v>65</v>
      </c>
      <c r="AO345">
        <v>61</v>
      </c>
      <c r="AP345">
        <v>56</v>
      </c>
      <c r="AQ345">
        <v>72</v>
      </c>
      <c r="AR345">
        <v>61</v>
      </c>
      <c r="AS345">
        <v>82</v>
      </c>
      <c r="AT345">
        <v>42</v>
      </c>
      <c r="AU345">
        <v>33</v>
      </c>
      <c r="AV345">
        <v>45</v>
      </c>
      <c r="AW345">
        <v>38</v>
      </c>
      <c r="AX345">
        <v>40</v>
      </c>
      <c r="AY345">
        <v>27</v>
      </c>
      <c r="AZ345">
        <v>32</v>
      </c>
      <c r="BA345">
        <v>84</v>
      </c>
      <c r="BB345">
        <v>81</v>
      </c>
      <c r="BC345">
        <v>87</v>
      </c>
      <c r="BD345">
        <v>82</v>
      </c>
      <c r="BE345">
        <v>74</v>
      </c>
      <c r="BF345">
        <v>84</v>
      </c>
      <c r="BG345">
        <v>71</v>
      </c>
      <c r="BH345">
        <v>90</v>
      </c>
      <c r="BI345">
        <v>77</v>
      </c>
      <c r="BJ345">
        <v>83</v>
      </c>
      <c r="BK345">
        <v>11</v>
      </c>
      <c r="BL345">
        <v>10</v>
      </c>
      <c r="BM345">
        <v>13</v>
      </c>
      <c r="BN345">
        <v>10</v>
      </c>
      <c r="BO345">
        <v>7</v>
      </c>
      <c r="BP345">
        <v>83</v>
      </c>
      <c r="BQ345">
        <v>82</v>
      </c>
      <c r="BR345">
        <v>37</v>
      </c>
      <c r="BS345">
        <v>83</v>
      </c>
      <c r="BT345">
        <v>42</v>
      </c>
      <c r="BU345">
        <v>81</v>
      </c>
    </row>
    <row r="346" spans="1:73" x14ac:dyDescent="0.25">
      <c r="A346" t="s">
        <v>1361</v>
      </c>
      <c r="B346">
        <v>10</v>
      </c>
      <c r="C346" t="s">
        <v>618</v>
      </c>
      <c r="D346">
        <v>29</v>
      </c>
      <c r="E346">
        <f>Merge6[[#This Row],[age]]^2</f>
        <v>841</v>
      </c>
      <c r="F346" s="1">
        <v>24000000</v>
      </c>
      <c r="G346" s="1">
        <v>13000000</v>
      </c>
      <c r="H346" s="1">
        <f>Merge6[[#This Row],[MV at time]]/1000000</f>
        <v>24</v>
      </c>
      <c r="I346" s="1">
        <f>Merge6[[#This Row],[fee]]/1000000</f>
        <v>13</v>
      </c>
      <c r="J346" s="2">
        <f>Merge6[[#This Row],[fee]]/Merge6[[#This Row],[MV at time]]</f>
        <v>0.54166666666666663</v>
      </c>
      <c r="K346" t="s">
        <v>1233</v>
      </c>
      <c r="L346" t="s">
        <v>295</v>
      </c>
      <c r="M346" t="s">
        <v>109</v>
      </c>
      <c r="N346" t="s">
        <v>187</v>
      </c>
      <c r="O3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3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46" t="s">
        <v>91</v>
      </c>
      <c r="R346" t="s">
        <v>7</v>
      </c>
      <c r="S346">
        <v>85</v>
      </c>
      <c r="T346">
        <v>85</v>
      </c>
      <c r="U346">
        <f>Merge6[[#This Row],[POT]]-Merge6[[#This Row],[TOT]]</f>
        <v>0</v>
      </c>
      <c r="V346" t="s">
        <v>43</v>
      </c>
      <c r="W346">
        <f>IF(Merge6[[#This Row],[Preffoot]]="Right",1,0)</f>
        <v>0</v>
      </c>
      <c r="X346" t="s">
        <v>77</v>
      </c>
      <c r="Y346">
        <f>IF(Merge6[[#This Row],[Position2]]="GK",1,0)</f>
        <v>0</v>
      </c>
      <c r="Z346">
        <f>IF(Merge6[[#This Row],[Position2]]="LB",1,0)</f>
        <v>0</v>
      </c>
      <c r="AA346">
        <f>IF(Merge6[[#This Row],[Position2]]="CB",1,0)</f>
        <v>0</v>
      </c>
      <c r="AB346">
        <f>IF(Merge6[[#This Row],[Position2]]="RB",1,0)</f>
        <v>0</v>
      </c>
      <c r="AC346">
        <f>IF(Merge6[[#This Row],[Position2]]="LWB",1,0)</f>
        <v>0</v>
      </c>
      <c r="AD346">
        <f>IF(Merge6[[#This Row],[Position2]]="RWB",1,0)</f>
        <v>0</v>
      </c>
      <c r="AE346">
        <f>IF(Merge6[[#This Row],[Position2]]="LM",1,0)</f>
        <v>1</v>
      </c>
      <c r="AF346">
        <f>IF(Merge6[[#This Row],[Position2]]="CDM",1,0)</f>
        <v>0</v>
      </c>
      <c r="AG346">
        <f>IF(Merge6[[#This Row],[Position2]]="CM",1,0)</f>
        <v>0</v>
      </c>
      <c r="AH346">
        <f>IF(Merge6[[#This Row],[Position2]]="CAM",1,0)</f>
        <v>0</v>
      </c>
      <c r="AI346">
        <f>IF(Merge6[[#This Row],[Position2]]="RM",1,0)</f>
        <v>0</v>
      </c>
      <c r="AJ346">
        <f>IF(Merge6[[#This Row],[Position2]]="LW",1,0)</f>
        <v>0</v>
      </c>
      <c r="AK346">
        <f>IF(Merge6[[#This Row],[Position2]]="RW",1,0)</f>
        <v>0</v>
      </c>
      <c r="AL346">
        <f>IF(Merge6[[#This Row],[Position2]]="CF",1,0)</f>
        <v>0</v>
      </c>
      <c r="AM346">
        <f>IF(Merge6[[#This Row],[Position2]]="ST",1,0)</f>
        <v>0</v>
      </c>
      <c r="AN346">
        <v>82</v>
      </c>
      <c r="AO346">
        <v>84</v>
      </c>
      <c r="AP346">
        <v>92</v>
      </c>
      <c r="AQ346">
        <v>80</v>
      </c>
      <c r="AR346">
        <v>77</v>
      </c>
      <c r="AS346">
        <v>59</v>
      </c>
      <c r="AT346">
        <v>86</v>
      </c>
      <c r="AU346">
        <v>76</v>
      </c>
      <c r="AV346">
        <v>78</v>
      </c>
      <c r="AW346">
        <v>83</v>
      </c>
      <c r="AX346">
        <v>80</v>
      </c>
      <c r="AY346">
        <v>66</v>
      </c>
      <c r="AZ346">
        <v>75</v>
      </c>
      <c r="BA346" t="s">
        <v>1234</v>
      </c>
      <c r="BB346">
        <v>68</v>
      </c>
      <c r="BC346">
        <v>72</v>
      </c>
      <c r="BD346">
        <v>87</v>
      </c>
      <c r="BE346">
        <v>90</v>
      </c>
      <c r="BF346">
        <v>77</v>
      </c>
      <c r="BG346">
        <v>79</v>
      </c>
      <c r="BH346">
        <v>82</v>
      </c>
      <c r="BI346">
        <v>76</v>
      </c>
      <c r="BJ346">
        <v>67</v>
      </c>
      <c r="BK346">
        <v>12</v>
      </c>
      <c r="BL346">
        <v>13</v>
      </c>
      <c r="BM346">
        <v>14</v>
      </c>
      <c r="BN346">
        <v>12</v>
      </c>
      <c r="BO346">
        <v>13</v>
      </c>
      <c r="BP346">
        <v>80</v>
      </c>
      <c r="BQ346">
        <v>82</v>
      </c>
      <c r="BR346">
        <v>79</v>
      </c>
      <c r="BS346">
        <v>63</v>
      </c>
      <c r="BT346">
        <v>81</v>
      </c>
      <c r="BU346">
        <v>82</v>
      </c>
    </row>
    <row r="347" spans="1:73" x14ac:dyDescent="0.25">
      <c r="A347" t="s">
        <v>1395</v>
      </c>
      <c r="B347">
        <v>35</v>
      </c>
      <c r="C347" t="s">
        <v>57</v>
      </c>
      <c r="D347">
        <v>23</v>
      </c>
      <c r="E347">
        <f>Merge6[[#This Row],[age]]^2</f>
        <v>529</v>
      </c>
      <c r="F347" s="1">
        <v>2000000</v>
      </c>
      <c r="G347" s="1">
        <v>10650000</v>
      </c>
      <c r="H347" s="1">
        <f>Merge6[[#This Row],[MV at time]]/1000000</f>
        <v>2</v>
      </c>
      <c r="I347" s="1">
        <f>Merge6[[#This Row],[fee]]/1000000</f>
        <v>10.65</v>
      </c>
      <c r="J347" s="2">
        <f>Merge6[[#This Row],[fee]]/Merge6[[#This Row],[MV at time]]</f>
        <v>5.3250000000000002</v>
      </c>
      <c r="K347" t="s">
        <v>1233</v>
      </c>
      <c r="L347" t="s">
        <v>145</v>
      </c>
      <c r="M347" t="s">
        <v>180</v>
      </c>
      <c r="N347" t="s">
        <v>181</v>
      </c>
      <c r="O3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47" t="s">
        <v>131</v>
      </c>
      <c r="R347" t="s">
        <v>60</v>
      </c>
      <c r="S347">
        <v>70</v>
      </c>
      <c r="T347">
        <v>76</v>
      </c>
      <c r="U347">
        <f>Merge6[[#This Row],[POT]]-Merge6[[#This Row],[TOT]]</f>
        <v>6</v>
      </c>
      <c r="V347" t="s">
        <v>8</v>
      </c>
      <c r="W347">
        <f>IF(Merge6[[#This Row],[Preffoot]]="Right",1,0)</f>
        <v>1</v>
      </c>
      <c r="X347" t="s">
        <v>61</v>
      </c>
      <c r="Y347">
        <f>IF(Merge6[[#This Row],[Position2]]="GK",1,0)</f>
        <v>0</v>
      </c>
      <c r="Z347">
        <f>IF(Merge6[[#This Row],[Position2]]="LB",1,0)</f>
        <v>0</v>
      </c>
      <c r="AA347">
        <f>IF(Merge6[[#This Row],[Position2]]="CB",1,0)</f>
        <v>0</v>
      </c>
      <c r="AB347">
        <f>IF(Merge6[[#This Row],[Position2]]="RB",1,0)</f>
        <v>0</v>
      </c>
      <c r="AC347">
        <f>IF(Merge6[[#This Row],[Position2]]="LWB",1,0)</f>
        <v>0</v>
      </c>
      <c r="AD347">
        <f>IF(Merge6[[#This Row],[Position2]]="RWB",1,0)</f>
        <v>0</v>
      </c>
      <c r="AE347">
        <f>IF(Merge6[[#This Row],[Position2]]="LM",1,0)</f>
        <v>0</v>
      </c>
      <c r="AF347">
        <f>IF(Merge6[[#This Row],[Position2]]="CDM",1,0)</f>
        <v>1</v>
      </c>
      <c r="AG347">
        <f>IF(Merge6[[#This Row],[Position2]]="CM",1,0)</f>
        <v>0</v>
      </c>
      <c r="AH347">
        <f>IF(Merge6[[#This Row],[Position2]]="CAM",1,0)</f>
        <v>0</v>
      </c>
      <c r="AI347">
        <f>IF(Merge6[[#This Row],[Position2]]="RM",1,0)</f>
        <v>0</v>
      </c>
      <c r="AJ347">
        <f>IF(Merge6[[#This Row],[Position2]]="LW",1,0)</f>
        <v>0</v>
      </c>
      <c r="AK347">
        <f>IF(Merge6[[#This Row],[Position2]]="RW",1,0)</f>
        <v>0</v>
      </c>
      <c r="AL347">
        <f>IF(Merge6[[#This Row],[Position2]]="CF",1,0)</f>
        <v>0</v>
      </c>
      <c r="AM347">
        <f>IF(Merge6[[#This Row],[Position2]]="ST",1,0)</f>
        <v>0</v>
      </c>
      <c r="AN347">
        <v>68</v>
      </c>
      <c r="AO347">
        <v>67</v>
      </c>
      <c r="AP347">
        <v>61</v>
      </c>
      <c r="AQ347">
        <v>73</v>
      </c>
      <c r="AR347">
        <v>70</v>
      </c>
      <c r="AS347">
        <v>58</v>
      </c>
      <c r="AT347">
        <v>59</v>
      </c>
      <c r="AU347">
        <v>52</v>
      </c>
      <c r="AV347">
        <v>55</v>
      </c>
      <c r="AW347">
        <v>49</v>
      </c>
      <c r="AX347">
        <v>55</v>
      </c>
      <c r="AY347">
        <v>48</v>
      </c>
      <c r="AZ347">
        <v>32</v>
      </c>
      <c r="BA347" t="s">
        <v>1234</v>
      </c>
      <c r="BB347">
        <v>67</v>
      </c>
      <c r="BC347">
        <v>68</v>
      </c>
      <c r="BD347">
        <v>67</v>
      </c>
      <c r="BE347">
        <v>72</v>
      </c>
      <c r="BF347">
        <v>69</v>
      </c>
      <c r="BG347">
        <v>77</v>
      </c>
      <c r="BH347">
        <v>66</v>
      </c>
      <c r="BI347">
        <v>75</v>
      </c>
      <c r="BJ347">
        <v>65</v>
      </c>
      <c r="BK347">
        <v>11</v>
      </c>
      <c r="BL347">
        <v>13</v>
      </c>
      <c r="BM347">
        <v>12</v>
      </c>
      <c r="BN347">
        <v>14</v>
      </c>
      <c r="BO347">
        <v>6</v>
      </c>
      <c r="BP347">
        <v>76</v>
      </c>
      <c r="BQ347">
        <v>64</v>
      </c>
      <c r="BR347">
        <v>56</v>
      </c>
      <c r="BS347">
        <v>65</v>
      </c>
      <c r="BT347">
        <v>65</v>
      </c>
      <c r="BU347">
        <v>64</v>
      </c>
    </row>
    <row r="348" spans="1:73" x14ac:dyDescent="0.25">
      <c r="A348" t="s">
        <v>453</v>
      </c>
      <c r="B348">
        <v>19</v>
      </c>
      <c r="C348" t="s">
        <v>23</v>
      </c>
      <c r="D348">
        <v>22</v>
      </c>
      <c r="E348">
        <f>Merge6[[#This Row],[age]]^2</f>
        <v>484</v>
      </c>
      <c r="F348" s="1">
        <v>7000000</v>
      </c>
      <c r="G348" s="1">
        <v>11000000</v>
      </c>
      <c r="H348" s="1">
        <f>Merge6[[#This Row],[MV at time]]/1000000</f>
        <v>7</v>
      </c>
      <c r="I348" s="1">
        <f>Merge6[[#This Row],[fee]]/1000000</f>
        <v>11</v>
      </c>
      <c r="J348" s="2">
        <f>Merge6[[#This Row],[fee]]/Merge6[[#This Row],[MV at time]]</f>
        <v>1.5714285714285714</v>
      </c>
      <c r="K348" t="s">
        <v>2</v>
      </c>
      <c r="L348" t="s">
        <v>279</v>
      </c>
      <c r="M348" t="s">
        <v>363</v>
      </c>
      <c r="N348" t="s">
        <v>59</v>
      </c>
      <c r="O3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48" t="s">
        <v>55</v>
      </c>
      <c r="R348" t="s">
        <v>55</v>
      </c>
      <c r="S348">
        <v>69</v>
      </c>
      <c r="T348">
        <v>80</v>
      </c>
      <c r="U348">
        <f>Merge6[[#This Row],[POT]]-Merge6[[#This Row],[TOT]]</f>
        <v>11</v>
      </c>
      <c r="V348" t="s">
        <v>43</v>
      </c>
      <c r="W348">
        <f>IF(Merge6[[#This Row],[Preffoot]]="Right",1,0)</f>
        <v>0</v>
      </c>
      <c r="X348" t="s">
        <v>26</v>
      </c>
      <c r="Y348">
        <f>IF(Merge6[[#This Row],[Position2]]="GK",1,0)</f>
        <v>0</v>
      </c>
      <c r="Z348">
        <f>IF(Merge6[[#This Row],[Position2]]="LB",1,0)</f>
        <v>1</v>
      </c>
      <c r="AA348">
        <f>IF(Merge6[[#This Row],[Position2]]="CB",1,0)</f>
        <v>0</v>
      </c>
      <c r="AB348">
        <f>IF(Merge6[[#This Row],[Position2]]="RB",1,0)</f>
        <v>0</v>
      </c>
      <c r="AC348">
        <f>IF(Merge6[[#This Row],[Position2]]="LWB",1,0)</f>
        <v>0</v>
      </c>
      <c r="AD348">
        <f>IF(Merge6[[#This Row],[Position2]]="RWB",1,0)</f>
        <v>0</v>
      </c>
      <c r="AE348">
        <f>IF(Merge6[[#This Row],[Position2]]="LM",1,0)</f>
        <v>0</v>
      </c>
      <c r="AF348">
        <f>IF(Merge6[[#This Row],[Position2]]="CDM",1,0)</f>
        <v>0</v>
      </c>
      <c r="AG348">
        <f>IF(Merge6[[#This Row],[Position2]]="CM",1,0)</f>
        <v>0</v>
      </c>
      <c r="AH348">
        <f>IF(Merge6[[#This Row],[Position2]]="CAM",1,0)</f>
        <v>0</v>
      </c>
      <c r="AI348">
        <f>IF(Merge6[[#This Row],[Position2]]="RM",1,0)</f>
        <v>0</v>
      </c>
      <c r="AJ348">
        <f>IF(Merge6[[#This Row],[Position2]]="LW",1,0)</f>
        <v>0</v>
      </c>
      <c r="AK348">
        <f>IF(Merge6[[#This Row],[Position2]]="RW",1,0)</f>
        <v>0</v>
      </c>
      <c r="AL348">
        <f>IF(Merge6[[#This Row],[Position2]]="CF",1,0)</f>
        <v>0</v>
      </c>
      <c r="AM348">
        <f>IF(Merge6[[#This Row],[Position2]]="ST",1,0)</f>
        <v>0</v>
      </c>
      <c r="AN348">
        <v>68</v>
      </c>
      <c r="AO348">
        <v>68</v>
      </c>
      <c r="AP348">
        <v>66</v>
      </c>
      <c r="AQ348">
        <v>69</v>
      </c>
      <c r="AR348">
        <v>63</v>
      </c>
      <c r="AS348">
        <v>52</v>
      </c>
      <c r="AT348">
        <v>54</v>
      </c>
      <c r="AU348">
        <v>42</v>
      </c>
      <c r="AV348">
        <v>43</v>
      </c>
      <c r="AW348">
        <v>64</v>
      </c>
      <c r="AX348">
        <v>49</v>
      </c>
      <c r="AY348">
        <v>53</v>
      </c>
      <c r="AZ348">
        <v>39</v>
      </c>
      <c r="BA348">
        <v>63</v>
      </c>
      <c r="BB348">
        <v>66</v>
      </c>
      <c r="BC348">
        <v>65</v>
      </c>
      <c r="BD348">
        <v>86</v>
      </c>
      <c r="BE348">
        <v>71</v>
      </c>
      <c r="BF348">
        <v>56</v>
      </c>
      <c r="BG348">
        <v>77</v>
      </c>
      <c r="BH348">
        <v>84</v>
      </c>
      <c r="BI348">
        <v>71</v>
      </c>
      <c r="BJ348">
        <v>57</v>
      </c>
      <c r="BK348">
        <v>11</v>
      </c>
      <c r="BL348">
        <v>14</v>
      </c>
      <c r="BM348">
        <v>14</v>
      </c>
      <c r="BN348">
        <v>7</v>
      </c>
      <c r="BO348">
        <v>8</v>
      </c>
      <c r="BP348">
        <v>60</v>
      </c>
      <c r="BQ348">
        <v>63</v>
      </c>
      <c r="BR348">
        <v>65</v>
      </c>
      <c r="BS348">
        <v>64</v>
      </c>
      <c r="BT348">
        <v>62</v>
      </c>
      <c r="BU348">
        <v>63</v>
      </c>
    </row>
    <row r="349" spans="1:73" x14ac:dyDescent="0.25">
      <c r="A349" t="s">
        <v>170</v>
      </c>
      <c r="B349">
        <v>22</v>
      </c>
      <c r="C349" t="s">
        <v>57</v>
      </c>
      <c r="D349">
        <v>19</v>
      </c>
      <c r="E349">
        <f>Merge6[[#This Row],[age]]^2</f>
        <v>361</v>
      </c>
      <c r="F349" s="1">
        <v>2000000</v>
      </c>
      <c r="G349" s="1">
        <v>8000000</v>
      </c>
      <c r="H349" s="1">
        <f>Merge6[[#This Row],[MV at time]]/1000000</f>
        <v>2</v>
      </c>
      <c r="I349" s="1">
        <f>Merge6[[#This Row],[fee]]/1000000</f>
        <v>8</v>
      </c>
      <c r="J349" s="2">
        <f>Merge6[[#This Row],[fee]]/Merge6[[#This Row],[MV at time]]</f>
        <v>4</v>
      </c>
      <c r="K349" t="s">
        <v>2</v>
      </c>
      <c r="L349" t="s">
        <v>34</v>
      </c>
      <c r="M349" t="s">
        <v>171</v>
      </c>
      <c r="N349" t="s">
        <v>172</v>
      </c>
      <c r="O3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49" t="s">
        <v>6</v>
      </c>
      <c r="R349" t="s">
        <v>6</v>
      </c>
      <c r="S349">
        <v>69</v>
      </c>
      <c r="T349">
        <v>79</v>
      </c>
      <c r="U349">
        <f>Merge6[[#This Row],[POT]]-Merge6[[#This Row],[TOT]]</f>
        <v>10</v>
      </c>
      <c r="V349" t="s">
        <v>8</v>
      </c>
      <c r="W349">
        <f>IF(Merge6[[#This Row],[Preffoot]]="Right",1,0)</f>
        <v>1</v>
      </c>
      <c r="X349" t="s">
        <v>61</v>
      </c>
      <c r="Y349">
        <f>IF(Merge6[[#This Row],[Position2]]="GK",1,0)</f>
        <v>0</v>
      </c>
      <c r="Z349">
        <f>IF(Merge6[[#This Row],[Position2]]="LB",1,0)</f>
        <v>0</v>
      </c>
      <c r="AA349">
        <f>IF(Merge6[[#This Row],[Position2]]="CB",1,0)</f>
        <v>0</v>
      </c>
      <c r="AB349">
        <f>IF(Merge6[[#This Row],[Position2]]="RB",1,0)</f>
        <v>0</v>
      </c>
      <c r="AC349">
        <f>IF(Merge6[[#This Row],[Position2]]="LWB",1,0)</f>
        <v>0</v>
      </c>
      <c r="AD349">
        <f>IF(Merge6[[#This Row],[Position2]]="RWB",1,0)</f>
        <v>0</v>
      </c>
      <c r="AE349">
        <f>IF(Merge6[[#This Row],[Position2]]="LM",1,0)</f>
        <v>0</v>
      </c>
      <c r="AF349">
        <f>IF(Merge6[[#This Row],[Position2]]="CDM",1,0)</f>
        <v>1</v>
      </c>
      <c r="AG349">
        <f>IF(Merge6[[#This Row],[Position2]]="CM",1,0)</f>
        <v>0</v>
      </c>
      <c r="AH349">
        <f>IF(Merge6[[#This Row],[Position2]]="CAM",1,0)</f>
        <v>0</v>
      </c>
      <c r="AI349">
        <f>IF(Merge6[[#This Row],[Position2]]="RM",1,0)</f>
        <v>0</v>
      </c>
      <c r="AJ349">
        <f>IF(Merge6[[#This Row],[Position2]]="LW",1,0)</f>
        <v>0</v>
      </c>
      <c r="AK349">
        <f>IF(Merge6[[#This Row],[Position2]]="RW",1,0)</f>
        <v>0</v>
      </c>
      <c r="AL349">
        <f>IF(Merge6[[#This Row],[Position2]]="CF",1,0)</f>
        <v>0</v>
      </c>
      <c r="AM349">
        <f>IF(Merge6[[#This Row],[Position2]]="ST",1,0)</f>
        <v>0</v>
      </c>
      <c r="AN349">
        <v>66</v>
      </c>
      <c r="AO349">
        <v>61</v>
      </c>
      <c r="AP349">
        <v>58</v>
      </c>
      <c r="AQ349">
        <v>75</v>
      </c>
      <c r="AR349">
        <v>72</v>
      </c>
      <c r="AS349">
        <v>55</v>
      </c>
      <c r="AT349">
        <v>61</v>
      </c>
      <c r="AU349">
        <v>47</v>
      </c>
      <c r="AV349">
        <v>48</v>
      </c>
      <c r="AW349">
        <v>49</v>
      </c>
      <c r="AX349">
        <v>49</v>
      </c>
      <c r="AY349">
        <v>49</v>
      </c>
      <c r="AZ349">
        <v>48</v>
      </c>
      <c r="BA349">
        <v>67</v>
      </c>
      <c r="BB349">
        <v>59</v>
      </c>
      <c r="BC349">
        <v>65</v>
      </c>
      <c r="BD349">
        <v>73</v>
      </c>
      <c r="BE349">
        <v>68</v>
      </c>
      <c r="BF349">
        <v>56</v>
      </c>
      <c r="BG349">
        <v>79</v>
      </c>
      <c r="BH349">
        <v>68</v>
      </c>
      <c r="BI349">
        <v>78</v>
      </c>
      <c r="BJ349">
        <v>43</v>
      </c>
      <c r="BK349">
        <v>13</v>
      </c>
      <c r="BL349">
        <v>14</v>
      </c>
      <c r="BM349">
        <v>11</v>
      </c>
      <c r="BN349">
        <v>8</v>
      </c>
      <c r="BO349">
        <v>9</v>
      </c>
      <c r="BP349">
        <v>65</v>
      </c>
      <c r="BQ349">
        <v>66</v>
      </c>
      <c r="BR349">
        <v>57</v>
      </c>
      <c r="BS349">
        <v>72</v>
      </c>
      <c r="BT349">
        <v>56</v>
      </c>
      <c r="BU349">
        <v>58</v>
      </c>
    </row>
    <row r="350" spans="1:73" x14ac:dyDescent="0.25">
      <c r="A350" t="s">
        <v>417</v>
      </c>
      <c r="B350">
        <v>47</v>
      </c>
      <c r="C350" t="s">
        <v>1</v>
      </c>
      <c r="D350">
        <v>30</v>
      </c>
      <c r="E350">
        <f>Merge6[[#This Row],[age]]^2</f>
        <v>900</v>
      </c>
      <c r="F350" s="1">
        <v>10000000</v>
      </c>
      <c r="G350" s="1">
        <v>12000000</v>
      </c>
      <c r="H350" s="1">
        <f>Merge6[[#This Row],[MV at time]]/1000000</f>
        <v>10</v>
      </c>
      <c r="I350" s="1">
        <f>Merge6[[#This Row],[fee]]/1000000</f>
        <v>12</v>
      </c>
      <c r="J350" s="2">
        <f>Merge6[[#This Row],[fee]]/Merge6[[#This Row],[MV at time]]</f>
        <v>1.2</v>
      </c>
      <c r="K350" t="s">
        <v>2</v>
      </c>
      <c r="L350" t="s">
        <v>18</v>
      </c>
      <c r="M350" t="s">
        <v>377</v>
      </c>
      <c r="N350" t="s">
        <v>247</v>
      </c>
      <c r="O3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50" t="s">
        <v>7</v>
      </c>
      <c r="R350" t="s">
        <v>7</v>
      </c>
      <c r="S350">
        <v>81</v>
      </c>
      <c r="T350">
        <v>81</v>
      </c>
      <c r="U350">
        <f>Merge6[[#This Row],[POT]]-Merge6[[#This Row],[TOT]]</f>
        <v>0</v>
      </c>
      <c r="V350" t="s">
        <v>43</v>
      </c>
      <c r="W350">
        <f>IF(Merge6[[#This Row],[Preffoot]]="Right",1,0)</f>
        <v>0</v>
      </c>
      <c r="X350" t="s">
        <v>9</v>
      </c>
      <c r="Y350">
        <f>IF(Merge6[[#This Row],[Position2]]="GK",1,0)</f>
        <v>0</v>
      </c>
      <c r="Z350">
        <f>IF(Merge6[[#This Row],[Position2]]="LB",1,0)</f>
        <v>0</v>
      </c>
      <c r="AA350">
        <f>IF(Merge6[[#This Row],[Position2]]="CB",1,0)</f>
        <v>1</v>
      </c>
      <c r="AB350">
        <f>IF(Merge6[[#This Row],[Position2]]="RB",1,0)</f>
        <v>0</v>
      </c>
      <c r="AC350">
        <f>IF(Merge6[[#This Row],[Position2]]="LWB",1,0)</f>
        <v>0</v>
      </c>
      <c r="AD350">
        <f>IF(Merge6[[#This Row],[Position2]]="RWB",1,0)</f>
        <v>0</v>
      </c>
      <c r="AE350">
        <f>IF(Merge6[[#This Row],[Position2]]="LM",1,0)</f>
        <v>0</v>
      </c>
      <c r="AF350">
        <f>IF(Merge6[[#This Row],[Position2]]="CDM",1,0)</f>
        <v>0</v>
      </c>
      <c r="AG350">
        <f>IF(Merge6[[#This Row],[Position2]]="CM",1,0)</f>
        <v>0</v>
      </c>
      <c r="AH350">
        <f>IF(Merge6[[#This Row],[Position2]]="CAM",1,0)</f>
        <v>0</v>
      </c>
      <c r="AI350">
        <f>IF(Merge6[[#This Row],[Position2]]="RM",1,0)</f>
        <v>0</v>
      </c>
      <c r="AJ350">
        <f>IF(Merge6[[#This Row],[Position2]]="LW",1,0)</f>
        <v>0</v>
      </c>
      <c r="AK350">
        <f>IF(Merge6[[#This Row],[Position2]]="RW",1,0)</f>
        <v>0</v>
      </c>
      <c r="AL350">
        <f>IF(Merge6[[#This Row],[Position2]]="CF",1,0)</f>
        <v>0</v>
      </c>
      <c r="AM350">
        <f>IF(Merge6[[#This Row],[Position2]]="ST",1,0)</f>
        <v>0</v>
      </c>
      <c r="AN350">
        <v>67</v>
      </c>
      <c r="AO350">
        <v>55</v>
      </c>
      <c r="AP350">
        <v>25</v>
      </c>
      <c r="AQ350">
        <v>70</v>
      </c>
      <c r="AR350">
        <v>75</v>
      </c>
      <c r="AS350">
        <v>77</v>
      </c>
      <c r="AT350">
        <v>75</v>
      </c>
      <c r="AU350">
        <v>37</v>
      </c>
      <c r="AV350">
        <v>60</v>
      </c>
      <c r="AW350">
        <v>62</v>
      </c>
      <c r="AX350">
        <v>56</v>
      </c>
      <c r="AY350">
        <v>72</v>
      </c>
      <c r="AZ350">
        <v>39</v>
      </c>
      <c r="BA350">
        <v>83</v>
      </c>
      <c r="BB350">
        <v>83</v>
      </c>
      <c r="BC350">
        <v>84</v>
      </c>
      <c r="BD350">
        <v>65</v>
      </c>
      <c r="BE350">
        <v>83</v>
      </c>
      <c r="BF350">
        <v>84</v>
      </c>
      <c r="BG350">
        <v>35</v>
      </c>
      <c r="BH350">
        <v>60</v>
      </c>
      <c r="BI350">
        <v>33</v>
      </c>
      <c r="BJ350">
        <v>68</v>
      </c>
      <c r="BK350">
        <v>13</v>
      </c>
      <c r="BL350">
        <v>11</v>
      </c>
      <c r="BM350">
        <v>9</v>
      </c>
      <c r="BN350">
        <v>9</v>
      </c>
      <c r="BO350">
        <v>11</v>
      </c>
      <c r="BP350">
        <v>73</v>
      </c>
      <c r="BQ350">
        <v>83</v>
      </c>
      <c r="BR350">
        <v>20</v>
      </c>
      <c r="BS350">
        <v>82</v>
      </c>
      <c r="BT350">
        <v>59</v>
      </c>
      <c r="BU350">
        <v>85</v>
      </c>
    </row>
    <row r="351" spans="1:73" x14ac:dyDescent="0.25">
      <c r="A351" t="s">
        <v>915</v>
      </c>
      <c r="B351">
        <v>21</v>
      </c>
      <c r="C351" t="s">
        <v>57</v>
      </c>
      <c r="D351">
        <v>23</v>
      </c>
      <c r="E351">
        <f>Merge6[[#This Row],[age]]^2</f>
        <v>529</v>
      </c>
      <c r="F351" s="1">
        <v>2500000</v>
      </c>
      <c r="G351" s="1">
        <v>7000000</v>
      </c>
      <c r="H351" s="1">
        <f>Merge6[[#This Row],[MV at time]]/1000000</f>
        <v>2.5</v>
      </c>
      <c r="I351" s="1">
        <f>Merge6[[#This Row],[fee]]/1000000</f>
        <v>7</v>
      </c>
      <c r="J351" s="2">
        <f>Merge6[[#This Row],[fee]]/Merge6[[#This Row],[MV at time]]</f>
        <v>2.8</v>
      </c>
      <c r="K351" t="s">
        <v>773</v>
      </c>
      <c r="L351" t="s">
        <v>18</v>
      </c>
      <c r="M351" t="s">
        <v>377</v>
      </c>
      <c r="N351" t="s">
        <v>256</v>
      </c>
      <c r="O3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51" t="s">
        <v>7</v>
      </c>
      <c r="R351" t="s">
        <v>7</v>
      </c>
      <c r="S351">
        <v>67</v>
      </c>
      <c r="T351">
        <v>73</v>
      </c>
      <c r="U351">
        <f>Merge6[[#This Row],[POT]]-Merge6[[#This Row],[TOT]]</f>
        <v>6</v>
      </c>
      <c r="V351" t="s">
        <v>8</v>
      </c>
      <c r="W351">
        <f>IF(Merge6[[#This Row],[Preffoot]]="Right",1,0)</f>
        <v>1</v>
      </c>
      <c r="X351" t="s">
        <v>20</v>
      </c>
      <c r="Y351">
        <f>IF(Merge6[[#This Row],[Position2]]="GK",1,0)</f>
        <v>0</v>
      </c>
      <c r="Z351">
        <f>IF(Merge6[[#This Row],[Position2]]="LB",1,0)</f>
        <v>0</v>
      </c>
      <c r="AA351">
        <f>IF(Merge6[[#This Row],[Position2]]="CB",1,0)</f>
        <v>0</v>
      </c>
      <c r="AB351">
        <f>IF(Merge6[[#This Row],[Position2]]="RB",1,0)</f>
        <v>0</v>
      </c>
      <c r="AC351">
        <f>IF(Merge6[[#This Row],[Position2]]="LWB",1,0)</f>
        <v>0</v>
      </c>
      <c r="AD351">
        <f>IF(Merge6[[#This Row],[Position2]]="RWB",1,0)</f>
        <v>0</v>
      </c>
      <c r="AE351">
        <f>IF(Merge6[[#This Row],[Position2]]="LM",1,0)</f>
        <v>0</v>
      </c>
      <c r="AF351">
        <f>IF(Merge6[[#This Row],[Position2]]="CDM",1,0)</f>
        <v>0</v>
      </c>
      <c r="AG351">
        <f>IF(Merge6[[#This Row],[Position2]]="CM",1,0)</f>
        <v>1</v>
      </c>
      <c r="AH351">
        <f>IF(Merge6[[#This Row],[Position2]]="CAM",1,0)</f>
        <v>0</v>
      </c>
      <c r="AI351">
        <f>IF(Merge6[[#This Row],[Position2]]="RM",1,0)</f>
        <v>0</v>
      </c>
      <c r="AJ351">
        <f>IF(Merge6[[#This Row],[Position2]]="LW",1,0)</f>
        <v>0</v>
      </c>
      <c r="AK351">
        <f>IF(Merge6[[#This Row],[Position2]]="RW",1,0)</f>
        <v>0</v>
      </c>
      <c r="AL351">
        <f>IF(Merge6[[#This Row],[Position2]]="CF",1,0)</f>
        <v>0</v>
      </c>
      <c r="AM351">
        <f>IF(Merge6[[#This Row],[Position2]]="ST",1,0)</f>
        <v>0</v>
      </c>
      <c r="AN351">
        <v>73</v>
      </c>
      <c r="AO351">
        <v>68</v>
      </c>
      <c r="AP351">
        <v>62</v>
      </c>
      <c r="AQ351">
        <v>74</v>
      </c>
      <c r="AR351">
        <v>70</v>
      </c>
      <c r="AS351">
        <v>29</v>
      </c>
      <c r="AT351">
        <v>55</v>
      </c>
      <c r="AU351">
        <v>36</v>
      </c>
      <c r="AV351">
        <v>71</v>
      </c>
      <c r="AW351">
        <v>52</v>
      </c>
      <c r="AX351">
        <v>58</v>
      </c>
      <c r="AY351">
        <v>40</v>
      </c>
      <c r="AZ351">
        <v>38</v>
      </c>
      <c r="BA351">
        <v>62</v>
      </c>
      <c r="BB351">
        <v>50</v>
      </c>
      <c r="BC351">
        <v>59</v>
      </c>
      <c r="BD351">
        <v>62</v>
      </c>
      <c r="BE351">
        <v>63</v>
      </c>
      <c r="BF351">
        <v>48</v>
      </c>
      <c r="BG351">
        <v>60</v>
      </c>
      <c r="BH351">
        <v>54</v>
      </c>
      <c r="BI351">
        <v>62</v>
      </c>
      <c r="BJ351">
        <v>34</v>
      </c>
      <c r="BK351">
        <v>7</v>
      </c>
      <c r="BL351">
        <v>10</v>
      </c>
      <c r="BM351">
        <v>7</v>
      </c>
      <c r="BN351">
        <v>5</v>
      </c>
      <c r="BO351">
        <v>10</v>
      </c>
      <c r="BP351">
        <v>77</v>
      </c>
      <c r="BQ351">
        <v>69</v>
      </c>
      <c r="BR351">
        <v>57</v>
      </c>
      <c r="BS351">
        <v>47</v>
      </c>
      <c r="BT351">
        <v>69</v>
      </c>
      <c r="BU351">
        <v>57</v>
      </c>
    </row>
    <row r="352" spans="1:73" x14ac:dyDescent="0.25">
      <c r="A352" t="s">
        <v>935</v>
      </c>
      <c r="B352">
        <v>22</v>
      </c>
      <c r="C352" t="s">
        <v>17</v>
      </c>
      <c r="D352">
        <v>29</v>
      </c>
      <c r="E352">
        <f>Merge6[[#This Row],[age]]^2</f>
        <v>841</v>
      </c>
      <c r="F352" s="1">
        <v>14000000</v>
      </c>
      <c r="G352" s="1">
        <v>7100000</v>
      </c>
      <c r="H352" s="1">
        <f>Merge6[[#This Row],[MV at time]]/1000000</f>
        <v>14</v>
      </c>
      <c r="I352" s="1">
        <f>Merge6[[#This Row],[fee]]/1000000</f>
        <v>7.1</v>
      </c>
      <c r="J352" s="2">
        <f>Merge6[[#This Row],[fee]]/Merge6[[#This Row],[MV at time]]</f>
        <v>0.50714285714285712</v>
      </c>
      <c r="K352" t="s">
        <v>773</v>
      </c>
      <c r="L352" t="s">
        <v>149</v>
      </c>
      <c r="M352" t="s">
        <v>169</v>
      </c>
      <c r="N352" t="s">
        <v>95</v>
      </c>
      <c r="O3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52" t="s">
        <v>6</v>
      </c>
      <c r="R352" t="s">
        <v>6</v>
      </c>
      <c r="S352">
        <v>80</v>
      </c>
      <c r="T352">
        <v>80</v>
      </c>
      <c r="U352">
        <f>Merge6[[#This Row],[POT]]-Merge6[[#This Row],[TOT]]</f>
        <v>0</v>
      </c>
      <c r="V352" t="s">
        <v>8</v>
      </c>
      <c r="W352">
        <f>IF(Merge6[[#This Row],[Preffoot]]="Right",1,0)</f>
        <v>1</v>
      </c>
      <c r="X352" t="s">
        <v>20</v>
      </c>
      <c r="Y352">
        <f>IF(Merge6[[#This Row],[Position2]]="GK",1,0)</f>
        <v>0</v>
      </c>
      <c r="Z352">
        <f>IF(Merge6[[#This Row],[Position2]]="LB",1,0)</f>
        <v>0</v>
      </c>
      <c r="AA352">
        <f>IF(Merge6[[#This Row],[Position2]]="CB",1,0)</f>
        <v>0</v>
      </c>
      <c r="AB352">
        <f>IF(Merge6[[#This Row],[Position2]]="RB",1,0)</f>
        <v>0</v>
      </c>
      <c r="AC352">
        <f>IF(Merge6[[#This Row],[Position2]]="LWB",1,0)</f>
        <v>0</v>
      </c>
      <c r="AD352">
        <f>IF(Merge6[[#This Row],[Position2]]="RWB",1,0)</f>
        <v>0</v>
      </c>
      <c r="AE352">
        <f>IF(Merge6[[#This Row],[Position2]]="LM",1,0)</f>
        <v>0</v>
      </c>
      <c r="AF352">
        <f>IF(Merge6[[#This Row],[Position2]]="CDM",1,0)</f>
        <v>0</v>
      </c>
      <c r="AG352">
        <f>IF(Merge6[[#This Row],[Position2]]="CM",1,0)</f>
        <v>1</v>
      </c>
      <c r="AH352">
        <f>IF(Merge6[[#This Row],[Position2]]="CAM",1,0)</f>
        <v>0</v>
      </c>
      <c r="AI352">
        <f>IF(Merge6[[#This Row],[Position2]]="RM",1,0)</f>
        <v>0</v>
      </c>
      <c r="AJ352">
        <f>IF(Merge6[[#This Row],[Position2]]="LW",1,0)</f>
        <v>0</v>
      </c>
      <c r="AK352">
        <f>IF(Merge6[[#This Row],[Position2]]="RW",1,0)</f>
        <v>0</v>
      </c>
      <c r="AL352">
        <f>IF(Merge6[[#This Row],[Position2]]="CF",1,0)</f>
        <v>0</v>
      </c>
      <c r="AM352">
        <f>IF(Merge6[[#This Row],[Position2]]="ST",1,0)</f>
        <v>0</v>
      </c>
      <c r="AN352">
        <v>81</v>
      </c>
      <c r="AO352">
        <v>80</v>
      </c>
      <c r="AP352">
        <v>69</v>
      </c>
      <c r="AQ352">
        <v>82</v>
      </c>
      <c r="AR352">
        <v>80</v>
      </c>
      <c r="AS352">
        <v>63</v>
      </c>
      <c r="AT352">
        <v>75</v>
      </c>
      <c r="AU352">
        <v>64</v>
      </c>
      <c r="AV352">
        <v>71</v>
      </c>
      <c r="AW352">
        <v>68</v>
      </c>
      <c r="AX352">
        <v>41</v>
      </c>
      <c r="AY352">
        <v>52</v>
      </c>
      <c r="AZ352">
        <v>53</v>
      </c>
      <c r="BA352">
        <v>77</v>
      </c>
      <c r="BB352">
        <v>80</v>
      </c>
      <c r="BC352">
        <v>81</v>
      </c>
      <c r="BD352">
        <v>69</v>
      </c>
      <c r="BE352">
        <v>76</v>
      </c>
      <c r="BF352">
        <v>78</v>
      </c>
      <c r="BG352">
        <v>79</v>
      </c>
      <c r="BH352">
        <v>69</v>
      </c>
      <c r="BI352">
        <v>75</v>
      </c>
      <c r="BJ352">
        <v>78</v>
      </c>
      <c r="BK352">
        <v>10</v>
      </c>
      <c r="BL352">
        <v>9</v>
      </c>
      <c r="BM352">
        <v>9</v>
      </c>
      <c r="BN352">
        <v>8</v>
      </c>
      <c r="BO352">
        <v>15</v>
      </c>
      <c r="BP352">
        <v>88</v>
      </c>
      <c r="BQ352">
        <v>81</v>
      </c>
      <c r="BR352">
        <v>77</v>
      </c>
      <c r="BS352">
        <v>80</v>
      </c>
      <c r="BT352">
        <v>80</v>
      </c>
      <c r="BU352">
        <v>78</v>
      </c>
    </row>
    <row r="353" spans="1:73" x14ac:dyDescent="0.25">
      <c r="A353" t="s">
        <v>1001</v>
      </c>
      <c r="B353">
        <v>34</v>
      </c>
      <c r="C353" t="s">
        <v>116</v>
      </c>
      <c r="D353">
        <v>20</v>
      </c>
      <c r="E353">
        <f>Merge6[[#This Row],[age]]^2</f>
        <v>400</v>
      </c>
      <c r="F353" s="1">
        <v>16000000</v>
      </c>
      <c r="G353" s="1">
        <v>31000000</v>
      </c>
      <c r="H353" s="1">
        <f>Merge6[[#This Row],[MV at time]]/1000000</f>
        <v>16</v>
      </c>
      <c r="I353" s="1">
        <f>Merge6[[#This Row],[fee]]/1000000</f>
        <v>31</v>
      </c>
      <c r="J353" s="2">
        <f>Merge6[[#This Row],[fee]]/Merge6[[#This Row],[MV at time]]</f>
        <v>1.9375</v>
      </c>
      <c r="K353" t="s">
        <v>773</v>
      </c>
      <c r="L353" t="s">
        <v>238</v>
      </c>
      <c r="M353" t="s">
        <v>105</v>
      </c>
      <c r="N353" t="s">
        <v>35</v>
      </c>
      <c r="O3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3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53" t="s">
        <v>14</v>
      </c>
      <c r="R353" t="s">
        <v>6</v>
      </c>
      <c r="S353">
        <v>77</v>
      </c>
      <c r="T353">
        <v>87</v>
      </c>
      <c r="U353">
        <f>Merge6[[#This Row],[POT]]-Merge6[[#This Row],[TOT]]</f>
        <v>10</v>
      </c>
      <c r="V353" t="s">
        <v>43</v>
      </c>
      <c r="W353">
        <f>IF(Merge6[[#This Row],[Preffoot]]="Right",1,0)</f>
        <v>0</v>
      </c>
      <c r="X353" t="s">
        <v>114</v>
      </c>
      <c r="Y353">
        <f>IF(Merge6[[#This Row],[Position2]]="GK",1,0)</f>
        <v>0</v>
      </c>
      <c r="Z353">
        <f>IF(Merge6[[#This Row],[Position2]]="LB",1,0)</f>
        <v>0</v>
      </c>
      <c r="AA353">
        <f>IF(Merge6[[#This Row],[Position2]]="CB",1,0)</f>
        <v>0</v>
      </c>
      <c r="AB353">
        <f>IF(Merge6[[#This Row],[Position2]]="RB",1,0)</f>
        <v>0</v>
      </c>
      <c r="AC353">
        <f>IF(Merge6[[#This Row],[Position2]]="LWB",1,0)</f>
        <v>0</v>
      </c>
      <c r="AD353">
        <f>IF(Merge6[[#This Row],[Position2]]="RWB",1,0)</f>
        <v>0</v>
      </c>
      <c r="AE353">
        <f>IF(Merge6[[#This Row],[Position2]]="LM",1,0)</f>
        <v>0</v>
      </c>
      <c r="AF353">
        <f>IF(Merge6[[#This Row],[Position2]]="CDM",1,0)</f>
        <v>0</v>
      </c>
      <c r="AG353">
        <f>IF(Merge6[[#This Row],[Position2]]="CM",1,0)</f>
        <v>0</v>
      </c>
      <c r="AH353">
        <f>IF(Merge6[[#This Row],[Position2]]="CAM",1,0)</f>
        <v>0</v>
      </c>
      <c r="AI353">
        <f>IF(Merge6[[#This Row],[Position2]]="RM",1,0)</f>
        <v>0</v>
      </c>
      <c r="AJ353">
        <f>IF(Merge6[[#This Row],[Position2]]="LW",1,0)</f>
        <v>0</v>
      </c>
      <c r="AK353">
        <f>IF(Merge6[[#This Row],[Position2]]="RW",1,0)</f>
        <v>1</v>
      </c>
      <c r="AL353">
        <f>IF(Merge6[[#This Row],[Position2]]="CF",1,0)</f>
        <v>0</v>
      </c>
      <c r="AM353">
        <f>IF(Merge6[[#This Row],[Position2]]="ST",1,0)</f>
        <v>0</v>
      </c>
      <c r="AN353">
        <v>82</v>
      </c>
      <c r="AO353">
        <v>84</v>
      </c>
      <c r="AP353">
        <v>69</v>
      </c>
      <c r="AQ353">
        <v>71</v>
      </c>
      <c r="AR353">
        <v>67</v>
      </c>
      <c r="AS353">
        <v>66</v>
      </c>
      <c r="AT353">
        <v>73</v>
      </c>
      <c r="AU353">
        <v>69</v>
      </c>
      <c r="AV353">
        <v>73</v>
      </c>
      <c r="AW353">
        <v>84</v>
      </c>
      <c r="AX353">
        <v>56</v>
      </c>
      <c r="AY353">
        <v>67</v>
      </c>
      <c r="AZ353">
        <v>66</v>
      </c>
      <c r="BA353">
        <v>35</v>
      </c>
      <c r="BB353">
        <v>32</v>
      </c>
      <c r="BC353">
        <v>34</v>
      </c>
      <c r="BD353">
        <v>81</v>
      </c>
      <c r="BE353">
        <v>77</v>
      </c>
      <c r="BF353">
        <v>71</v>
      </c>
      <c r="BG353">
        <v>67</v>
      </c>
      <c r="BH353">
        <v>78</v>
      </c>
      <c r="BI353">
        <v>83</v>
      </c>
      <c r="BJ353">
        <v>63</v>
      </c>
      <c r="BK353">
        <v>15</v>
      </c>
      <c r="BL353">
        <v>5</v>
      </c>
      <c r="BM353">
        <v>9</v>
      </c>
      <c r="BN353">
        <v>6</v>
      </c>
      <c r="BO353">
        <v>7</v>
      </c>
      <c r="BP353">
        <v>53</v>
      </c>
      <c r="BQ353">
        <v>79</v>
      </c>
      <c r="BR353">
        <v>74</v>
      </c>
      <c r="BS353">
        <v>32</v>
      </c>
      <c r="BT353">
        <v>75</v>
      </c>
      <c r="BU353">
        <v>84</v>
      </c>
    </row>
    <row r="354" spans="1:73" x14ac:dyDescent="0.25">
      <c r="A354" t="s">
        <v>598</v>
      </c>
      <c r="B354">
        <v>23</v>
      </c>
      <c r="C354" t="s">
        <v>57</v>
      </c>
      <c r="D354">
        <v>22</v>
      </c>
      <c r="E354">
        <f>Merge6[[#This Row],[age]]^2</f>
        <v>484</v>
      </c>
      <c r="F354" s="1">
        <v>33000000</v>
      </c>
      <c r="G354" s="1">
        <v>32000000</v>
      </c>
      <c r="H354" s="1">
        <f>Merge6[[#This Row],[MV at time]]/1000000</f>
        <v>33</v>
      </c>
      <c r="I354" s="1">
        <f>Merge6[[#This Row],[fee]]/1000000</f>
        <v>32</v>
      </c>
      <c r="J354" s="2">
        <f>Merge6[[#This Row],[fee]]/Merge6[[#This Row],[MV at time]]</f>
        <v>0.96969696969696972</v>
      </c>
      <c r="K354" t="s">
        <v>509</v>
      </c>
      <c r="L354" t="s">
        <v>273</v>
      </c>
      <c r="M354" t="s">
        <v>19</v>
      </c>
      <c r="N354" t="s">
        <v>250</v>
      </c>
      <c r="O3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54" t="s">
        <v>7</v>
      </c>
      <c r="R354" t="s">
        <v>7</v>
      </c>
      <c r="S354">
        <v>78</v>
      </c>
      <c r="T354">
        <v>84</v>
      </c>
      <c r="U354">
        <f>Merge6[[#This Row],[POT]]-Merge6[[#This Row],[TOT]]</f>
        <v>6</v>
      </c>
      <c r="V354" t="s">
        <v>8</v>
      </c>
      <c r="W354">
        <f>IF(Merge6[[#This Row],[Preffoot]]="Right",1,0)</f>
        <v>1</v>
      </c>
      <c r="X354" t="s">
        <v>20</v>
      </c>
      <c r="Y354">
        <f>IF(Merge6[[#This Row],[Position2]]="GK",1,0)</f>
        <v>0</v>
      </c>
      <c r="Z354">
        <f>IF(Merge6[[#This Row],[Position2]]="LB",1,0)</f>
        <v>0</v>
      </c>
      <c r="AA354">
        <f>IF(Merge6[[#This Row],[Position2]]="CB",1,0)</f>
        <v>0</v>
      </c>
      <c r="AB354">
        <f>IF(Merge6[[#This Row],[Position2]]="RB",1,0)</f>
        <v>0</v>
      </c>
      <c r="AC354">
        <f>IF(Merge6[[#This Row],[Position2]]="LWB",1,0)</f>
        <v>0</v>
      </c>
      <c r="AD354">
        <f>IF(Merge6[[#This Row],[Position2]]="RWB",1,0)</f>
        <v>0</v>
      </c>
      <c r="AE354">
        <f>IF(Merge6[[#This Row],[Position2]]="LM",1,0)</f>
        <v>0</v>
      </c>
      <c r="AF354">
        <f>IF(Merge6[[#This Row],[Position2]]="CDM",1,0)</f>
        <v>0</v>
      </c>
      <c r="AG354">
        <f>IF(Merge6[[#This Row],[Position2]]="CM",1,0)</f>
        <v>1</v>
      </c>
      <c r="AH354">
        <f>IF(Merge6[[#This Row],[Position2]]="CAM",1,0)</f>
        <v>0</v>
      </c>
      <c r="AI354">
        <f>IF(Merge6[[#This Row],[Position2]]="RM",1,0)</f>
        <v>0</v>
      </c>
      <c r="AJ354">
        <f>IF(Merge6[[#This Row],[Position2]]="LW",1,0)</f>
        <v>0</v>
      </c>
      <c r="AK354">
        <f>IF(Merge6[[#This Row],[Position2]]="RW",1,0)</f>
        <v>0</v>
      </c>
      <c r="AL354">
        <f>IF(Merge6[[#This Row],[Position2]]="CF",1,0)</f>
        <v>0</v>
      </c>
      <c r="AM354">
        <f>IF(Merge6[[#This Row],[Position2]]="ST",1,0)</f>
        <v>0</v>
      </c>
      <c r="AN354">
        <v>79</v>
      </c>
      <c r="AO354">
        <v>78</v>
      </c>
      <c r="AP354">
        <v>66</v>
      </c>
      <c r="AQ354">
        <v>79</v>
      </c>
      <c r="AR354">
        <v>75</v>
      </c>
      <c r="AS354">
        <v>68</v>
      </c>
      <c r="AT354">
        <v>84</v>
      </c>
      <c r="AU354">
        <v>64</v>
      </c>
      <c r="AV354">
        <v>76</v>
      </c>
      <c r="AW354">
        <v>58</v>
      </c>
      <c r="AX354">
        <v>48</v>
      </c>
      <c r="AY354">
        <v>82</v>
      </c>
      <c r="AZ354">
        <v>60</v>
      </c>
      <c r="BA354">
        <v>78</v>
      </c>
      <c r="BB354">
        <v>74</v>
      </c>
      <c r="BC354">
        <v>78</v>
      </c>
      <c r="BD354">
        <v>69</v>
      </c>
      <c r="BE354">
        <v>95</v>
      </c>
      <c r="BF354">
        <v>87</v>
      </c>
      <c r="BG354">
        <v>79</v>
      </c>
      <c r="BH354">
        <v>74</v>
      </c>
      <c r="BI354">
        <v>68</v>
      </c>
      <c r="BJ354">
        <v>79</v>
      </c>
      <c r="BK354">
        <v>12</v>
      </c>
      <c r="BL354">
        <v>9</v>
      </c>
      <c r="BM354">
        <v>11</v>
      </c>
      <c r="BN354">
        <v>12</v>
      </c>
      <c r="BO354">
        <v>10</v>
      </c>
      <c r="BP354">
        <v>86</v>
      </c>
      <c r="BQ354">
        <v>78</v>
      </c>
      <c r="BR354">
        <v>74</v>
      </c>
      <c r="BS354">
        <v>80</v>
      </c>
      <c r="BT354">
        <v>70</v>
      </c>
      <c r="BU354">
        <v>76</v>
      </c>
    </row>
    <row r="355" spans="1:73" x14ac:dyDescent="0.25">
      <c r="A355" t="s">
        <v>798</v>
      </c>
      <c r="B355">
        <v>5</v>
      </c>
      <c r="C355" t="s">
        <v>116</v>
      </c>
      <c r="D355">
        <v>18</v>
      </c>
      <c r="E355">
        <f>Merge6[[#This Row],[age]]^2</f>
        <v>324</v>
      </c>
      <c r="F355" s="1" t="s">
        <v>380</v>
      </c>
      <c r="G355" s="1">
        <v>8000000</v>
      </c>
      <c r="H355" s="1" t="e">
        <f>Merge6[[#This Row],[MV at time]]/1000000</f>
        <v>#VALUE!</v>
      </c>
      <c r="I355" s="1">
        <f>Merge6[[#This Row],[fee]]/1000000</f>
        <v>8</v>
      </c>
      <c r="J355" s="2" t="e">
        <f>Merge6[[#This Row],[fee]]/Merge6[[#This Row],[MV at time]]</f>
        <v>#VALUE!</v>
      </c>
      <c r="K355" t="s">
        <v>773</v>
      </c>
      <c r="L355" t="s">
        <v>18</v>
      </c>
      <c r="M355" t="s">
        <v>799</v>
      </c>
      <c r="N355" t="s">
        <v>800</v>
      </c>
      <c r="O3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55" t="s">
        <v>801</v>
      </c>
      <c r="R355" t="s">
        <v>802</v>
      </c>
      <c r="S355">
        <v>60</v>
      </c>
      <c r="T355">
        <v>78</v>
      </c>
      <c r="U355">
        <f>Merge6[[#This Row],[POT]]-Merge6[[#This Row],[TOT]]</f>
        <v>18</v>
      </c>
      <c r="V355" t="s">
        <v>8</v>
      </c>
      <c r="W355">
        <f>IF(Merge6[[#This Row],[Preffoot]]="Right",1,0)</f>
        <v>1</v>
      </c>
      <c r="X355" t="s">
        <v>21</v>
      </c>
      <c r="Y355">
        <f>IF(Merge6[[#This Row],[Position2]]="GK",1,0)</f>
        <v>0</v>
      </c>
      <c r="Z355">
        <f>IF(Merge6[[#This Row],[Position2]]="LB",1,0)</f>
        <v>0</v>
      </c>
      <c r="AA355">
        <f>IF(Merge6[[#This Row],[Position2]]="CB",1,0)</f>
        <v>0</v>
      </c>
      <c r="AB355">
        <f>IF(Merge6[[#This Row],[Position2]]="RB",1,0)</f>
        <v>0</v>
      </c>
      <c r="AC355">
        <f>IF(Merge6[[#This Row],[Position2]]="LWB",1,0)</f>
        <v>0</v>
      </c>
      <c r="AD355">
        <f>IF(Merge6[[#This Row],[Position2]]="RWB",1,0)</f>
        <v>0</v>
      </c>
      <c r="AE355">
        <f>IF(Merge6[[#This Row],[Position2]]="LM",1,0)</f>
        <v>0</v>
      </c>
      <c r="AF355">
        <f>IF(Merge6[[#This Row],[Position2]]="CDM",1,0)</f>
        <v>0</v>
      </c>
      <c r="AG355">
        <f>IF(Merge6[[#This Row],[Position2]]="CM",1,0)</f>
        <v>0</v>
      </c>
      <c r="AH355">
        <f>IF(Merge6[[#This Row],[Position2]]="CAM",1,0)</f>
        <v>1</v>
      </c>
      <c r="AI355">
        <f>IF(Merge6[[#This Row],[Position2]]="RM",1,0)</f>
        <v>0</v>
      </c>
      <c r="AJ355">
        <f>IF(Merge6[[#This Row],[Position2]]="LW",1,0)</f>
        <v>0</v>
      </c>
      <c r="AK355">
        <f>IF(Merge6[[#This Row],[Position2]]="RW",1,0)</f>
        <v>0</v>
      </c>
      <c r="AL355">
        <f>IF(Merge6[[#This Row],[Position2]]="CF",1,0)</f>
        <v>0</v>
      </c>
      <c r="AM355">
        <f>IF(Merge6[[#This Row],[Position2]]="ST",1,0)</f>
        <v>0</v>
      </c>
      <c r="AN355">
        <v>60</v>
      </c>
      <c r="AO355">
        <v>59</v>
      </c>
      <c r="AP355">
        <v>60</v>
      </c>
      <c r="AQ355">
        <v>69</v>
      </c>
      <c r="AR355">
        <v>66</v>
      </c>
      <c r="AS355">
        <v>57</v>
      </c>
      <c r="AT355">
        <v>54</v>
      </c>
      <c r="AU355">
        <v>43</v>
      </c>
      <c r="AV355">
        <v>48</v>
      </c>
      <c r="AW355">
        <v>51</v>
      </c>
      <c r="AX355">
        <v>57</v>
      </c>
      <c r="AY355">
        <v>62</v>
      </c>
      <c r="AZ355">
        <v>49</v>
      </c>
      <c r="BA355">
        <v>41</v>
      </c>
      <c r="BB355">
        <v>44</v>
      </c>
      <c r="BC355">
        <v>34</v>
      </c>
      <c r="BD355">
        <v>68</v>
      </c>
      <c r="BE355">
        <v>68</v>
      </c>
      <c r="BF355">
        <v>63</v>
      </c>
      <c r="BG355">
        <v>62</v>
      </c>
      <c r="BH355">
        <v>74</v>
      </c>
      <c r="BI355">
        <v>58</v>
      </c>
      <c r="BJ355">
        <v>55</v>
      </c>
      <c r="BK355">
        <v>7</v>
      </c>
      <c r="BL355">
        <v>9</v>
      </c>
      <c r="BM355">
        <v>11</v>
      </c>
      <c r="BN355">
        <v>9</v>
      </c>
      <c r="BO355">
        <v>5</v>
      </c>
      <c r="BP355">
        <v>48</v>
      </c>
      <c r="BQ355">
        <v>53</v>
      </c>
      <c r="BR355">
        <v>55</v>
      </c>
      <c r="BS355">
        <v>24</v>
      </c>
      <c r="BT355">
        <v>61</v>
      </c>
      <c r="BU355">
        <v>67</v>
      </c>
    </row>
    <row r="356" spans="1:73" x14ac:dyDescent="0.25">
      <c r="A356" t="s">
        <v>848</v>
      </c>
      <c r="B356">
        <v>10</v>
      </c>
      <c r="C356" t="s">
        <v>71</v>
      </c>
      <c r="D356">
        <v>24</v>
      </c>
      <c r="E356">
        <f>Merge6[[#This Row],[age]]^2</f>
        <v>576</v>
      </c>
      <c r="F356" s="1">
        <v>8000000</v>
      </c>
      <c r="G356" s="1">
        <v>5500000</v>
      </c>
      <c r="H356" s="1">
        <f>Merge6[[#This Row],[MV at time]]/1000000</f>
        <v>8</v>
      </c>
      <c r="I356" s="1">
        <f>Merge6[[#This Row],[fee]]/1000000</f>
        <v>5.5</v>
      </c>
      <c r="J356" s="2">
        <f>Merge6[[#This Row],[fee]]/Merge6[[#This Row],[MV at time]]</f>
        <v>0.6875</v>
      </c>
      <c r="K356" t="s">
        <v>773</v>
      </c>
      <c r="L356" t="s">
        <v>222</v>
      </c>
      <c r="M356" t="s">
        <v>126</v>
      </c>
      <c r="N356" t="s">
        <v>65</v>
      </c>
      <c r="O3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356" t="s">
        <v>55</v>
      </c>
      <c r="R356" t="s">
        <v>66</v>
      </c>
      <c r="S356">
        <v>75</v>
      </c>
      <c r="T356">
        <v>78</v>
      </c>
      <c r="U356">
        <f>Merge6[[#This Row],[POT]]-Merge6[[#This Row],[TOT]]</f>
        <v>3</v>
      </c>
      <c r="V356" t="s">
        <v>8</v>
      </c>
      <c r="W356">
        <f>IF(Merge6[[#This Row],[Preffoot]]="Right",1,0)</f>
        <v>1</v>
      </c>
      <c r="X356" t="s">
        <v>156</v>
      </c>
      <c r="Y356">
        <f>IF(Merge6[[#This Row],[Position2]]="GK",1,0)</f>
        <v>0</v>
      </c>
      <c r="Z356">
        <f>IF(Merge6[[#This Row],[Position2]]="LB",1,0)</f>
        <v>0</v>
      </c>
      <c r="AA356">
        <f>IF(Merge6[[#This Row],[Position2]]="CB",1,0)</f>
        <v>0</v>
      </c>
      <c r="AB356">
        <f>IF(Merge6[[#This Row],[Position2]]="RB",1,0)</f>
        <v>0</v>
      </c>
      <c r="AC356">
        <f>IF(Merge6[[#This Row],[Position2]]="LWB",1,0)</f>
        <v>0</v>
      </c>
      <c r="AD356">
        <f>IF(Merge6[[#This Row],[Position2]]="RWB",1,0)</f>
        <v>0</v>
      </c>
      <c r="AE356">
        <f>IF(Merge6[[#This Row],[Position2]]="LM",1,0)</f>
        <v>0</v>
      </c>
      <c r="AF356">
        <f>IF(Merge6[[#This Row],[Position2]]="CDM",1,0)</f>
        <v>0</v>
      </c>
      <c r="AG356">
        <f>IF(Merge6[[#This Row],[Position2]]="CM",1,0)</f>
        <v>0</v>
      </c>
      <c r="AH356">
        <f>IF(Merge6[[#This Row],[Position2]]="CAM",1,0)</f>
        <v>0</v>
      </c>
      <c r="AI356">
        <f>IF(Merge6[[#This Row],[Position2]]="RM",1,0)</f>
        <v>0</v>
      </c>
      <c r="AJ356">
        <f>IF(Merge6[[#This Row],[Position2]]="LW",1,0)</f>
        <v>1</v>
      </c>
      <c r="AK356">
        <f>IF(Merge6[[#This Row],[Position2]]="RW",1,0)</f>
        <v>0</v>
      </c>
      <c r="AL356">
        <f>IF(Merge6[[#This Row],[Position2]]="CF",1,0)</f>
        <v>0</v>
      </c>
      <c r="AM356">
        <f>IF(Merge6[[#This Row],[Position2]]="ST",1,0)</f>
        <v>0</v>
      </c>
      <c r="AN356">
        <v>75</v>
      </c>
      <c r="AO356">
        <v>78</v>
      </c>
      <c r="AP356">
        <v>70</v>
      </c>
      <c r="AQ356">
        <v>70</v>
      </c>
      <c r="AR356">
        <v>55</v>
      </c>
      <c r="AS356">
        <v>49</v>
      </c>
      <c r="AT356">
        <v>74</v>
      </c>
      <c r="AU356">
        <v>73</v>
      </c>
      <c r="AV356">
        <v>74</v>
      </c>
      <c r="AW356">
        <v>71</v>
      </c>
      <c r="AX356">
        <v>68</v>
      </c>
      <c r="AY356">
        <v>67</v>
      </c>
      <c r="AZ356">
        <v>67</v>
      </c>
      <c r="BA356">
        <v>37</v>
      </c>
      <c r="BB356">
        <v>30</v>
      </c>
      <c r="BC356">
        <v>35</v>
      </c>
      <c r="BD356">
        <v>86</v>
      </c>
      <c r="BE356">
        <v>68</v>
      </c>
      <c r="BF356">
        <v>59</v>
      </c>
      <c r="BG356">
        <v>75</v>
      </c>
      <c r="BH356">
        <v>85</v>
      </c>
      <c r="BI356">
        <v>79</v>
      </c>
      <c r="BJ356">
        <v>54</v>
      </c>
      <c r="BK356">
        <v>13</v>
      </c>
      <c r="BL356">
        <v>13</v>
      </c>
      <c r="BM356">
        <v>12</v>
      </c>
      <c r="BN356">
        <v>11</v>
      </c>
      <c r="BO356">
        <v>10</v>
      </c>
      <c r="BP356">
        <v>59</v>
      </c>
      <c r="BQ356">
        <v>72</v>
      </c>
      <c r="BR356">
        <v>74</v>
      </c>
      <c r="BS356">
        <v>29</v>
      </c>
      <c r="BT356">
        <v>68</v>
      </c>
      <c r="BU356">
        <v>71</v>
      </c>
    </row>
    <row r="357" spans="1:73" x14ac:dyDescent="0.25">
      <c r="A357" t="s">
        <v>1352</v>
      </c>
      <c r="B357">
        <v>11</v>
      </c>
      <c r="C357" t="s">
        <v>57</v>
      </c>
      <c r="D357">
        <v>26</v>
      </c>
      <c r="E357">
        <f>Merge6[[#This Row],[age]]^2</f>
        <v>676</v>
      </c>
      <c r="F357" s="1">
        <v>30000000</v>
      </c>
      <c r="G357" s="1">
        <v>15000000</v>
      </c>
      <c r="H357" s="1">
        <f>Merge6[[#This Row],[MV at time]]/1000000</f>
        <v>30</v>
      </c>
      <c r="I357" s="1">
        <f>Merge6[[#This Row],[fee]]/1000000</f>
        <v>15</v>
      </c>
      <c r="J357" s="2">
        <f>Merge6[[#This Row],[fee]]/Merge6[[#This Row],[MV at time]]</f>
        <v>0.5</v>
      </c>
      <c r="K357" t="s">
        <v>1233</v>
      </c>
      <c r="L357" t="s">
        <v>351</v>
      </c>
      <c r="M357" t="s">
        <v>275</v>
      </c>
      <c r="N357" t="s">
        <v>228</v>
      </c>
      <c r="O3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57" t="s">
        <v>60</v>
      </c>
      <c r="R357" t="s">
        <v>7</v>
      </c>
      <c r="S357">
        <v>81</v>
      </c>
      <c r="T357">
        <v>83</v>
      </c>
      <c r="U357">
        <f>Merge6[[#This Row],[POT]]-Merge6[[#This Row],[TOT]]</f>
        <v>2</v>
      </c>
      <c r="V357" t="s">
        <v>8</v>
      </c>
      <c r="W357">
        <f>IF(Merge6[[#This Row],[Preffoot]]="Right",1,0)</f>
        <v>1</v>
      </c>
      <c r="X357" t="s">
        <v>61</v>
      </c>
      <c r="Y357">
        <f>IF(Merge6[[#This Row],[Position2]]="GK",1,0)</f>
        <v>0</v>
      </c>
      <c r="Z357">
        <f>IF(Merge6[[#This Row],[Position2]]="LB",1,0)</f>
        <v>0</v>
      </c>
      <c r="AA357">
        <f>IF(Merge6[[#This Row],[Position2]]="CB",1,0)</f>
        <v>0</v>
      </c>
      <c r="AB357">
        <f>IF(Merge6[[#This Row],[Position2]]="RB",1,0)</f>
        <v>0</v>
      </c>
      <c r="AC357">
        <f>IF(Merge6[[#This Row],[Position2]]="LWB",1,0)</f>
        <v>0</v>
      </c>
      <c r="AD357">
        <f>IF(Merge6[[#This Row],[Position2]]="RWB",1,0)</f>
        <v>0</v>
      </c>
      <c r="AE357">
        <f>IF(Merge6[[#This Row],[Position2]]="LM",1,0)</f>
        <v>0</v>
      </c>
      <c r="AF357">
        <f>IF(Merge6[[#This Row],[Position2]]="CDM",1,0)</f>
        <v>1</v>
      </c>
      <c r="AG357">
        <f>IF(Merge6[[#This Row],[Position2]]="CM",1,0)</f>
        <v>0</v>
      </c>
      <c r="AH357">
        <f>IF(Merge6[[#This Row],[Position2]]="CAM",1,0)</f>
        <v>0</v>
      </c>
      <c r="AI357">
        <f>IF(Merge6[[#This Row],[Position2]]="RM",1,0)</f>
        <v>0</v>
      </c>
      <c r="AJ357">
        <f>IF(Merge6[[#This Row],[Position2]]="LW",1,0)</f>
        <v>0</v>
      </c>
      <c r="AK357">
        <f>IF(Merge6[[#This Row],[Position2]]="RW",1,0)</f>
        <v>0</v>
      </c>
      <c r="AL357">
        <f>IF(Merge6[[#This Row],[Position2]]="CF",1,0)</f>
        <v>0</v>
      </c>
      <c r="AM357">
        <f>IF(Merge6[[#This Row],[Position2]]="ST",1,0)</f>
        <v>0</v>
      </c>
      <c r="AN357">
        <v>82</v>
      </c>
      <c r="AO357">
        <v>82</v>
      </c>
      <c r="AP357">
        <v>59</v>
      </c>
      <c r="AQ357">
        <v>80</v>
      </c>
      <c r="AR357">
        <v>74</v>
      </c>
      <c r="AS357">
        <v>70</v>
      </c>
      <c r="AT357">
        <v>74</v>
      </c>
      <c r="AU357">
        <v>66</v>
      </c>
      <c r="AV357">
        <v>69</v>
      </c>
      <c r="AW357">
        <v>59</v>
      </c>
      <c r="AX357">
        <v>45</v>
      </c>
      <c r="AY357">
        <v>60</v>
      </c>
      <c r="AZ357">
        <v>54</v>
      </c>
      <c r="BA357" t="s">
        <v>1234</v>
      </c>
      <c r="BB357">
        <v>72</v>
      </c>
      <c r="BC357">
        <v>86</v>
      </c>
      <c r="BD357">
        <v>77</v>
      </c>
      <c r="BE357">
        <v>84</v>
      </c>
      <c r="BF357">
        <v>85</v>
      </c>
      <c r="BG357">
        <v>77</v>
      </c>
      <c r="BH357">
        <v>78</v>
      </c>
      <c r="BI357">
        <v>76</v>
      </c>
      <c r="BJ357">
        <v>76</v>
      </c>
      <c r="BK357">
        <v>8</v>
      </c>
      <c r="BL357">
        <v>11</v>
      </c>
      <c r="BM357">
        <v>11</v>
      </c>
      <c r="BN357">
        <v>9</v>
      </c>
      <c r="BO357">
        <v>11</v>
      </c>
      <c r="BP357">
        <v>83</v>
      </c>
      <c r="BQ357">
        <v>81</v>
      </c>
      <c r="BR357">
        <v>79</v>
      </c>
      <c r="BS357">
        <v>82</v>
      </c>
      <c r="BT357">
        <v>75</v>
      </c>
      <c r="BU357">
        <v>82</v>
      </c>
    </row>
    <row r="358" spans="1:73" x14ac:dyDescent="0.25">
      <c r="A358" t="s">
        <v>1103</v>
      </c>
      <c r="B358">
        <v>35</v>
      </c>
      <c r="C358" t="s">
        <v>57</v>
      </c>
      <c r="D358">
        <v>23</v>
      </c>
      <c r="E358">
        <f>Merge6[[#This Row],[age]]^2</f>
        <v>529</v>
      </c>
      <c r="F358" s="1">
        <v>6000000</v>
      </c>
      <c r="G358" s="1">
        <v>10000000</v>
      </c>
      <c r="H358" s="1">
        <f>Merge6[[#This Row],[MV at time]]/1000000</f>
        <v>6</v>
      </c>
      <c r="I358" s="1">
        <f>Merge6[[#This Row],[fee]]/1000000</f>
        <v>10</v>
      </c>
      <c r="J358" s="2">
        <f>Merge6[[#This Row],[fee]]/Merge6[[#This Row],[MV at time]]</f>
        <v>1.6666666666666667</v>
      </c>
      <c r="K358" t="s">
        <v>1050</v>
      </c>
      <c r="L358" t="s">
        <v>124</v>
      </c>
      <c r="M358" t="s">
        <v>162</v>
      </c>
      <c r="N358" t="s">
        <v>405</v>
      </c>
      <c r="O3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58" t="s">
        <v>795</v>
      </c>
      <c r="R358" t="s">
        <v>60</v>
      </c>
      <c r="S358">
        <v>74</v>
      </c>
      <c r="T358">
        <v>80</v>
      </c>
      <c r="U358">
        <f>Merge6[[#This Row],[POT]]-Merge6[[#This Row],[TOT]]</f>
        <v>6</v>
      </c>
      <c r="V358" t="s">
        <v>8</v>
      </c>
      <c r="W358">
        <f>IF(Merge6[[#This Row],[Preffoot]]="Right",1,0)</f>
        <v>1</v>
      </c>
      <c r="X358" t="s">
        <v>61</v>
      </c>
      <c r="Y358">
        <f>IF(Merge6[[#This Row],[Position2]]="GK",1,0)</f>
        <v>0</v>
      </c>
      <c r="Z358">
        <f>IF(Merge6[[#This Row],[Position2]]="LB",1,0)</f>
        <v>0</v>
      </c>
      <c r="AA358">
        <f>IF(Merge6[[#This Row],[Position2]]="CB",1,0)</f>
        <v>0</v>
      </c>
      <c r="AB358">
        <f>IF(Merge6[[#This Row],[Position2]]="RB",1,0)</f>
        <v>0</v>
      </c>
      <c r="AC358">
        <f>IF(Merge6[[#This Row],[Position2]]="LWB",1,0)</f>
        <v>0</v>
      </c>
      <c r="AD358">
        <f>IF(Merge6[[#This Row],[Position2]]="RWB",1,0)</f>
        <v>0</v>
      </c>
      <c r="AE358">
        <f>IF(Merge6[[#This Row],[Position2]]="LM",1,0)</f>
        <v>0</v>
      </c>
      <c r="AF358">
        <f>IF(Merge6[[#This Row],[Position2]]="CDM",1,0)</f>
        <v>1</v>
      </c>
      <c r="AG358">
        <f>IF(Merge6[[#This Row],[Position2]]="CM",1,0)</f>
        <v>0</v>
      </c>
      <c r="AH358">
        <f>IF(Merge6[[#This Row],[Position2]]="CAM",1,0)</f>
        <v>0</v>
      </c>
      <c r="AI358">
        <f>IF(Merge6[[#This Row],[Position2]]="RM",1,0)</f>
        <v>0</v>
      </c>
      <c r="AJ358">
        <f>IF(Merge6[[#This Row],[Position2]]="LW",1,0)</f>
        <v>0</v>
      </c>
      <c r="AK358">
        <f>IF(Merge6[[#This Row],[Position2]]="RW",1,0)</f>
        <v>0</v>
      </c>
      <c r="AL358">
        <f>IF(Merge6[[#This Row],[Position2]]="CF",1,0)</f>
        <v>0</v>
      </c>
      <c r="AM358">
        <f>IF(Merge6[[#This Row],[Position2]]="ST",1,0)</f>
        <v>0</v>
      </c>
      <c r="AN358">
        <v>70</v>
      </c>
      <c r="AO358">
        <v>68</v>
      </c>
      <c r="AP358">
        <v>55</v>
      </c>
      <c r="AQ358">
        <v>70</v>
      </c>
      <c r="AR358">
        <v>68</v>
      </c>
      <c r="AS358">
        <v>63</v>
      </c>
      <c r="AT358">
        <v>61</v>
      </c>
      <c r="AU358">
        <v>60</v>
      </c>
      <c r="AV358">
        <v>49</v>
      </c>
      <c r="AW358">
        <v>56</v>
      </c>
      <c r="AX358">
        <v>42</v>
      </c>
      <c r="AY358">
        <v>48</v>
      </c>
      <c r="AZ358">
        <v>53</v>
      </c>
      <c r="BA358">
        <v>76</v>
      </c>
      <c r="BB358">
        <v>65</v>
      </c>
      <c r="BC358">
        <v>72</v>
      </c>
      <c r="BD358">
        <v>77</v>
      </c>
      <c r="BE358">
        <v>84</v>
      </c>
      <c r="BF358">
        <v>81</v>
      </c>
      <c r="BG358">
        <v>75</v>
      </c>
      <c r="BH358">
        <v>88</v>
      </c>
      <c r="BI358">
        <v>81</v>
      </c>
      <c r="BJ358">
        <v>77</v>
      </c>
      <c r="BK358">
        <v>6</v>
      </c>
      <c r="BL358">
        <v>15</v>
      </c>
      <c r="BM358">
        <v>9</v>
      </c>
      <c r="BN358">
        <v>7</v>
      </c>
      <c r="BO358">
        <v>14</v>
      </c>
      <c r="BP358">
        <v>76</v>
      </c>
      <c r="BQ358">
        <v>71</v>
      </c>
      <c r="BR358">
        <v>67</v>
      </c>
      <c r="BS358">
        <v>76</v>
      </c>
      <c r="BT358">
        <v>68</v>
      </c>
      <c r="BU358">
        <v>72</v>
      </c>
    </row>
    <row r="359" spans="1:73" x14ac:dyDescent="0.25">
      <c r="A359" t="s">
        <v>224</v>
      </c>
      <c r="B359">
        <v>59</v>
      </c>
      <c r="C359" t="s">
        <v>57</v>
      </c>
      <c r="D359">
        <v>25</v>
      </c>
      <c r="E359">
        <f>Merge6[[#This Row],[age]]^2</f>
        <v>625</v>
      </c>
      <c r="F359" s="1">
        <v>32000000</v>
      </c>
      <c r="G359" s="1">
        <v>59000000</v>
      </c>
      <c r="H359" s="1">
        <f>Merge6[[#This Row],[MV at time]]/1000000</f>
        <v>32</v>
      </c>
      <c r="I359" s="1">
        <f>Merge6[[#This Row],[fee]]/1000000</f>
        <v>59</v>
      </c>
      <c r="J359" s="2">
        <f>Merge6[[#This Row],[fee]]/Merge6[[#This Row],[MV at time]]</f>
        <v>1.84375</v>
      </c>
      <c r="K359" t="s">
        <v>2</v>
      </c>
      <c r="L359" t="s">
        <v>11</v>
      </c>
      <c r="M359" t="s">
        <v>225</v>
      </c>
      <c r="N359" t="s">
        <v>226</v>
      </c>
      <c r="O3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3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59" t="s">
        <v>66</v>
      </c>
      <c r="R359" t="s">
        <v>60</v>
      </c>
      <c r="S359">
        <v>81</v>
      </c>
      <c r="T359">
        <v>86</v>
      </c>
      <c r="U359">
        <f>Merge6[[#This Row],[POT]]-Merge6[[#This Row],[TOT]]</f>
        <v>5</v>
      </c>
      <c r="V359" t="s">
        <v>43</v>
      </c>
      <c r="W359">
        <f>IF(Merge6[[#This Row],[Preffoot]]="Right",1,0)</f>
        <v>0</v>
      </c>
      <c r="X359" t="s">
        <v>20</v>
      </c>
      <c r="Y359">
        <f>IF(Merge6[[#This Row],[Position2]]="GK",1,0)</f>
        <v>0</v>
      </c>
      <c r="Z359">
        <f>IF(Merge6[[#This Row],[Position2]]="LB",1,0)</f>
        <v>0</v>
      </c>
      <c r="AA359">
        <f>IF(Merge6[[#This Row],[Position2]]="CB",1,0)</f>
        <v>0</v>
      </c>
      <c r="AB359">
        <f>IF(Merge6[[#This Row],[Position2]]="RB",1,0)</f>
        <v>0</v>
      </c>
      <c r="AC359">
        <f>IF(Merge6[[#This Row],[Position2]]="LWB",1,0)</f>
        <v>0</v>
      </c>
      <c r="AD359">
        <f>IF(Merge6[[#This Row],[Position2]]="RWB",1,0)</f>
        <v>0</v>
      </c>
      <c r="AE359">
        <f>IF(Merge6[[#This Row],[Position2]]="LM",1,0)</f>
        <v>0</v>
      </c>
      <c r="AF359">
        <f>IF(Merge6[[#This Row],[Position2]]="CDM",1,0)</f>
        <v>0</v>
      </c>
      <c r="AG359">
        <f>IF(Merge6[[#This Row],[Position2]]="CM",1,0)</f>
        <v>1</v>
      </c>
      <c r="AH359">
        <f>IF(Merge6[[#This Row],[Position2]]="CAM",1,0)</f>
        <v>0</v>
      </c>
      <c r="AI359">
        <f>IF(Merge6[[#This Row],[Position2]]="RM",1,0)</f>
        <v>0</v>
      </c>
      <c r="AJ359">
        <f>IF(Merge6[[#This Row],[Position2]]="LW",1,0)</f>
        <v>0</v>
      </c>
      <c r="AK359">
        <f>IF(Merge6[[#This Row],[Position2]]="RW",1,0)</f>
        <v>0</v>
      </c>
      <c r="AL359">
        <f>IF(Merge6[[#This Row],[Position2]]="CF",1,0)</f>
        <v>0</v>
      </c>
      <c r="AM359">
        <f>IF(Merge6[[#This Row],[Position2]]="ST",1,0)</f>
        <v>0</v>
      </c>
      <c r="AN359">
        <v>86</v>
      </c>
      <c r="AO359">
        <v>79</v>
      </c>
      <c r="AP359">
        <v>67</v>
      </c>
      <c r="AQ359">
        <v>85</v>
      </c>
      <c r="AR359">
        <v>77</v>
      </c>
      <c r="AS359">
        <v>55</v>
      </c>
      <c r="AT359">
        <v>76</v>
      </c>
      <c r="AU359">
        <v>74</v>
      </c>
      <c r="AV359">
        <v>76</v>
      </c>
      <c r="AW359">
        <v>70</v>
      </c>
      <c r="AX359">
        <v>72</v>
      </c>
      <c r="AY359">
        <v>65</v>
      </c>
      <c r="AZ359">
        <v>70</v>
      </c>
      <c r="BA359">
        <v>76</v>
      </c>
      <c r="BB359">
        <v>69</v>
      </c>
      <c r="BC359">
        <v>75</v>
      </c>
      <c r="BD359">
        <v>80</v>
      </c>
      <c r="BE359">
        <v>88</v>
      </c>
      <c r="BF359">
        <v>61</v>
      </c>
      <c r="BG359">
        <v>87</v>
      </c>
      <c r="BH359">
        <v>84</v>
      </c>
      <c r="BI359">
        <v>84</v>
      </c>
      <c r="BJ359">
        <v>84</v>
      </c>
      <c r="BK359">
        <v>11</v>
      </c>
      <c r="BL359">
        <v>7</v>
      </c>
      <c r="BM359">
        <v>16</v>
      </c>
      <c r="BN359">
        <v>15</v>
      </c>
      <c r="BO359">
        <v>15</v>
      </c>
      <c r="BP359">
        <v>73</v>
      </c>
      <c r="BQ359">
        <v>82</v>
      </c>
      <c r="BR359">
        <v>69</v>
      </c>
      <c r="BS359">
        <v>75</v>
      </c>
      <c r="BT359">
        <v>76</v>
      </c>
      <c r="BU359">
        <v>82</v>
      </c>
    </row>
    <row r="360" spans="1:73" x14ac:dyDescent="0.25">
      <c r="A360" t="s">
        <v>1362</v>
      </c>
      <c r="B360">
        <v>22</v>
      </c>
      <c r="C360" t="s">
        <v>17</v>
      </c>
      <c r="D360">
        <v>26</v>
      </c>
      <c r="E360">
        <f>Merge6[[#This Row],[age]]^2</f>
        <v>676</v>
      </c>
      <c r="F360" s="1">
        <v>12000000</v>
      </c>
      <c r="G360" s="1">
        <v>13000000</v>
      </c>
      <c r="H360" s="1">
        <f>Merge6[[#This Row],[MV at time]]/1000000</f>
        <v>12</v>
      </c>
      <c r="I360" s="1">
        <f>Merge6[[#This Row],[fee]]/1000000</f>
        <v>13</v>
      </c>
      <c r="J360" s="2">
        <f>Merge6[[#This Row],[fee]]/Merge6[[#This Row],[MV at time]]</f>
        <v>1.0833333333333333</v>
      </c>
      <c r="K360" t="s">
        <v>1233</v>
      </c>
      <c r="L360" t="s">
        <v>201</v>
      </c>
      <c r="M360" t="s">
        <v>1210</v>
      </c>
      <c r="N360" t="s">
        <v>13</v>
      </c>
      <c r="O3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360" t="s">
        <v>82</v>
      </c>
      <c r="R360" t="s">
        <v>1242</v>
      </c>
      <c r="S360">
        <v>78</v>
      </c>
      <c r="T360">
        <v>79</v>
      </c>
      <c r="U360">
        <f>Merge6[[#This Row],[POT]]-Merge6[[#This Row],[TOT]]</f>
        <v>1</v>
      </c>
      <c r="V360" t="s">
        <v>8</v>
      </c>
      <c r="W360">
        <f>IF(Merge6[[#This Row],[Preffoot]]="Right",1,0)</f>
        <v>1</v>
      </c>
      <c r="X360" t="s">
        <v>61</v>
      </c>
      <c r="Y360">
        <f>IF(Merge6[[#This Row],[Position2]]="GK",1,0)</f>
        <v>0</v>
      </c>
      <c r="Z360">
        <f>IF(Merge6[[#This Row],[Position2]]="LB",1,0)</f>
        <v>0</v>
      </c>
      <c r="AA360">
        <f>IF(Merge6[[#This Row],[Position2]]="CB",1,0)</f>
        <v>0</v>
      </c>
      <c r="AB360">
        <f>IF(Merge6[[#This Row],[Position2]]="RB",1,0)</f>
        <v>0</v>
      </c>
      <c r="AC360">
        <f>IF(Merge6[[#This Row],[Position2]]="LWB",1,0)</f>
        <v>0</v>
      </c>
      <c r="AD360">
        <f>IF(Merge6[[#This Row],[Position2]]="RWB",1,0)</f>
        <v>0</v>
      </c>
      <c r="AE360">
        <f>IF(Merge6[[#This Row],[Position2]]="LM",1,0)</f>
        <v>0</v>
      </c>
      <c r="AF360">
        <f>IF(Merge6[[#This Row],[Position2]]="CDM",1,0)</f>
        <v>1</v>
      </c>
      <c r="AG360">
        <f>IF(Merge6[[#This Row],[Position2]]="CM",1,0)</f>
        <v>0</v>
      </c>
      <c r="AH360">
        <f>IF(Merge6[[#This Row],[Position2]]="CAM",1,0)</f>
        <v>0</v>
      </c>
      <c r="AI360">
        <f>IF(Merge6[[#This Row],[Position2]]="RM",1,0)</f>
        <v>0</v>
      </c>
      <c r="AJ360">
        <f>IF(Merge6[[#This Row],[Position2]]="LW",1,0)</f>
        <v>0</v>
      </c>
      <c r="AK360">
        <f>IF(Merge6[[#This Row],[Position2]]="RW",1,0)</f>
        <v>0</v>
      </c>
      <c r="AL360">
        <f>IF(Merge6[[#This Row],[Position2]]="CF",1,0)</f>
        <v>0</v>
      </c>
      <c r="AM360">
        <f>IF(Merge6[[#This Row],[Position2]]="ST",1,0)</f>
        <v>0</v>
      </c>
      <c r="AN360">
        <v>79</v>
      </c>
      <c r="AO360">
        <v>76</v>
      </c>
      <c r="AP360">
        <v>74</v>
      </c>
      <c r="AQ360">
        <v>81</v>
      </c>
      <c r="AR360">
        <v>77</v>
      </c>
      <c r="AS360">
        <v>65</v>
      </c>
      <c r="AT360">
        <v>68</v>
      </c>
      <c r="AU360">
        <v>64</v>
      </c>
      <c r="AV360">
        <v>66</v>
      </c>
      <c r="AW360">
        <v>72</v>
      </c>
      <c r="AX360">
        <v>63</v>
      </c>
      <c r="AY360">
        <v>66</v>
      </c>
      <c r="AZ360">
        <v>54</v>
      </c>
      <c r="BA360" t="s">
        <v>1234</v>
      </c>
      <c r="BB360">
        <v>73</v>
      </c>
      <c r="BC360">
        <v>75</v>
      </c>
      <c r="BD360">
        <v>69</v>
      </c>
      <c r="BE360">
        <v>91</v>
      </c>
      <c r="BF360">
        <v>71</v>
      </c>
      <c r="BG360">
        <v>77</v>
      </c>
      <c r="BH360">
        <v>76</v>
      </c>
      <c r="BI360">
        <v>82</v>
      </c>
      <c r="BJ360">
        <v>76</v>
      </c>
      <c r="BK360">
        <v>8</v>
      </c>
      <c r="BL360">
        <v>12</v>
      </c>
      <c r="BM360">
        <v>14</v>
      </c>
      <c r="BN360">
        <v>14</v>
      </c>
      <c r="BO360">
        <v>13</v>
      </c>
      <c r="BP360">
        <v>71</v>
      </c>
      <c r="BQ360">
        <v>73</v>
      </c>
      <c r="BR360">
        <v>66</v>
      </c>
      <c r="BS360">
        <v>75</v>
      </c>
      <c r="BT360">
        <v>75</v>
      </c>
      <c r="BU360">
        <v>80</v>
      </c>
    </row>
    <row r="361" spans="1:73" x14ac:dyDescent="0.25">
      <c r="A361" t="s">
        <v>599</v>
      </c>
      <c r="B361">
        <v>35</v>
      </c>
      <c r="C361" t="s">
        <v>57</v>
      </c>
      <c r="D361">
        <v>22</v>
      </c>
      <c r="E361">
        <f>Merge6[[#This Row],[age]]^2</f>
        <v>484</v>
      </c>
      <c r="F361" s="1">
        <v>85000000</v>
      </c>
      <c r="G361" s="1">
        <v>86000000</v>
      </c>
      <c r="H361" s="1">
        <f>Merge6[[#This Row],[MV at time]]/1000000</f>
        <v>85</v>
      </c>
      <c r="I361" s="1">
        <f>Merge6[[#This Row],[fee]]/1000000</f>
        <v>86</v>
      </c>
      <c r="J361" s="2">
        <f>Merge6[[#This Row],[fee]]/Merge6[[#This Row],[MV at time]]</f>
        <v>1.0117647058823529</v>
      </c>
      <c r="K361" t="s">
        <v>509</v>
      </c>
      <c r="L361" t="s">
        <v>290</v>
      </c>
      <c r="M361" t="s">
        <v>80</v>
      </c>
      <c r="N361" t="s">
        <v>35</v>
      </c>
      <c r="O3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61" t="s">
        <v>82</v>
      </c>
      <c r="R361" t="s">
        <v>6</v>
      </c>
      <c r="S361">
        <v>86</v>
      </c>
      <c r="T361">
        <v>92</v>
      </c>
      <c r="U361">
        <f>Merge6[[#This Row],[POT]]-Merge6[[#This Row],[TOT]]</f>
        <v>6</v>
      </c>
      <c r="V361" t="s">
        <v>8</v>
      </c>
      <c r="W361">
        <f>IF(Merge6[[#This Row],[Preffoot]]="Right",1,0)</f>
        <v>1</v>
      </c>
      <c r="X361" t="s">
        <v>20</v>
      </c>
      <c r="Y361">
        <f>IF(Merge6[[#This Row],[Position2]]="GK",1,0)</f>
        <v>0</v>
      </c>
      <c r="Z361">
        <f>IF(Merge6[[#This Row],[Position2]]="LB",1,0)</f>
        <v>0</v>
      </c>
      <c r="AA361">
        <f>IF(Merge6[[#This Row],[Position2]]="CB",1,0)</f>
        <v>0</v>
      </c>
      <c r="AB361">
        <f>IF(Merge6[[#This Row],[Position2]]="RB",1,0)</f>
        <v>0</v>
      </c>
      <c r="AC361">
        <f>IF(Merge6[[#This Row],[Position2]]="LWB",1,0)</f>
        <v>0</v>
      </c>
      <c r="AD361">
        <f>IF(Merge6[[#This Row],[Position2]]="RWB",1,0)</f>
        <v>0</v>
      </c>
      <c r="AE361">
        <f>IF(Merge6[[#This Row],[Position2]]="LM",1,0)</f>
        <v>0</v>
      </c>
      <c r="AF361">
        <f>IF(Merge6[[#This Row],[Position2]]="CDM",1,0)</f>
        <v>0</v>
      </c>
      <c r="AG361">
        <f>IF(Merge6[[#This Row],[Position2]]="CM",1,0)</f>
        <v>1</v>
      </c>
      <c r="AH361">
        <f>IF(Merge6[[#This Row],[Position2]]="CAM",1,0)</f>
        <v>0</v>
      </c>
      <c r="AI361">
        <f>IF(Merge6[[#This Row],[Position2]]="RM",1,0)</f>
        <v>0</v>
      </c>
      <c r="AJ361">
        <f>IF(Merge6[[#This Row],[Position2]]="LW",1,0)</f>
        <v>0</v>
      </c>
      <c r="AK361">
        <f>IF(Merge6[[#This Row],[Position2]]="RW",1,0)</f>
        <v>0</v>
      </c>
      <c r="AL361">
        <f>IF(Merge6[[#This Row],[Position2]]="CF",1,0)</f>
        <v>0</v>
      </c>
      <c r="AM361">
        <f>IF(Merge6[[#This Row],[Position2]]="ST",1,0)</f>
        <v>0</v>
      </c>
      <c r="AN361">
        <v>89</v>
      </c>
      <c r="AO361">
        <v>88</v>
      </c>
      <c r="AP361">
        <v>75</v>
      </c>
      <c r="AQ361">
        <v>90</v>
      </c>
      <c r="AR361">
        <v>86</v>
      </c>
      <c r="AS361">
        <v>66</v>
      </c>
      <c r="AT361">
        <v>68</v>
      </c>
      <c r="AU361">
        <v>64</v>
      </c>
      <c r="AV361">
        <v>62</v>
      </c>
      <c r="AW361">
        <v>84</v>
      </c>
      <c r="AX361">
        <v>64</v>
      </c>
      <c r="AY361">
        <v>45</v>
      </c>
      <c r="AZ361">
        <v>69</v>
      </c>
      <c r="BA361">
        <v>76</v>
      </c>
      <c r="BB361">
        <v>77</v>
      </c>
      <c r="BC361">
        <v>76</v>
      </c>
      <c r="BD361">
        <v>80</v>
      </c>
      <c r="BE361">
        <v>90</v>
      </c>
      <c r="BF361">
        <v>74</v>
      </c>
      <c r="BG361">
        <v>79</v>
      </c>
      <c r="BH361">
        <v>80</v>
      </c>
      <c r="BI361">
        <v>84</v>
      </c>
      <c r="BJ361">
        <v>76</v>
      </c>
      <c r="BK361">
        <v>10</v>
      </c>
      <c r="BL361">
        <v>7</v>
      </c>
      <c r="BM361">
        <v>13</v>
      </c>
      <c r="BN361">
        <v>10</v>
      </c>
      <c r="BO361">
        <v>9</v>
      </c>
      <c r="BP361">
        <v>70</v>
      </c>
      <c r="BQ361">
        <v>88</v>
      </c>
      <c r="BR361">
        <v>73</v>
      </c>
      <c r="BS361">
        <v>82</v>
      </c>
      <c r="BT361">
        <v>86</v>
      </c>
      <c r="BU361">
        <v>90</v>
      </c>
    </row>
    <row r="362" spans="1:73" x14ac:dyDescent="0.25">
      <c r="A362" t="s">
        <v>1104</v>
      </c>
      <c r="B362">
        <v>9</v>
      </c>
      <c r="C362" t="s">
        <v>23</v>
      </c>
      <c r="D362">
        <v>22</v>
      </c>
      <c r="E362">
        <f>Merge6[[#This Row],[age]]^2</f>
        <v>484</v>
      </c>
      <c r="F362" s="1">
        <v>1800000</v>
      </c>
      <c r="G362" s="1">
        <v>6000000</v>
      </c>
      <c r="H362" s="1">
        <f>Merge6[[#This Row],[MV at time]]/1000000</f>
        <v>1.8</v>
      </c>
      <c r="I362" s="1">
        <f>Merge6[[#This Row],[fee]]/1000000</f>
        <v>6</v>
      </c>
      <c r="J362" s="2">
        <f>Merge6[[#This Row],[fee]]/Merge6[[#This Row],[MV at time]]</f>
        <v>3.3333333333333335</v>
      </c>
      <c r="K362" t="s">
        <v>1050</v>
      </c>
      <c r="L362" t="s">
        <v>98</v>
      </c>
      <c r="M362" t="s">
        <v>1105</v>
      </c>
      <c r="N362" t="s">
        <v>363</v>
      </c>
      <c r="O3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62" t="s">
        <v>82</v>
      </c>
      <c r="R362" t="s">
        <v>55</v>
      </c>
      <c r="S362">
        <v>74</v>
      </c>
      <c r="T362">
        <v>82</v>
      </c>
      <c r="U362">
        <f>Merge6[[#This Row],[POT]]-Merge6[[#This Row],[TOT]]</f>
        <v>8</v>
      </c>
      <c r="V362" t="s">
        <v>43</v>
      </c>
      <c r="W362">
        <f>IF(Merge6[[#This Row],[Preffoot]]="Right",1,0)</f>
        <v>0</v>
      </c>
      <c r="X362" t="s">
        <v>26</v>
      </c>
      <c r="Y362">
        <f>IF(Merge6[[#This Row],[Position2]]="GK",1,0)</f>
        <v>0</v>
      </c>
      <c r="Z362">
        <f>IF(Merge6[[#This Row],[Position2]]="LB",1,0)</f>
        <v>1</v>
      </c>
      <c r="AA362">
        <f>IF(Merge6[[#This Row],[Position2]]="CB",1,0)</f>
        <v>0</v>
      </c>
      <c r="AB362">
        <f>IF(Merge6[[#This Row],[Position2]]="RB",1,0)</f>
        <v>0</v>
      </c>
      <c r="AC362">
        <f>IF(Merge6[[#This Row],[Position2]]="LWB",1,0)</f>
        <v>0</v>
      </c>
      <c r="AD362">
        <f>IF(Merge6[[#This Row],[Position2]]="RWB",1,0)</f>
        <v>0</v>
      </c>
      <c r="AE362">
        <f>IF(Merge6[[#This Row],[Position2]]="LM",1,0)</f>
        <v>0</v>
      </c>
      <c r="AF362">
        <f>IF(Merge6[[#This Row],[Position2]]="CDM",1,0)</f>
        <v>0</v>
      </c>
      <c r="AG362">
        <f>IF(Merge6[[#This Row],[Position2]]="CM",1,0)</f>
        <v>0</v>
      </c>
      <c r="AH362">
        <f>IF(Merge6[[#This Row],[Position2]]="CAM",1,0)</f>
        <v>0</v>
      </c>
      <c r="AI362">
        <f>IF(Merge6[[#This Row],[Position2]]="RM",1,0)</f>
        <v>0</v>
      </c>
      <c r="AJ362">
        <f>IF(Merge6[[#This Row],[Position2]]="LW",1,0)</f>
        <v>0</v>
      </c>
      <c r="AK362">
        <f>IF(Merge6[[#This Row],[Position2]]="RW",1,0)</f>
        <v>0</v>
      </c>
      <c r="AL362">
        <f>IF(Merge6[[#This Row],[Position2]]="CF",1,0)</f>
        <v>0</v>
      </c>
      <c r="AM362">
        <f>IF(Merge6[[#This Row],[Position2]]="ST",1,0)</f>
        <v>0</v>
      </c>
      <c r="AN362">
        <v>72</v>
      </c>
      <c r="AO362">
        <v>75</v>
      </c>
      <c r="AP362">
        <v>77</v>
      </c>
      <c r="AQ362">
        <v>69</v>
      </c>
      <c r="AR362">
        <v>66</v>
      </c>
      <c r="AS362">
        <v>51</v>
      </c>
      <c r="AT362">
        <v>75</v>
      </c>
      <c r="AU362">
        <v>59</v>
      </c>
      <c r="AV362">
        <v>69</v>
      </c>
      <c r="AW362">
        <v>58</v>
      </c>
      <c r="AX362">
        <v>50</v>
      </c>
      <c r="AY362">
        <v>46</v>
      </c>
      <c r="AZ362">
        <v>56</v>
      </c>
      <c r="BA362">
        <v>68</v>
      </c>
      <c r="BB362">
        <v>68</v>
      </c>
      <c r="BC362">
        <v>72</v>
      </c>
      <c r="BD362">
        <v>86</v>
      </c>
      <c r="BE362">
        <v>76</v>
      </c>
      <c r="BF362">
        <v>66</v>
      </c>
      <c r="BG362">
        <v>68</v>
      </c>
      <c r="BH362">
        <v>88</v>
      </c>
      <c r="BI362">
        <v>76</v>
      </c>
      <c r="BJ362">
        <v>70</v>
      </c>
      <c r="BK362">
        <v>6</v>
      </c>
      <c r="BL362">
        <v>12</v>
      </c>
      <c r="BM362">
        <v>10</v>
      </c>
      <c r="BN362">
        <v>7</v>
      </c>
      <c r="BO362">
        <v>8</v>
      </c>
      <c r="BP362">
        <v>78</v>
      </c>
      <c r="BQ362">
        <v>67</v>
      </c>
      <c r="BR362">
        <v>66</v>
      </c>
      <c r="BS362">
        <v>66</v>
      </c>
      <c r="BT362">
        <v>62</v>
      </c>
      <c r="BU362">
        <v>63</v>
      </c>
    </row>
    <row r="363" spans="1:73" x14ac:dyDescent="0.25">
      <c r="A363" t="s">
        <v>1283</v>
      </c>
      <c r="B363">
        <v>11</v>
      </c>
      <c r="C363" t="s">
        <v>28</v>
      </c>
      <c r="D363">
        <v>25</v>
      </c>
      <c r="E363">
        <f>Merge6[[#This Row],[age]]^2</f>
        <v>625</v>
      </c>
      <c r="F363" s="1">
        <v>50000000</v>
      </c>
      <c r="G363" s="1">
        <v>52200000</v>
      </c>
      <c r="H363" s="1">
        <f>Merge6[[#This Row],[MV at time]]/1000000</f>
        <v>50</v>
      </c>
      <c r="I363" s="1">
        <f>Merge6[[#This Row],[fee]]/1000000</f>
        <v>52.2</v>
      </c>
      <c r="J363" s="2">
        <f>Merge6[[#This Row],[fee]]/Merge6[[#This Row],[MV at time]]</f>
        <v>1.044</v>
      </c>
      <c r="K363" t="s">
        <v>1233</v>
      </c>
      <c r="L363" t="s">
        <v>11</v>
      </c>
      <c r="M363" t="s">
        <v>89</v>
      </c>
      <c r="N363" t="s">
        <v>184</v>
      </c>
      <c r="O3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63" t="s">
        <v>60</v>
      </c>
      <c r="R363" t="s">
        <v>60</v>
      </c>
      <c r="S363">
        <v>83</v>
      </c>
      <c r="T363">
        <v>86</v>
      </c>
      <c r="U363">
        <f>Merge6[[#This Row],[POT]]-Merge6[[#This Row],[TOT]]</f>
        <v>3</v>
      </c>
      <c r="V363" t="s">
        <v>8</v>
      </c>
      <c r="W363">
        <f>IF(Merge6[[#This Row],[Preffoot]]="Right",1,0)</f>
        <v>1</v>
      </c>
      <c r="X363" t="s">
        <v>15</v>
      </c>
      <c r="Y363">
        <f>IF(Merge6[[#This Row],[Position2]]="GK",1,0)</f>
        <v>0</v>
      </c>
      <c r="Z363">
        <f>IF(Merge6[[#This Row],[Position2]]="LB",1,0)</f>
        <v>0</v>
      </c>
      <c r="AA363">
        <f>IF(Merge6[[#This Row],[Position2]]="CB",1,0)</f>
        <v>0</v>
      </c>
      <c r="AB363">
        <f>IF(Merge6[[#This Row],[Position2]]="RB",1,0)</f>
        <v>0</v>
      </c>
      <c r="AC363">
        <f>IF(Merge6[[#This Row],[Position2]]="LWB",1,0)</f>
        <v>0</v>
      </c>
      <c r="AD363">
        <f>IF(Merge6[[#This Row],[Position2]]="RWB",1,0)</f>
        <v>0</v>
      </c>
      <c r="AE363">
        <f>IF(Merge6[[#This Row],[Position2]]="LM",1,0)</f>
        <v>0</v>
      </c>
      <c r="AF363">
        <f>IF(Merge6[[#This Row],[Position2]]="CDM",1,0)</f>
        <v>0</v>
      </c>
      <c r="AG363">
        <f>IF(Merge6[[#This Row],[Position2]]="CM",1,0)</f>
        <v>0</v>
      </c>
      <c r="AH363">
        <f>IF(Merge6[[#This Row],[Position2]]="CAM",1,0)</f>
        <v>0</v>
      </c>
      <c r="AI363">
        <f>IF(Merge6[[#This Row],[Position2]]="RM",1,0)</f>
        <v>0</v>
      </c>
      <c r="AJ363">
        <f>IF(Merge6[[#This Row],[Position2]]="LW",1,0)</f>
        <v>0</v>
      </c>
      <c r="AK363">
        <f>IF(Merge6[[#This Row],[Position2]]="RW",1,0)</f>
        <v>0</v>
      </c>
      <c r="AL363">
        <f>IF(Merge6[[#This Row],[Position2]]="CF",1,0)</f>
        <v>0</v>
      </c>
      <c r="AM363">
        <f>IF(Merge6[[#This Row],[Position2]]="ST",1,0)</f>
        <v>1</v>
      </c>
      <c r="AN363">
        <v>85</v>
      </c>
      <c r="AO363">
        <v>87</v>
      </c>
      <c r="AP363">
        <v>74</v>
      </c>
      <c r="AQ363">
        <v>78</v>
      </c>
      <c r="AR363">
        <v>66</v>
      </c>
      <c r="AS363">
        <v>78</v>
      </c>
      <c r="AT363">
        <v>84</v>
      </c>
      <c r="AU363">
        <v>83</v>
      </c>
      <c r="AV363">
        <v>77</v>
      </c>
      <c r="AW363">
        <v>76</v>
      </c>
      <c r="AX363">
        <v>54</v>
      </c>
      <c r="AY363">
        <v>75</v>
      </c>
      <c r="AZ363">
        <v>78</v>
      </c>
      <c r="BA363" t="s">
        <v>1234</v>
      </c>
      <c r="BB363">
        <v>28</v>
      </c>
      <c r="BC363">
        <v>30</v>
      </c>
      <c r="BD363">
        <v>87</v>
      </c>
      <c r="BE363">
        <v>82</v>
      </c>
      <c r="BF363">
        <v>69</v>
      </c>
      <c r="BG363">
        <v>87</v>
      </c>
      <c r="BH363">
        <v>82</v>
      </c>
      <c r="BI363">
        <v>91</v>
      </c>
      <c r="BJ363">
        <v>79</v>
      </c>
      <c r="BK363">
        <v>6</v>
      </c>
      <c r="BL363">
        <v>13</v>
      </c>
      <c r="BM363">
        <v>8</v>
      </c>
      <c r="BN363">
        <v>6</v>
      </c>
      <c r="BO363">
        <v>15</v>
      </c>
      <c r="BP363">
        <v>75</v>
      </c>
      <c r="BQ363">
        <v>85</v>
      </c>
      <c r="BR363">
        <v>86</v>
      </c>
      <c r="BS363">
        <v>32</v>
      </c>
      <c r="BT363">
        <v>77</v>
      </c>
      <c r="BU363">
        <v>78</v>
      </c>
    </row>
    <row r="364" spans="1:73" x14ac:dyDescent="0.25">
      <c r="A364" t="s">
        <v>989</v>
      </c>
      <c r="B364">
        <v>33</v>
      </c>
      <c r="C364" t="s">
        <v>1</v>
      </c>
      <c r="D364">
        <v>22</v>
      </c>
      <c r="E364">
        <f>Merge6[[#This Row],[age]]^2</f>
        <v>484</v>
      </c>
      <c r="F364" s="1">
        <v>20000000</v>
      </c>
      <c r="G364" s="1">
        <v>26000000</v>
      </c>
      <c r="H364" s="1">
        <f>Merge6[[#This Row],[MV at time]]/1000000</f>
        <v>20</v>
      </c>
      <c r="I364" s="1">
        <f>Merge6[[#This Row],[fee]]/1000000</f>
        <v>26</v>
      </c>
      <c r="J364" s="2">
        <f>Merge6[[#This Row],[fee]]/Merge6[[#This Row],[MV at time]]</f>
        <v>1.3</v>
      </c>
      <c r="K364" t="s">
        <v>773</v>
      </c>
      <c r="L364" t="s">
        <v>11</v>
      </c>
      <c r="M364" t="s">
        <v>363</v>
      </c>
      <c r="N364" t="s">
        <v>184</v>
      </c>
      <c r="O3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64" t="s">
        <v>55</v>
      </c>
      <c r="R364" t="s">
        <v>60</v>
      </c>
      <c r="S364">
        <v>79</v>
      </c>
      <c r="T364">
        <v>85</v>
      </c>
      <c r="U364">
        <f>Merge6[[#This Row],[POT]]-Merge6[[#This Row],[TOT]]</f>
        <v>6</v>
      </c>
      <c r="V364" t="s">
        <v>43</v>
      </c>
      <c r="W364">
        <f>IF(Merge6[[#This Row],[Preffoot]]="Right",1,0)</f>
        <v>0</v>
      </c>
      <c r="X364" t="s">
        <v>9</v>
      </c>
      <c r="Y364">
        <f>IF(Merge6[[#This Row],[Position2]]="GK",1,0)</f>
        <v>0</v>
      </c>
      <c r="Z364">
        <f>IF(Merge6[[#This Row],[Position2]]="LB",1,0)</f>
        <v>0</v>
      </c>
      <c r="AA364">
        <f>IF(Merge6[[#This Row],[Position2]]="CB",1,0)</f>
        <v>1</v>
      </c>
      <c r="AB364">
        <f>IF(Merge6[[#This Row],[Position2]]="RB",1,0)</f>
        <v>0</v>
      </c>
      <c r="AC364">
        <f>IF(Merge6[[#This Row],[Position2]]="LWB",1,0)</f>
        <v>0</v>
      </c>
      <c r="AD364">
        <f>IF(Merge6[[#This Row],[Position2]]="RWB",1,0)</f>
        <v>0</v>
      </c>
      <c r="AE364">
        <f>IF(Merge6[[#This Row],[Position2]]="LM",1,0)</f>
        <v>0</v>
      </c>
      <c r="AF364">
        <f>IF(Merge6[[#This Row],[Position2]]="CDM",1,0)</f>
        <v>0</v>
      </c>
      <c r="AG364">
        <f>IF(Merge6[[#This Row],[Position2]]="CM",1,0)</f>
        <v>0</v>
      </c>
      <c r="AH364">
        <f>IF(Merge6[[#This Row],[Position2]]="CAM",1,0)</f>
        <v>0</v>
      </c>
      <c r="AI364">
        <f>IF(Merge6[[#This Row],[Position2]]="RM",1,0)</f>
        <v>0</v>
      </c>
      <c r="AJ364">
        <f>IF(Merge6[[#This Row],[Position2]]="LW",1,0)</f>
        <v>0</v>
      </c>
      <c r="AK364">
        <f>IF(Merge6[[#This Row],[Position2]]="RW",1,0)</f>
        <v>0</v>
      </c>
      <c r="AL364">
        <f>IF(Merge6[[#This Row],[Position2]]="CF",1,0)</f>
        <v>0</v>
      </c>
      <c r="AM364">
        <f>IF(Merge6[[#This Row],[Position2]]="ST",1,0)</f>
        <v>0</v>
      </c>
      <c r="AN364">
        <v>66</v>
      </c>
      <c r="AO364">
        <v>52</v>
      </c>
      <c r="AP364">
        <v>38</v>
      </c>
      <c r="AQ364">
        <v>75</v>
      </c>
      <c r="AR364">
        <v>71</v>
      </c>
      <c r="AS364">
        <v>82</v>
      </c>
      <c r="AT364">
        <v>51</v>
      </c>
      <c r="AU364">
        <v>31</v>
      </c>
      <c r="AV364">
        <v>30</v>
      </c>
      <c r="AW364">
        <v>47</v>
      </c>
      <c r="AX364">
        <v>27</v>
      </c>
      <c r="AY364">
        <v>40</v>
      </c>
      <c r="AZ364">
        <v>28</v>
      </c>
      <c r="BA364">
        <v>80</v>
      </c>
      <c r="BB364">
        <v>78</v>
      </c>
      <c r="BC364">
        <v>81</v>
      </c>
      <c r="BD364">
        <v>64</v>
      </c>
      <c r="BE364">
        <v>67</v>
      </c>
      <c r="BF364">
        <v>86</v>
      </c>
      <c r="BG364">
        <v>37</v>
      </c>
      <c r="BH364">
        <v>66</v>
      </c>
      <c r="BI364">
        <v>51</v>
      </c>
      <c r="BJ364">
        <v>70</v>
      </c>
      <c r="BK364">
        <v>10</v>
      </c>
      <c r="BL364">
        <v>12</v>
      </c>
      <c r="BM364">
        <v>8</v>
      </c>
      <c r="BN364">
        <v>13</v>
      </c>
      <c r="BO364">
        <v>7</v>
      </c>
      <c r="BP364">
        <v>82</v>
      </c>
      <c r="BQ364">
        <v>78</v>
      </c>
      <c r="BR364">
        <v>44</v>
      </c>
      <c r="BS364">
        <v>78</v>
      </c>
      <c r="BT364">
        <v>59</v>
      </c>
      <c r="BU364">
        <v>74</v>
      </c>
    </row>
    <row r="365" spans="1:73" x14ac:dyDescent="0.25">
      <c r="A365" t="s">
        <v>1396</v>
      </c>
      <c r="B365">
        <v>29</v>
      </c>
      <c r="C365" t="s">
        <v>57</v>
      </c>
      <c r="D365">
        <v>23</v>
      </c>
      <c r="E365">
        <f>Merge6[[#This Row],[age]]^2</f>
        <v>529</v>
      </c>
      <c r="F365" s="1">
        <v>6500000</v>
      </c>
      <c r="G365" s="1">
        <v>10500000</v>
      </c>
      <c r="H365" s="1">
        <f>Merge6[[#This Row],[MV at time]]/1000000</f>
        <v>6.5</v>
      </c>
      <c r="I365" s="1">
        <f>Merge6[[#This Row],[fee]]/1000000</f>
        <v>10.5</v>
      </c>
      <c r="J365" s="2">
        <f>Merge6[[#This Row],[fee]]/Merge6[[#This Row],[MV at time]]</f>
        <v>1.6153846153846154</v>
      </c>
      <c r="K365" t="s">
        <v>1233</v>
      </c>
      <c r="L365" t="s">
        <v>11</v>
      </c>
      <c r="M365" t="s">
        <v>166</v>
      </c>
      <c r="N365" t="s">
        <v>285</v>
      </c>
      <c r="O3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65" t="s">
        <v>30</v>
      </c>
      <c r="R365" t="s">
        <v>131</v>
      </c>
      <c r="S365">
        <v>73</v>
      </c>
      <c r="T365">
        <v>81</v>
      </c>
      <c r="U365">
        <f>Merge6[[#This Row],[POT]]-Merge6[[#This Row],[TOT]]</f>
        <v>8</v>
      </c>
      <c r="V365" t="s">
        <v>43</v>
      </c>
      <c r="W365">
        <f>IF(Merge6[[#This Row],[Preffoot]]="Right",1,0)</f>
        <v>0</v>
      </c>
      <c r="X365" t="s">
        <v>21</v>
      </c>
      <c r="Y365">
        <f>IF(Merge6[[#This Row],[Position2]]="GK",1,0)</f>
        <v>0</v>
      </c>
      <c r="Z365">
        <f>IF(Merge6[[#This Row],[Position2]]="LB",1,0)</f>
        <v>0</v>
      </c>
      <c r="AA365">
        <f>IF(Merge6[[#This Row],[Position2]]="CB",1,0)</f>
        <v>0</v>
      </c>
      <c r="AB365">
        <f>IF(Merge6[[#This Row],[Position2]]="RB",1,0)</f>
        <v>0</v>
      </c>
      <c r="AC365">
        <f>IF(Merge6[[#This Row],[Position2]]="LWB",1,0)</f>
        <v>0</v>
      </c>
      <c r="AD365">
        <f>IF(Merge6[[#This Row],[Position2]]="RWB",1,0)</f>
        <v>0</v>
      </c>
      <c r="AE365">
        <f>IF(Merge6[[#This Row],[Position2]]="LM",1,0)</f>
        <v>0</v>
      </c>
      <c r="AF365">
        <f>IF(Merge6[[#This Row],[Position2]]="CDM",1,0)</f>
        <v>0</v>
      </c>
      <c r="AG365">
        <f>IF(Merge6[[#This Row],[Position2]]="CM",1,0)</f>
        <v>0</v>
      </c>
      <c r="AH365">
        <f>IF(Merge6[[#This Row],[Position2]]="CAM",1,0)</f>
        <v>1</v>
      </c>
      <c r="AI365">
        <f>IF(Merge6[[#This Row],[Position2]]="RM",1,0)</f>
        <v>0</v>
      </c>
      <c r="AJ365">
        <f>IF(Merge6[[#This Row],[Position2]]="LW",1,0)</f>
        <v>0</v>
      </c>
      <c r="AK365">
        <f>IF(Merge6[[#This Row],[Position2]]="RW",1,0)</f>
        <v>0</v>
      </c>
      <c r="AL365">
        <f>IF(Merge6[[#This Row],[Position2]]="CF",1,0)</f>
        <v>0</v>
      </c>
      <c r="AM365">
        <f>IF(Merge6[[#This Row],[Position2]]="ST",1,0)</f>
        <v>0</v>
      </c>
      <c r="AN365">
        <v>77</v>
      </c>
      <c r="AO365">
        <v>75</v>
      </c>
      <c r="AP365">
        <v>64</v>
      </c>
      <c r="AQ365">
        <v>74</v>
      </c>
      <c r="AR365">
        <v>71</v>
      </c>
      <c r="AS365">
        <v>68</v>
      </c>
      <c r="AT365">
        <v>84</v>
      </c>
      <c r="AU365">
        <v>67</v>
      </c>
      <c r="AV365">
        <v>76</v>
      </c>
      <c r="AW365">
        <v>70</v>
      </c>
      <c r="AX365">
        <v>68</v>
      </c>
      <c r="AY365">
        <v>50</v>
      </c>
      <c r="AZ365">
        <v>62</v>
      </c>
      <c r="BA365" t="s">
        <v>1234</v>
      </c>
      <c r="BB365">
        <v>36</v>
      </c>
      <c r="BC365">
        <v>51</v>
      </c>
      <c r="BD365">
        <v>73</v>
      </c>
      <c r="BE365">
        <v>48</v>
      </c>
      <c r="BF365">
        <v>71</v>
      </c>
      <c r="BG365">
        <v>76</v>
      </c>
      <c r="BH365">
        <v>81</v>
      </c>
      <c r="BI365">
        <v>67</v>
      </c>
      <c r="BJ365">
        <v>71</v>
      </c>
      <c r="BK365">
        <v>6</v>
      </c>
      <c r="BL365">
        <v>14</v>
      </c>
      <c r="BM365">
        <v>14</v>
      </c>
      <c r="BN365">
        <v>10</v>
      </c>
      <c r="BO365">
        <v>9</v>
      </c>
      <c r="BP365">
        <v>70</v>
      </c>
      <c r="BQ365">
        <v>63</v>
      </c>
      <c r="BR365">
        <v>75</v>
      </c>
      <c r="BS365">
        <v>40</v>
      </c>
      <c r="BT365">
        <v>71</v>
      </c>
      <c r="BU365">
        <v>65</v>
      </c>
    </row>
    <row r="366" spans="1:73" x14ac:dyDescent="0.25">
      <c r="A366" t="s">
        <v>1247</v>
      </c>
      <c r="B366">
        <v>16</v>
      </c>
      <c r="C366" t="s">
        <v>84</v>
      </c>
      <c r="D366">
        <v>18</v>
      </c>
      <c r="E366">
        <f>Merge6[[#This Row],[age]]^2</f>
        <v>324</v>
      </c>
      <c r="F366" s="1">
        <v>3000000</v>
      </c>
      <c r="G366" s="1">
        <v>9090000</v>
      </c>
      <c r="H366" s="1">
        <f>Merge6[[#This Row],[MV at time]]/1000000</f>
        <v>3</v>
      </c>
      <c r="I366" s="1">
        <f>Merge6[[#This Row],[fee]]/1000000</f>
        <v>9.09</v>
      </c>
      <c r="J366" s="2">
        <f>Merge6[[#This Row],[fee]]/Merge6[[#This Row],[MV at time]]</f>
        <v>3.03</v>
      </c>
      <c r="K366" t="s">
        <v>1233</v>
      </c>
      <c r="L366" t="s">
        <v>52</v>
      </c>
      <c r="M366" t="s">
        <v>1248</v>
      </c>
      <c r="N366" t="s">
        <v>58</v>
      </c>
      <c r="O3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66" t="s">
        <v>46</v>
      </c>
      <c r="R366" t="s">
        <v>60</v>
      </c>
      <c r="S366">
        <v>66</v>
      </c>
      <c r="T366">
        <v>81</v>
      </c>
      <c r="U366">
        <f>Merge6[[#This Row],[POT]]-Merge6[[#This Row],[TOT]]</f>
        <v>15</v>
      </c>
      <c r="V366" t="s">
        <v>8</v>
      </c>
      <c r="W366">
        <f>IF(Merge6[[#This Row],[Preffoot]]="Right",1,0)</f>
        <v>1</v>
      </c>
      <c r="X366" t="s">
        <v>87</v>
      </c>
      <c r="Y366">
        <f>IF(Merge6[[#This Row],[Position2]]="GK",1,0)</f>
        <v>1</v>
      </c>
      <c r="Z366">
        <f>IF(Merge6[[#This Row],[Position2]]="LB",1,0)</f>
        <v>0</v>
      </c>
      <c r="AA366">
        <f>IF(Merge6[[#This Row],[Position2]]="CB",1,0)</f>
        <v>0</v>
      </c>
      <c r="AB366">
        <f>IF(Merge6[[#This Row],[Position2]]="RB",1,0)</f>
        <v>0</v>
      </c>
      <c r="AC366">
        <f>IF(Merge6[[#This Row],[Position2]]="LWB",1,0)</f>
        <v>0</v>
      </c>
      <c r="AD366">
        <f>IF(Merge6[[#This Row],[Position2]]="RWB",1,0)</f>
        <v>0</v>
      </c>
      <c r="AE366">
        <f>IF(Merge6[[#This Row],[Position2]]="LM",1,0)</f>
        <v>0</v>
      </c>
      <c r="AF366">
        <f>IF(Merge6[[#This Row],[Position2]]="CDM",1,0)</f>
        <v>0</v>
      </c>
      <c r="AG366">
        <f>IF(Merge6[[#This Row],[Position2]]="CM",1,0)</f>
        <v>0</v>
      </c>
      <c r="AH366">
        <f>IF(Merge6[[#This Row],[Position2]]="CAM",1,0)</f>
        <v>0</v>
      </c>
      <c r="AI366">
        <f>IF(Merge6[[#This Row],[Position2]]="RM",1,0)</f>
        <v>0</v>
      </c>
      <c r="AJ366">
        <f>IF(Merge6[[#This Row],[Position2]]="LW",1,0)</f>
        <v>0</v>
      </c>
      <c r="AK366">
        <f>IF(Merge6[[#This Row],[Position2]]="RW",1,0)</f>
        <v>0</v>
      </c>
      <c r="AL366">
        <f>IF(Merge6[[#This Row],[Position2]]="CF",1,0)</f>
        <v>0</v>
      </c>
      <c r="AM366">
        <f>IF(Merge6[[#This Row],[Position2]]="ST",1,0)</f>
        <v>0</v>
      </c>
      <c r="AN366">
        <v>15</v>
      </c>
      <c r="AO366">
        <v>13</v>
      </c>
      <c r="AP366">
        <v>14</v>
      </c>
      <c r="AQ366">
        <v>25</v>
      </c>
      <c r="AR366">
        <v>23</v>
      </c>
      <c r="AS366">
        <v>11</v>
      </c>
      <c r="AT366">
        <v>47</v>
      </c>
      <c r="AU366">
        <v>7</v>
      </c>
      <c r="AV366">
        <v>8</v>
      </c>
      <c r="AW366">
        <v>10</v>
      </c>
      <c r="AX366">
        <v>14</v>
      </c>
      <c r="AY366">
        <v>12</v>
      </c>
      <c r="AZ366">
        <v>8</v>
      </c>
      <c r="BA366" t="s">
        <v>1234</v>
      </c>
      <c r="BB366">
        <v>12</v>
      </c>
      <c r="BC366">
        <v>10</v>
      </c>
      <c r="BD366">
        <v>44</v>
      </c>
      <c r="BE366">
        <v>34</v>
      </c>
      <c r="BF366">
        <v>63</v>
      </c>
      <c r="BG366">
        <v>35</v>
      </c>
      <c r="BH366">
        <v>37</v>
      </c>
      <c r="BI366">
        <v>39</v>
      </c>
      <c r="BJ366">
        <v>50</v>
      </c>
      <c r="BK366">
        <v>65</v>
      </c>
      <c r="BL366">
        <v>69</v>
      </c>
      <c r="BM366">
        <v>62</v>
      </c>
      <c r="BN366">
        <v>62</v>
      </c>
      <c r="BO366">
        <v>65</v>
      </c>
      <c r="BP366">
        <v>39</v>
      </c>
      <c r="BQ366">
        <v>67</v>
      </c>
      <c r="BR366">
        <v>5</v>
      </c>
      <c r="BS366">
        <v>15</v>
      </c>
      <c r="BT366">
        <v>50</v>
      </c>
      <c r="BU366">
        <v>48</v>
      </c>
    </row>
    <row r="367" spans="1:73" x14ac:dyDescent="0.25">
      <c r="A367" t="s">
        <v>1397</v>
      </c>
      <c r="B367">
        <v>47</v>
      </c>
      <c r="C367" t="s">
        <v>71</v>
      </c>
      <c r="D367">
        <v>19</v>
      </c>
      <c r="E367">
        <f>Merge6[[#This Row],[age]]^2</f>
        <v>361</v>
      </c>
      <c r="F367" s="1">
        <v>12000000</v>
      </c>
      <c r="G367" s="1">
        <v>10500000</v>
      </c>
      <c r="H367" s="1">
        <f>Merge6[[#This Row],[MV at time]]/1000000</f>
        <v>12</v>
      </c>
      <c r="I367" s="1">
        <f>Merge6[[#This Row],[fee]]/1000000</f>
        <v>10.5</v>
      </c>
      <c r="J367" s="2">
        <f>Merge6[[#This Row],[fee]]/Merge6[[#This Row],[MV at time]]</f>
        <v>0.875</v>
      </c>
      <c r="K367" t="s">
        <v>1233</v>
      </c>
      <c r="L367" t="s">
        <v>11</v>
      </c>
      <c r="M367" t="s">
        <v>29</v>
      </c>
      <c r="N367" t="s">
        <v>307</v>
      </c>
      <c r="O3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367" t="s">
        <v>30</v>
      </c>
      <c r="R367" t="s">
        <v>1242</v>
      </c>
      <c r="S367">
        <v>75</v>
      </c>
      <c r="T367">
        <v>87</v>
      </c>
      <c r="U367">
        <f>Merge6[[#This Row],[POT]]-Merge6[[#This Row],[TOT]]</f>
        <v>12</v>
      </c>
      <c r="V367" t="s">
        <v>8</v>
      </c>
      <c r="W367">
        <f>IF(Merge6[[#This Row],[Preffoot]]="Right",1,0)</f>
        <v>1</v>
      </c>
      <c r="X367" t="s">
        <v>37</v>
      </c>
      <c r="Y367">
        <f>IF(Merge6[[#This Row],[Position2]]="GK",1,0)</f>
        <v>0</v>
      </c>
      <c r="Z367">
        <f>IF(Merge6[[#This Row],[Position2]]="LB",1,0)</f>
        <v>0</v>
      </c>
      <c r="AA367">
        <f>IF(Merge6[[#This Row],[Position2]]="CB",1,0)</f>
        <v>0</v>
      </c>
      <c r="AB367">
        <f>IF(Merge6[[#This Row],[Position2]]="RB",1,0)</f>
        <v>0</v>
      </c>
      <c r="AC367">
        <f>IF(Merge6[[#This Row],[Position2]]="LWB",1,0)</f>
        <v>0</v>
      </c>
      <c r="AD367">
        <f>IF(Merge6[[#This Row],[Position2]]="RWB",1,0)</f>
        <v>0</v>
      </c>
      <c r="AE367">
        <f>IF(Merge6[[#This Row],[Position2]]="LM",1,0)</f>
        <v>0</v>
      </c>
      <c r="AF367">
        <f>IF(Merge6[[#This Row],[Position2]]="CDM",1,0)</f>
        <v>0</v>
      </c>
      <c r="AG367">
        <f>IF(Merge6[[#This Row],[Position2]]="CM",1,0)</f>
        <v>0</v>
      </c>
      <c r="AH367">
        <f>IF(Merge6[[#This Row],[Position2]]="CAM",1,0)</f>
        <v>0</v>
      </c>
      <c r="AI367">
        <f>IF(Merge6[[#This Row],[Position2]]="RM",1,0)</f>
        <v>1</v>
      </c>
      <c r="AJ367">
        <f>IF(Merge6[[#This Row],[Position2]]="LW",1,0)</f>
        <v>0</v>
      </c>
      <c r="AK367">
        <f>IF(Merge6[[#This Row],[Position2]]="RW",1,0)</f>
        <v>0</v>
      </c>
      <c r="AL367">
        <f>IF(Merge6[[#This Row],[Position2]]="CF",1,0)</f>
        <v>0</v>
      </c>
      <c r="AM367">
        <f>IF(Merge6[[#This Row],[Position2]]="ST",1,0)</f>
        <v>0</v>
      </c>
      <c r="AN367">
        <v>79</v>
      </c>
      <c r="AO367">
        <v>81</v>
      </c>
      <c r="AP367">
        <v>67</v>
      </c>
      <c r="AQ367">
        <v>73</v>
      </c>
      <c r="AR367">
        <v>69</v>
      </c>
      <c r="AS367">
        <v>40</v>
      </c>
      <c r="AT367">
        <v>63</v>
      </c>
      <c r="AU367">
        <v>73</v>
      </c>
      <c r="AV367">
        <v>66</v>
      </c>
      <c r="AW367">
        <v>62</v>
      </c>
      <c r="AX367">
        <v>50</v>
      </c>
      <c r="AY367">
        <v>64</v>
      </c>
      <c r="AZ367">
        <v>58</v>
      </c>
      <c r="BA367" t="s">
        <v>1234</v>
      </c>
      <c r="BB367">
        <v>29</v>
      </c>
      <c r="BC367">
        <v>23</v>
      </c>
      <c r="BD367">
        <v>82</v>
      </c>
      <c r="BE367">
        <v>55</v>
      </c>
      <c r="BF367">
        <v>52</v>
      </c>
      <c r="BG367">
        <v>68</v>
      </c>
      <c r="BH367">
        <v>85</v>
      </c>
      <c r="BI367">
        <v>83</v>
      </c>
      <c r="BJ367">
        <v>48</v>
      </c>
      <c r="BK367">
        <v>12</v>
      </c>
      <c r="BL367">
        <v>6</v>
      </c>
      <c r="BM367">
        <v>11</v>
      </c>
      <c r="BN367">
        <v>6</v>
      </c>
      <c r="BO367">
        <v>15</v>
      </c>
      <c r="BP367">
        <v>40</v>
      </c>
      <c r="BQ367">
        <v>70</v>
      </c>
      <c r="BR367">
        <v>68</v>
      </c>
      <c r="BS367">
        <v>34</v>
      </c>
      <c r="BT367">
        <v>67</v>
      </c>
      <c r="BU367">
        <v>70</v>
      </c>
    </row>
    <row r="368" spans="1:73" x14ac:dyDescent="0.25">
      <c r="A368" t="s">
        <v>1106</v>
      </c>
      <c r="B368">
        <v>21</v>
      </c>
      <c r="C368" t="s">
        <v>28</v>
      </c>
      <c r="D368">
        <v>27</v>
      </c>
      <c r="E368">
        <f>Merge6[[#This Row],[age]]^2</f>
        <v>729</v>
      </c>
      <c r="F368" s="1">
        <v>15000000</v>
      </c>
      <c r="G368" s="1">
        <v>15000000</v>
      </c>
      <c r="H368" s="1">
        <f>Merge6[[#This Row],[MV at time]]/1000000</f>
        <v>15</v>
      </c>
      <c r="I368" s="1">
        <f>Merge6[[#This Row],[fee]]/1000000</f>
        <v>15</v>
      </c>
      <c r="J368" s="2">
        <f>Merge6[[#This Row],[fee]]/Merge6[[#This Row],[MV at time]]</f>
        <v>1</v>
      </c>
      <c r="K368" t="s">
        <v>1050</v>
      </c>
      <c r="L368" t="s">
        <v>149</v>
      </c>
      <c r="M368" t="s">
        <v>368</v>
      </c>
      <c r="N368" t="s">
        <v>54</v>
      </c>
      <c r="O3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68" t="s">
        <v>55</v>
      </c>
      <c r="R368" t="s">
        <v>55</v>
      </c>
      <c r="S368">
        <v>81</v>
      </c>
      <c r="T368">
        <v>81</v>
      </c>
      <c r="U368">
        <f>Merge6[[#This Row],[POT]]-Merge6[[#This Row],[TOT]]</f>
        <v>0</v>
      </c>
      <c r="V368" t="s">
        <v>43</v>
      </c>
      <c r="W368">
        <f>IF(Merge6[[#This Row],[Preffoot]]="Right",1,0)</f>
        <v>0</v>
      </c>
      <c r="X368" t="s">
        <v>15</v>
      </c>
      <c r="Y368">
        <f>IF(Merge6[[#This Row],[Position2]]="GK",1,0)</f>
        <v>0</v>
      </c>
      <c r="Z368">
        <f>IF(Merge6[[#This Row],[Position2]]="LB",1,0)</f>
        <v>0</v>
      </c>
      <c r="AA368">
        <f>IF(Merge6[[#This Row],[Position2]]="CB",1,0)</f>
        <v>0</v>
      </c>
      <c r="AB368">
        <f>IF(Merge6[[#This Row],[Position2]]="RB",1,0)</f>
        <v>0</v>
      </c>
      <c r="AC368">
        <f>IF(Merge6[[#This Row],[Position2]]="LWB",1,0)</f>
        <v>0</v>
      </c>
      <c r="AD368">
        <f>IF(Merge6[[#This Row],[Position2]]="RWB",1,0)</f>
        <v>0</v>
      </c>
      <c r="AE368">
        <f>IF(Merge6[[#This Row],[Position2]]="LM",1,0)</f>
        <v>0</v>
      </c>
      <c r="AF368">
        <f>IF(Merge6[[#This Row],[Position2]]="CDM",1,0)</f>
        <v>0</v>
      </c>
      <c r="AG368">
        <f>IF(Merge6[[#This Row],[Position2]]="CM",1,0)</f>
        <v>0</v>
      </c>
      <c r="AH368">
        <f>IF(Merge6[[#This Row],[Position2]]="CAM",1,0)</f>
        <v>0</v>
      </c>
      <c r="AI368">
        <f>IF(Merge6[[#This Row],[Position2]]="RM",1,0)</f>
        <v>0</v>
      </c>
      <c r="AJ368">
        <f>IF(Merge6[[#This Row],[Position2]]="LW",1,0)</f>
        <v>0</v>
      </c>
      <c r="AK368">
        <f>IF(Merge6[[#This Row],[Position2]]="RW",1,0)</f>
        <v>0</v>
      </c>
      <c r="AL368">
        <f>IF(Merge6[[#This Row],[Position2]]="CF",1,0)</f>
        <v>0</v>
      </c>
      <c r="AM368">
        <f>IF(Merge6[[#This Row],[Position2]]="ST",1,0)</f>
        <v>1</v>
      </c>
      <c r="AN368">
        <v>80</v>
      </c>
      <c r="AO368">
        <v>79</v>
      </c>
      <c r="AP368">
        <v>74</v>
      </c>
      <c r="AQ368">
        <v>80</v>
      </c>
      <c r="AR368">
        <v>71</v>
      </c>
      <c r="AS368">
        <v>84</v>
      </c>
      <c r="AT368">
        <v>81</v>
      </c>
      <c r="AU368">
        <v>83</v>
      </c>
      <c r="AV368">
        <v>77</v>
      </c>
      <c r="AW368">
        <v>75</v>
      </c>
      <c r="AX368">
        <v>59</v>
      </c>
      <c r="AY368">
        <v>69</v>
      </c>
      <c r="AZ368">
        <v>84</v>
      </c>
      <c r="BA368">
        <v>38</v>
      </c>
      <c r="BB368">
        <v>23</v>
      </c>
      <c r="BC368">
        <v>34</v>
      </c>
      <c r="BD368">
        <v>75</v>
      </c>
      <c r="BE368">
        <v>88</v>
      </c>
      <c r="BF368">
        <v>78</v>
      </c>
      <c r="BG368">
        <v>63</v>
      </c>
      <c r="BH368">
        <v>77</v>
      </c>
      <c r="BI368">
        <v>82</v>
      </c>
      <c r="BJ368">
        <v>88</v>
      </c>
      <c r="BK368">
        <v>14</v>
      </c>
      <c r="BL368">
        <v>14</v>
      </c>
      <c r="BM368">
        <v>15</v>
      </c>
      <c r="BN368">
        <v>9</v>
      </c>
      <c r="BO368">
        <v>9</v>
      </c>
      <c r="BP368">
        <v>72</v>
      </c>
      <c r="BQ368">
        <v>80</v>
      </c>
      <c r="BR368">
        <v>82</v>
      </c>
      <c r="BS368">
        <v>36</v>
      </c>
      <c r="BT368">
        <v>78</v>
      </c>
      <c r="BU368">
        <v>80</v>
      </c>
    </row>
    <row r="369" spans="1:73" x14ac:dyDescent="0.25">
      <c r="A369" t="s">
        <v>1106</v>
      </c>
      <c r="B369">
        <v>33</v>
      </c>
      <c r="C369" t="s">
        <v>28</v>
      </c>
      <c r="D369">
        <v>28</v>
      </c>
      <c r="E369">
        <f>Merge6[[#This Row],[age]]^2</f>
        <v>784</v>
      </c>
      <c r="F369" s="1">
        <v>18000000</v>
      </c>
      <c r="G369" s="1">
        <v>15000000</v>
      </c>
      <c r="H369" s="1">
        <f>Merge6[[#This Row],[MV at time]]/1000000</f>
        <v>18</v>
      </c>
      <c r="I369" s="1">
        <f>Merge6[[#This Row],[fee]]/1000000</f>
        <v>15</v>
      </c>
      <c r="J369" s="2">
        <f>Merge6[[#This Row],[fee]]/Merge6[[#This Row],[MV at time]]</f>
        <v>0.83333333333333337</v>
      </c>
      <c r="K369" t="s">
        <v>1233</v>
      </c>
      <c r="L369" t="s">
        <v>149</v>
      </c>
      <c r="M369" t="s">
        <v>54</v>
      </c>
      <c r="N369" t="s">
        <v>274</v>
      </c>
      <c r="O3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69" t="s">
        <v>55</v>
      </c>
      <c r="R369" t="s">
        <v>55</v>
      </c>
      <c r="S369">
        <v>81</v>
      </c>
      <c r="T369">
        <v>81</v>
      </c>
      <c r="U369">
        <f>Merge6[[#This Row],[POT]]-Merge6[[#This Row],[TOT]]</f>
        <v>0</v>
      </c>
      <c r="V369" t="s">
        <v>43</v>
      </c>
      <c r="W369">
        <f>IF(Merge6[[#This Row],[Preffoot]]="Right",1,0)</f>
        <v>0</v>
      </c>
      <c r="X369" t="s">
        <v>15</v>
      </c>
      <c r="Y369">
        <f>IF(Merge6[[#This Row],[Position2]]="GK",1,0)</f>
        <v>0</v>
      </c>
      <c r="Z369">
        <f>IF(Merge6[[#This Row],[Position2]]="LB",1,0)</f>
        <v>0</v>
      </c>
      <c r="AA369">
        <f>IF(Merge6[[#This Row],[Position2]]="CB",1,0)</f>
        <v>0</v>
      </c>
      <c r="AB369">
        <f>IF(Merge6[[#This Row],[Position2]]="RB",1,0)</f>
        <v>0</v>
      </c>
      <c r="AC369">
        <f>IF(Merge6[[#This Row],[Position2]]="LWB",1,0)</f>
        <v>0</v>
      </c>
      <c r="AD369">
        <f>IF(Merge6[[#This Row],[Position2]]="RWB",1,0)</f>
        <v>0</v>
      </c>
      <c r="AE369">
        <f>IF(Merge6[[#This Row],[Position2]]="LM",1,0)</f>
        <v>0</v>
      </c>
      <c r="AF369">
        <f>IF(Merge6[[#This Row],[Position2]]="CDM",1,0)</f>
        <v>0</v>
      </c>
      <c r="AG369">
        <f>IF(Merge6[[#This Row],[Position2]]="CM",1,0)</f>
        <v>0</v>
      </c>
      <c r="AH369">
        <f>IF(Merge6[[#This Row],[Position2]]="CAM",1,0)</f>
        <v>0</v>
      </c>
      <c r="AI369">
        <f>IF(Merge6[[#This Row],[Position2]]="RM",1,0)</f>
        <v>0</v>
      </c>
      <c r="AJ369">
        <f>IF(Merge6[[#This Row],[Position2]]="LW",1,0)</f>
        <v>0</v>
      </c>
      <c r="AK369">
        <f>IF(Merge6[[#This Row],[Position2]]="RW",1,0)</f>
        <v>0</v>
      </c>
      <c r="AL369">
        <f>IF(Merge6[[#This Row],[Position2]]="CF",1,0)</f>
        <v>0</v>
      </c>
      <c r="AM369">
        <f>IF(Merge6[[#This Row],[Position2]]="ST",1,0)</f>
        <v>1</v>
      </c>
      <c r="AN369">
        <v>80</v>
      </c>
      <c r="AO369">
        <v>79</v>
      </c>
      <c r="AP369">
        <v>74</v>
      </c>
      <c r="AQ369">
        <v>80</v>
      </c>
      <c r="AR369">
        <v>71</v>
      </c>
      <c r="AS369">
        <v>84</v>
      </c>
      <c r="AT369">
        <v>82</v>
      </c>
      <c r="AU369">
        <v>83</v>
      </c>
      <c r="AV369">
        <v>77</v>
      </c>
      <c r="AW369">
        <v>75</v>
      </c>
      <c r="AX369">
        <v>59</v>
      </c>
      <c r="AY369">
        <v>69</v>
      </c>
      <c r="AZ369">
        <v>84</v>
      </c>
      <c r="BA369" t="s">
        <v>1234</v>
      </c>
      <c r="BB369">
        <v>23</v>
      </c>
      <c r="BC369">
        <v>34</v>
      </c>
      <c r="BD369">
        <v>73</v>
      </c>
      <c r="BE369">
        <v>87</v>
      </c>
      <c r="BF369">
        <v>77</v>
      </c>
      <c r="BG369">
        <v>62</v>
      </c>
      <c r="BH369">
        <v>74</v>
      </c>
      <c r="BI369">
        <v>80</v>
      </c>
      <c r="BJ369">
        <v>87</v>
      </c>
      <c r="BK369">
        <v>14</v>
      </c>
      <c r="BL369">
        <v>14</v>
      </c>
      <c r="BM369">
        <v>15</v>
      </c>
      <c r="BN369">
        <v>9</v>
      </c>
      <c r="BO369">
        <v>9</v>
      </c>
      <c r="BP369">
        <v>72</v>
      </c>
      <c r="BQ369">
        <v>80</v>
      </c>
      <c r="BR369">
        <v>82</v>
      </c>
      <c r="BS369">
        <v>36</v>
      </c>
      <c r="BT369">
        <v>78</v>
      </c>
      <c r="BU369">
        <v>80</v>
      </c>
    </row>
    <row r="370" spans="1:73" x14ac:dyDescent="0.25">
      <c r="A370" t="s">
        <v>1107</v>
      </c>
      <c r="B370">
        <v>52</v>
      </c>
      <c r="C370" t="s">
        <v>71</v>
      </c>
      <c r="D370">
        <v>24</v>
      </c>
      <c r="E370">
        <f>Merge6[[#This Row],[age]]^2</f>
        <v>576</v>
      </c>
      <c r="F370" s="1">
        <v>12000000</v>
      </c>
      <c r="G370" s="1">
        <v>9020000</v>
      </c>
      <c r="H370" s="1">
        <f>Merge6[[#This Row],[MV at time]]/1000000</f>
        <v>12</v>
      </c>
      <c r="I370" s="1">
        <f>Merge6[[#This Row],[fee]]/1000000</f>
        <v>9.02</v>
      </c>
      <c r="J370" s="2">
        <f>Merge6[[#This Row],[fee]]/Merge6[[#This Row],[MV at time]]</f>
        <v>0.75166666666666671</v>
      </c>
      <c r="K370" t="s">
        <v>1050</v>
      </c>
      <c r="L370" t="s">
        <v>11</v>
      </c>
      <c r="M370" t="s">
        <v>105</v>
      </c>
      <c r="N370" t="s">
        <v>307</v>
      </c>
      <c r="O3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3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370" t="s">
        <v>1082</v>
      </c>
      <c r="R370" t="s">
        <v>1082</v>
      </c>
      <c r="S370">
        <v>78</v>
      </c>
      <c r="T370">
        <v>82</v>
      </c>
      <c r="U370">
        <f>Merge6[[#This Row],[POT]]-Merge6[[#This Row],[TOT]]</f>
        <v>4</v>
      </c>
      <c r="V370" t="s">
        <v>8</v>
      </c>
      <c r="W370">
        <f>IF(Merge6[[#This Row],[Preffoot]]="Right",1,0)</f>
        <v>1</v>
      </c>
      <c r="X370" t="s">
        <v>77</v>
      </c>
      <c r="Y370">
        <f>IF(Merge6[[#This Row],[Position2]]="GK",1,0)</f>
        <v>0</v>
      </c>
      <c r="Z370">
        <f>IF(Merge6[[#This Row],[Position2]]="LB",1,0)</f>
        <v>0</v>
      </c>
      <c r="AA370">
        <f>IF(Merge6[[#This Row],[Position2]]="CB",1,0)</f>
        <v>0</v>
      </c>
      <c r="AB370">
        <f>IF(Merge6[[#This Row],[Position2]]="RB",1,0)</f>
        <v>0</v>
      </c>
      <c r="AC370">
        <f>IF(Merge6[[#This Row],[Position2]]="LWB",1,0)</f>
        <v>0</v>
      </c>
      <c r="AD370">
        <f>IF(Merge6[[#This Row],[Position2]]="RWB",1,0)</f>
        <v>0</v>
      </c>
      <c r="AE370">
        <f>IF(Merge6[[#This Row],[Position2]]="LM",1,0)</f>
        <v>1</v>
      </c>
      <c r="AF370">
        <f>IF(Merge6[[#This Row],[Position2]]="CDM",1,0)</f>
        <v>0</v>
      </c>
      <c r="AG370">
        <f>IF(Merge6[[#This Row],[Position2]]="CM",1,0)</f>
        <v>0</v>
      </c>
      <c r="AH370">
        <f>IF(Merge6[[#This Row],[Position2]]="CAM",1,0)</f>
        <v>0</v>
      </c>
      <c r="AI370">
        <f>IF(Merge6[[#This Row],[Position2]]="RM",1,0)</f>
        <v>0</v>
      </c>
      <c r="AJ370">
        <f>IF(Merge6[[#This Row],[Position2]]="LW",1,0)</f>
        <v>0</v>
      </c>
      <c r="AK370">
        <f>IF(Merge6[[#This Row],[Position2]]="RW",1,0)</f>
        <v>0</v>
      </c>
      <c r="AL370">
        <f>IF(Merge6[[#This Row],[Position2]]="CF",1,0)</f>
        <v>0</v>
      </c>
      <c r="AM370">
        <f>IF(Merge6[[#This Row],[Position2]]="ST",1,0)</f>
        <v>0</v>
      </c>
      <c r="AN370">
        <v>80</v>
      </c>
      <c r="AO370">
        <v>85</v>
      </c>
      <c r="AP370">
        <v>66</v>
      </c>
      <c r="AQ370">
        <v>68</v>
      </c>
      <c r="AR370">
        <v>53</v>
      </c>
      <c r="AS370">
        <v>41</v>
      </c>
      <c r="AT370">
        <v>75</v>
      </c>
      <c r="AU370">
        <v>72</v>
      </c>
      <c r="AV370">
        <v>73</v>
      </c>
      <c r="AW370">
        <v>75</v>
      </c>
      <c r="AX370">
        <v>70</v>
      </c>
      <c r="AY370">
        <v>59</v>
      </c>
      <c r="AZ370">
        <v>59</v>
      </c>
      <c r="BA370">
        <v>22</v>
      </c>
      <c r="BB370">
        <v>29</v>
      </c>
      <c r="BC370">
        <v>35</v>
      </c>
      <c r="BD370">
        <v>92</v>
      </c>
      <c r="BE370">
        <v>82</v>
      </c>
      <c r="BF370">
        <v>64</v>
      </c>
      <c r="BG370">
        <v>73</v>
      </c>
      <c r="BH370">
        <v>91</v>
      </c>
      <c r="BI370">
        <v>84</v>
      </c>
      <c r="BJ370">
        <v>65</v>
      </c>
      <c r="BK370">
        <v>11</v>
      </c>
      <c r="BL370">
        <v>13</v>
      </c>
      <c r="BM370">
        <v>6</v>
      </c>
      <c r="BN370">
        <v>13</v>
      </c>
      <c r="BO370">
        <v>15</v>
      </c>
      <c r="BP370">
        <v>52</v>
      </c>
      <c r="BQ370">
        <v>77</v>
      </c>
      <c r="BR370">
        <v>76</v>
      </c>
      <c r="BS370">
        <v>41</v>
      </c>
      <c r="BT370">
        <v>69</v>
      </c>
      <c r="BU370">
        <v>85</v>
      </c>
    </row>
    <row r="371" spans="1:73" x14ac:dyDescent="0.25">
      <c r="A371" t="s">
        <v>70</v>
      </c>
      <c r="B371">
        <v>29</v>
      </c>
      <c r="C371" t="s">
        <v>71</v>
      </c>
      <c r="D371">
        <v>28</v>
      </c>
      <c r="E371">
        <f>Merge6[[#This Row],[age]]^2</f>
        <v>784</v>
      </c>
      <c r="F371" s="1">
        <v>9000000</v>
      </c>
      <c r="G371" s="1">
        <v>9000000</v>
      </c>
      <c r="H371" s="1">
        <f>Merge6[[#This Row],[MV at time]]/1000000</f>
        <v>9</v>
      </c>
      <c r="I371" s="1">
        <f>Merge6[[#This Row],[fee]]/1000000</f>
        <v>9</v>
      </c>
      <c r="J371" s="2">
        <f>Merge6[[#This Row],[fee]]/Merge6[[#This Row],[MV at time]]</f>
        <v>1</v>
      </c>
      <c r="K371" t="s">
        <v>2</v>
      </c>
      <c r="L371" t="s">
        <v>72</v>
      </c>
      <c r="M371" t="s">
        <v>73</v>
      </c>
      <c r="N371" t="s">
        <v>74</v>
      </c>
      <c r="O3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3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71" t="s">
        <v>75</v>
      </c>
      <c r="R371" t="s">
        <v>76</v>
      </c>
      <c r="S371">
        <v>78</v>
      </c>
      <c r="T371">
        <v>78</v>
      </c>
      <c r="U371">
        <f>Merge6[[#This Row],[POT]]-Merge6[[#This Row],[TOT]]</f>
        <v>0</v>
      </c>
      <c r="V371" t="s">
        <v>8</v>
      </c>
      <c r="W371">
        <f>IF(Merge6[[#This Row],[Preffoot]]="Right",1,0)</f>
        <v>1</v>
      </c>
      <c r="X371" t="s">
        <v>77</v>
      </c>
      <c r="Y371">
        <f>IF(Merge6[[#This Row],[Position2]]="GK",1,0)</f>
        <v>0</v>
      </c>
      <c r="Z371">
        <f>IF(Merge6[[#This Row],[Position2]]="LB",1,0)</f>
        <v>0</v>
      </c>
      <c r="AA371">
        <f>IF(Merge6[[#This Row],[Position2]]="CB",1,0)</f>
        <v>0</v>
      </c>
      <c r="AB371">
        <f>IF(Merge6[[#This Row],[Position2]]="RB",1,0)</f>
        <v>0</v>
      </c>
      <c r="AC371">
        <f>IF(Merge6[[#This Row],[Position2]]="LWB",1,0)</f>
        <v>0</v>
      </c>
      <c r="AD371">
        <f>IF(Merge6[[#This Row],[Position2]]="RWB",1,0)</f>
        <v>0</v>
      </c>
      <c r="AE371">
        <f>IF(Merge6[[#This Row],[Position2]]="LM",1,0)</f>
        <v>1</v>
      </c>
      <c r="AF371">
        <f>IF(Merge6[[#This Row],[Position2]]="CDM",1,0)</f>
        <v>0</v>
      </c>
      <c r="AG371">
        <f>IF(Merge6[[#This Row],[Position2]]="CM",1,0)</f>
        <v>0</v>
      </c>
      <c r="AH371">
        <f>IF(Merge6[[#This Row],[Position2]]="CAM",1,0)</f>
        <v>0</v>
      </c>
      <c r="AI371">
        <f>IF(Merge6[[#This Row],[Position2]]="RM",1,0)</f>
        <v>0</v>
      </c>
      <c r="AJ371">
        <f>IF(Merge6[[#This Row],[Position2]]="LW",1,0)</f>
        <v>0</v>
      </c>
      <c r="AK371">
        <f>IF(Merge6[[#This Row],[Position2]]="RW",1,0)</f>
        <v>0</v>
      </c>
      <c r="AL371">
        <f>IF(Merge6[[#This Row],[Position2]]="CF",1,0)</f>
        <v>0</v>
      </c>
      <c r="AM371">
        <f>IF(Merge6[[#This Row],[Position2]]="ST",1,0)</f>
        <v>0</v>
      </c>
      <c r="AN371">
        <v>77</v>
      </c>
      <c r="AO371">
        <v>78</v>
      </c>
      <c r="AP371">
        <v>76</v>
      </c>
      <c r="AQ371">
        <v>72</v>
      </c>
      <c r="AR371">
        <v>68</v>
      </c>
      <c r="AS371">
        <v>56</v>
      </c>
      <c r="AT371">
        <v>73</v>
      </c>
      <c r="AU371">
        <v>71</v>
      </c>
      <c r="AV371">
        <v>70</v>
      </c>
      <c r="AW371">
        <v>74</v>
      </c>
      <c r="AX371">
        <v>61</v>
      </c>
      <c r="AY371">
        <v>61</v>
      </c>
      <c r="AZ371">
        <v>72</v>
      </c>
      <c r="BA371">
        <v>50</v>
      </c>
      <c r="BB371">
        <v>44</v>
      </c>
      <c r="BC371">
        <v>40</v>
      </c>
      <c r="BD371">
        <v>88</v>
      </c>
      <c r="BE371">
        <v>79</v>
      </c>
      <c r="BF371">
        <v>60</v>
      </c>
      <c r="BG371">
        <v>85</v>
      </c>
      <c r="BH371">
        <v>87</v>
      </c>
      <c r="BI371">
        <v>91</v>
      </c>
      <c r="BJ371">
        <v>65</v>
      </c>
      <c r="BK371">
        <v>10</v>
      </c>
      <c r="BL371">
        <v>15</v>
      </c>
      <c r="BM371">
        <v>7</v>
      </c>
      <c r="BN371">
        <v>15</v>
      </c>
      <c r="BO371">
        <v>6</v>
      </c>
      <c r="BP371">
        <v>70</v>
      </c>
      <c r="BQ371">
        <v>77</v>
      </c>
      <c r="BR371">
        <v>75</v>
      </c>
      <c r="BS371">
        <v>44</v>
      </c>
      <c r="BT371">
        <v>70</v>
      </c>
      <c r="BU371">
        <v>66</v>
      </c>
    </row>
    <row r="372" spans="1:73" x14ac:dyDescent="0.25">
      <c r="A372" t="s">
        <v>1357</v>
      </c>
      <c r="B372">
        <v>23</v>
      </c>
      <c r="C372" t="s">
        <v>84</v>
      </c>
      <c r="D372">
        <v>20</v>
      </c>
      <c r="E372">
        <f>Merge6[[#This Row],[age]]^2</f>
        <v>400</v>
      </c>
      <c r="F372" s="1">
        <v>5000000</v>
      </c>
      <c r="G372" s="1">
        <v>14000000</v>
      </c>
      <c r="H372" s="1">
        <f>Merge6[[#This Row],[MV at time]]/1000000</f>
        <v>5</v>
      </c>
      <c r="I372" s="1">
        <f>Merge6[[#This Row],[fee]]/1000000</f>
        <v>14</v>
      </c>
      <c r="J372" s="2">
        <f>Merge6[[#This Row],[fee]]/Merge6[[#This Row],[MV at time]]</f>
        <v>2.8</v>
      </c>
      <c r="K372" t="s">
        <v>1233</v>
      </c>
      <c r="L372" t="s">
        <v>776</v>
      </c>
      <c r="M372" t="s">
        <v>1278</v>
      </c>
      <c r="N372" t="s">
        <v>210</v>
      </c>
      <c r="O3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72" t="s">
        <v>484</v>
      </c>
      <c r="R372" t="s">
        <v>60</v>
      </c>
      <c r="S372">
        <v>70</v>
      </c>
      <c r="T372">
        <v>85</v>
      </c>
      <c r="U372">
        <f>Merge6[[#This Row],[POT]]-Merge6[[#This Row],[TOT]]</f>
        <v>15</v>
      </c>
      <c r="V372" t="s">
        <v>8</v>
      </c>
      <c r="W372">
        <f>IF(Merge6[[#This Row],[Preffoot]]="Right",1,0)</f>
        <v>1</v>
      </c>
      <c r="X372" t="s">
        <v>87</v>
      </c>
      <c r="Y372">
        <f>IF(Merge6[[#This Row],[Position2]]="GK",1,0)</f>
        <v>1</v>
      </c>
      <c r="Z372">
        <f>IF(Merge6[[#This Row],[Position2]]="LB",1,0)</f>
        <v>0</v>
      </c>
      <c r="AA372">
        <f>IF(Merge6[[#This Row],[Position2]]="CB",1,0)</f>
        <v>0</v>
      </c>
      <c r="AB372">
        <f>IF(Merge6[[#This Row],[Position2]]="RB",1,0)</f>
        <v>0</v>
      </c>
      <c r="AC372">
        <f>IF(Merge6[[#This Row],[Position2]]="LWB",1,0)</f>
        <v>0</v>
      </c>
      <c r="AD372">
        <f>IF(Merge6[[#This Row],[Position2]]="RWB",1,0)</f>
        <v>0</v>
      </c>
      <c r="AE372">
        <f>IF(Merge6[[#This Row],[Position2]]="LM",1,0)</f>
        <v>0</v>
      </c>
      <c r="AF372">
        <f>IF(Merge6[[#This Row],[Position2]]="CDM",1,0)</f>
        <v>0</v>
      </c>
      <c r="AG372">
        <f>IF(Merge6[[#This Row],[Position2]]="CM",1,0)</f>
        <v>0</v>
      </c>
      <c r="AH372">
        <f>IF(Merge6[[#This Row],[Position2]]="CAM",1,0)</f>
        <v>0</v>
      </c>
      <c r="AI372">
        <f>IF(Merge6[[#This Row],[Position2]]="RM",1,0)</f>
        <v>0</v>
      </c>
      <c r="AJ372">
        <f>IF(Merge6[[#This Row],[Position2]]="LW",1,0)</f>
        <v>0</v>
      </c>
      <c r="AK372">
        <f>IF(Merge6[[#This Row],[Position2]]="RW",1,0)</f>
        <v>0</v>
      </c>
      <c r="AL372">
        <f>IF(Merge6[[#This Row],[Position2]]="CF",1,0)</f>
        <v>0</v>
      </c>
      <c r="AM372">
        <f>IF(Merge6[[#This Row],[Position2]]="ST",1,0)</f>
        <v>0</v>
      </c>
      <c r="AN372">
        <v>20</v>
      </c>
      <c r="AO372">
        <v>12</v>
      </c>
      <c r="AP372">
        <v>11</v>
      </c>
      <c r="AQ372">
        <v>45</v>
      </c>
      <c r="AR372">
        <v>51</v>
      </c>
      <c r="AS372">
        <v>11</v>
      </c>
      <c r="AT372">
        <v>54</v>
      </c>
      <c r="AU372">
        <v>5</v>
      </c>
      <c r="AV372">
        <v>5</v>
      </c>
      <c r="AW372">
        <v>14</v>
      </c>
      <c r="AX372">
        <v>12</v>
      </c>
      <c r="AY372">
        <v>15</v>
      </c>
      <c r="AZ372">
        <v>7</v>
      </c>
      <c r="BA372" t="s">
        <v>1234</v>
      </c>
      <c r="BB372">
        <v>11</v>
      </c>
      <c r="BC372">
        <v>12</v>
      </c>
      <c r="BD372">
        <v>49</v>
      </c>
      <c r="BE372">
        <v>16</v>
      </c>
      <c r="BF372">
        <v>50</v>
      </c>
      <c r="BG372">
        <v>42</v>
      </c>
      <c r="BH372">
        <v>43</v>
      </c>
      <c r="BI372">
        <v>54</v>
      </c>
      <c r="BJ372">
        <v>79</v>
      </c>
      <c r="BK372">
        <v>67</v>
      </c>
      <c r="BL372">
        <v>70</v>
      </c>
      <c r="BM372">
        <v>68</v>
      </c>
      <c r="BN372">
        <v>72</v>
      </c>
      <c r="BO372">
        <v>72</v>
      </c>
      <c r="BP372">
        <v>16</v>
      </c>
      <c r="BQ372">
        <v>65</v>
      </c>
      <c r="BR372">
        <v>8</v>
      </c>
      <c r="BS372">
        <v>9</v>
      </c>
      <c r="BT372">
        <v>60</v>
      </c>
      <c r="BU372">
        <v>38</v>
      </c>
    </row>
    <row r="373" spans="1:73" x14ac:dyDescent="0.25">
      <c r="A373" t="s">
        <v>308</v>
      </c>
      <c r="B373">
        <v>47</v>
      </c>
      <c r="C373" t="s">
        <v>116</v>
      </c>
      <c r="D373">
        <v>23</v>
      </c>
      <c r="E373">
        <f>Merge6[[#This Row],[age]]^2</f>
        <v>529</v>
      </c>
      <c r="F373" s="1">
        <v>35000000</v>
      </c>
      <c r="G373" s="1">
        <v>22000000</v>
      </c>
      <c r="H373" s="1">
        <f>Merge6[[#This Row],[MV at time]]/1000000</f>
        <v>35</v>
      </c>
      <c r="I373" s="1">
        <f>Merge6[[#This Row],[fee]]/1000000</f>
        <v>22</v>
      </c>
      <c r="J373" s="2">
        <f>Merge6[[#This Row],[fee]]/Merge6[[#This Row],[MV at time]]</f>
        <v>0.62857142857142856</v>
      </c>
      <c r="K373" t="s">
        <v>2</v>
      </c>
      <c r="L373" t="s">
        <v>238</v>
      </c>
      <c r="M373" t="s">
        <v>168</v>
      </c>
      <c r="N373" t="s">
        <v>206</v>
      </c>
      <c r="O3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3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73" t="s">
        <v>14</v>
      </c>
      <c r="R373" t="s">
        <v>6</v>
      </c>
      <c r="S373">
        <v>82</v>
      </c>
      <c r="T373">
        <v>88</v>
      </c>
      <c r="U373">
        <f>Merge6[[#This Row],[POT]]-Merge6[[#This Row],[TOT]]</f>
        <v>6</v>
      </c>
      <c r="V373" t="s">
        <v>8</v>
      </c>
      <c r="W373">
        <f>IF(Merge6[[#This Row],[Preffoot]]="Right",1,0)</f>
        <v>1</v>
      </c>
      <c r="X373" t="s">
        <v>37</v>
      </c>
      <c r="Y373">
        <f>IF(Merge6[[#This Row],[Position2]]="GK",1,0)</f>
        <v>0</v>
      </c>
      <c r="Z373">
        <f>IF(Merge6[[#This Row],[Position2]]="LB",1,0)</f>
        <v>0</v>
      </c>
      <c r="AA373">
        <f>IF(Merge6[[#This Row],[Position2]]="CB",1,0)</f>
        <v>0</v>
      </c>
      <c r="AB373">
        <f>IF(Merge6[[#This Row],[Position2]]="RB",1,0)</f>
        <v>0</v>
      </c>
      <c r="AC373">
        <f>IF(Merge6[[#This Row],[Position2]]="LWB",1,0)</f>
        <v>0</v>
      </c>
      <c r="AD373">
        <f>IF(Merge6[[#This Row],[Position2]]="RWB",1,0)</f>
        <v>0</v>
      </c>
      <c r="AE373">
        <f>IF(Merge6[[#This Row],[Position2]]="LM",1,0)</f>
        <v>0</v>
      </c>
      <c r="AF373">
        <f>IF(Merge6[[#This Row],[Position2]]="CDM",1,0)</f>
        <v>0</v>
      </c>
      <c r="AG373">
        <f>IF(Merge6[[#This Row],[Position2]]="CM",1,0)</f>
        <v>0</v>
      </c>
      <c r="AH373">
        <f>IF(Merge6[[#This Row],[Position2]]="CAM",1,0)</f>
        <v>0</v>
      </c>
      <c r="AI373">
        <f>IF(Merge6[[#This Row],[Position2]]="RM",1,0)</f>
        <v>1</v>
      </c>
      <c r="AJ373">
        <f>IF(Merge6[[#This Row],[Position2]]="LW",1,0)</f>
        <v>0</v>
      </c>
      <c r="AK373">
        <f>IF(Merge6[[#This Row],[Position2]]="RW",1,0)</f>
        <v>0</v>
      </c>
      <c r="AL373">
        <f>IF(Merge6[[#This Row],[Position2]]="CF",1,0)</f>
        <v>0</v>
      </c>
      <c r="AM373">
        <f>IF(Merge6[[#This Row],[Position2]]="ST",1,0)</f>
        <v>0</v>
      </c>
      <c r="AN373">
        <v>83</v>
      </c>
      <c r="AO373">
        <v>85</v>
      </c>
      <c r="AP373">
        <v>81</v>
      </c>
      <c r="AQ373">
        <v>78</v>
      </c>
      <c r="AR373">
        <v>55</v>
      </c>
      <c r="AS373">
        <v>51</v>
      </c>
      <c r="AT373">
        <v>72</v>
      </c>
      <c r="AU373">
        <v>65</v>
      </c>
      <c r="AV373">
        <v>73</v>
      </c>
      <c r="AW373">
        <v>84</v>
      </c>
      <c r="AX373">
        <v>60</v>
      </c>
      <c r="AY373">
        <v>66</v>
      </c>
      <c r="AZ373">
        <v>74</v>
      </c>
      <c r="BA373">
        <v>43</v>
      </c>
      <c r="BB373">
        <v>36</v>
      </c>
      <c r="BC373">
        <v>46</v>
      </c>
      <c r="BD373">
        <v>95</v>
      </c>
      <c r="BE373">
        <v>87</v>
      </c>
      <c r="BF373">
        <v>48</v>
      </c>
      <c r="BG373">
        <v>94</v>
      </c>
      <c r="BH373">
        <v>94</v>
      </c>
      <c r="BI373">
        <v>94</v>
      </c>
      <c r="BJ373">
        <v>65</v>
      </c>
      <c r="BK373">
        <v>6</v>
      </c>
      <c r="BL373">
        <v>12</v>
      </c>
      <c r="BM373">
        <v>9</v>
      </c>
      <c r="BN373">
        <v>7</v>
      </c>
      <c r="BO373">
        <v>9</v>
      </c>
      <c r="BP373">
        <v>57</v>
      </c>
      <c r="BQ373">
        <v>82</v>
      </c>
      <c r="BR373">
        <v>82</v>
      </c>
      <c r="BS373">
        <v>43</v>
      </c>
      <c r="BT373">
        <v>78</v>
      </c>
      <c r="BU373">
        <v>85</v>
      </c>
    </row>
    <row r="374" spans="1:73" x14ac:dyDescent="0.25">
      <c r="A374" t="s">
        <v>309</v>
      </c>
      <c r="B374">
        <v>35</v>
      </c>
      <c r="C374" t="s">
        <v>17</v>
      </c>
      <c r="D374">
        <v>25</v>
      </c>
      <c r="E374">
        <f>Merge6[[#This Row],[age]]^2</f>
        <v>625</v>
      </c>
      <c r="F374" s="1">
        <v>30000000</v>
      </c>
      <c r="G374" s="1">
        <v>22000000</v>
      </c>
      <c r="H374" s="1">
        <f>Merge6[[#This Row],[MV at time]]/1000000</f>
        <v>30</v>
      </c>
      <c r="I374" s="1">
        <f>Merge6[[#This Row],[fee]]/1000000</f>
        <v>22</v>
      </c>
      <c r="J374" s="2">
        <f>Merge6[[#This Row],[fee]]/Merge6[[#This Row],[MV at time]]</f>
        <v>0.73333333333333328</v>
      </c>
      <c r="K374" t="s">
        <v>2</v>
      </c>
      <c r="L374" t="s">
        <v>310</v>
      </c>
      <c r="M374" t="s">
        <v>24</v>
      </c>
      <c r="N374" t="s">
        <v>169</v>
      </c>
      <c r="O3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74" t="s">
        <v>7</v>
      </c>
      <c r="R374" t="s">
        <v>6</v>
      </c>
      <c r="S374">
        <v>81</v>
      </c>
      <c r="T374">
        <v>85</v>
      </c>
      <c r="U374">
        <f>Merge6[[#This Row],[POT]]-Merge6[[#This Row],[TOT]]</f>
        <v>4</v>
      </c>
      <c r="V374" t="s">
        <v>43</v>
      </c>
      <c r="W374">
        <f>IF(Merge6[[#This Row],[Preffoot]]="Right",1,0)</f>
        <v>0</v>
      </c>
      <c r="X374" t="s">
        <v>61</v>
      </c>
      <c r="Y374">
        <f>IF(Merge6[[#This Row],[Position2]]="GK",1,0)</f>
        <v>0</v>
      </c>
      <c r="Z374">
        <f>IF(Merge6[[#This Row],[Position2]]="LB",1,0)</f>
        <v>0</v>
      </c>
      <c r="AA374">
        <f>IF(Merge6[[#This Row],[Position2]]="CB",1,0)</f>
        <v>0</v>
      </c>
      <c r="AB374">
        <f>IF(Merge6[[#This Row],[Position2]]="RB",1,0)</f>
        <v>0</v>
      </c>
      <c r="AC374">
        <f>IF(Merge6[[#This Row],[Position2]]="LWB",1,0)</f>
        <v>0</v>
      </c>
      <c r="AD374">
        <f>IF(Merge6[[#This Row],[Position2]]="RWB",1,0)</f>
        <v>0</v>
      </c>
      <c r="AE374">
        <f>IF(Merge6[[#This Row],[Position2]]="LM",1,0)</f>
        <v>0</v>
      </c>
      <c r="AF374">
        <f>IF(Merge6[[#This Row],[Position2]]="CDM",1,0)</f>
        <v>1</v>
      </c>
      <c r="AG374">
        <f>IF(Merge6[[#This Row],[Position2]]="CM",1,0)</f>
        <v>0</v>
      </c>
      <c r="AH374">
        <f>IF(Merge6[[#This Row],[Position2]]="CAM",1,0)</f>
        <v>0</v>
      </c>
      <c r="AI374">
        <f>IF(Merge6[[#This Row],[Position2]]="RM",1,0)</f>
        <v>0</v>
      </c>
      <c r="AJ374">
        <f>IF(Merge6[[#This Row],[Position2]]="LW",1,0)</f>
        <v>0</v>
      </c>
      <c r="AK374">
        <f>IF(Merge6[[#This Row],[Position2]]="RW",1,0)</f>
        <v>0</v>
      </c>
      <c r="AL374">
        <f>IF(Merge6[[#This Row],[Position2]]="CF",1,0)</f>
        <v>0</v>
      </c>
      <c r="AM374">
        <f>IF(Merge6[[#This Row],[Position2]]="ST",1,0)</f>
        <v>0</v>
      </c>
      <c r="AN374">
        <v>80</v>
      </c>
      <c r="AO374">
        <v>78</v>
      </c>
      <c r="AP374">
        <v>65</v>
      </c>
      <c r="AQ374">
        <v>80</v>
      </c>
      <c r="AR374">
        <v>77</v>
      </c>
      <c r="AS374">
        <v>75</v>
      </c>
      <c r="AT374">
        <v>86</v>
      </c>
      <c r="AU374">
        <v>69</v>
      </c>
      <c r="AV374">
        <v>80</v>
      </c>
      <c r="AW374">
        <v>68</v>
      </c>
      <c r="AX374">
        <v>60</v>
      </c>
      <c r="AY374">
        <v>45</v>
      </c>
      <c r="AZ374">
        <v>46</v>
      </c>
      <c r="BA374">
        <v>79</v>
      </c>
      <c r="BB374">
        <v>78</v>
      </c>
      <c r="BC374">
        <v>82</v>
      </c>
      <c r="BD374">
        <v>72</v>
      </c>
      <c r="BE374">
        <v>82</v>
      </c>
      <c r="BF374">
        <v>88</v>
      </c>
      <c r="BG374">
        <v>67</v>
      </c>
      <c r="BH374">
        <v>76</v>
      </c>
      <c r="BI374">
        <v>77</v>
      </c>
      <c r="BJ374">
        <v>83</v>
      </c>
      <c r="BK374">
        <v>8</v>
      </c>
      <c r="BL374">
        <v>15</v>
      </c>
      <c r="BM374">
        <v>10</v>
      </c>
      <c r="BN374">
        <v>10</v>
      </c>
      <c r="BO374">
        <v>10</v>
      </c>
      <c r="BP374">
        <v>78</v>
      </c>
      <c r="BQ374">
        <v>75</v>
      </c>
      <c r="BR374">
        <v>73</v>
      </c>
      <c r="BS374">
        <v>80</v>
      </c>
      <c r="BT374">
        <v>76</v>
      </c>
      <c r="BU374">
        <v>82</v>
      </c>
    </row>
    <row r="375" spans="1:73" x14ac:dyDescent="0.25">
      <c r="A375" t="s">
        <v>309</v>
      </c>
      <c r="B375">
        <v>19</v>
      </c>
      <c r="C375" t="s">
        <v>17</v>
      </c>
      <c r="D375">
        <v>27</v>
      </c>
      <c r="E375">
        <f>Merge6[[#This Row],[age]]^2</f>
        <v>729</v>
      </c>
      <c r="F375" s="1">
        <v>17500000</v>
      </c>
      <c r="G375" s="1">
        <v>15000000</v>
      </c>
      <c r="H375" s="1">
        <f>Merge6[[#This Row],[MV at time]]/1000000</f>
        <v>17.5</v>
      </c>
      <c r="I375" s="1">
        <f>Merge6[[#This Row],[fee]]/1000000</f>
        <v>15</v>
      </c>
      <c r="J375" s="2">
        <f>Merge6[[#This Row],[fee]]/Merge6[[#This Row],[MV at time]]</f>
        <v>0.8571428571428571</v>
      </c>
      <c r="K375" t="s">
        <v>773</v>
      </c>
      <c r="L375" t="s">
        <v>310</v>
      </c>
      <c r="M375" t="s">
        <v>169</v>
      </c>
      <c r="N375" t="s">
        <v>206</v>
      </c>
      <c r="O3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75" t="s">
        <v>6</v>
      </c>
      <c r="R375" t="s">
        <v>6</v>
      </c>
      <c r="S375">
        <v>79</v>
      </c>
      <c r="T375">
        <v>79</v>
      </c>
      <c r="U375">
        <f>Merge6[[#This Row],[POT]]-Merge6[[#This Row],[TOT]]</f>
        <v>0</v>
      </c>
      <c r="V375" t="s">
        <v>43</v>
      </c>
      <c r="W375">
        <f>IF(Merge6[[#This Row],[Preffoot]]="Right",1,0)</f>
        <v>0</v>
      </c>
      <c r="X375" t="s">
        <v>20</v>
      </c>
      <c r="Y375">
        <f>IF(Merge6[[#This Row],[Position2]]="GK",1,0)</f>
        <v>0</v>
      </c>
      <c r="Z375">
        <f>IF(Merge6[[#This Row],[Position2]]="LB",1,0)</f>
        <v>0</v>
      </c>
      <c r="AA375">
        <f>IF(Merge6[[#This Row],[Position2]]="CB",1,0)</f>
        <v>0</v>
      </c>
      <c r="AB375">
        <f>IF(Merge6[[#This Row],[Position2]]="RB",1,0)</f>
        <v>0</v>
      </c>
      <c r="AC375">
        <f>IF(Merge6[[#This Row],[Position2]]="LWB",1,0)</f>
        <v>0</v>
      </c>
      <c r="AD375">
        <f>IF(Merge6[[#This Row],[Position2]]="RWB",1,0)</f>
        <v>0</v>
      </c>
      <c r="AE375">
        <f>IF(Merge6[[#This Row],[Position2]]="LM",1,0)</f>
        <v>0</v>
      </c>
      <c r="AF375">
        <f>IF(Merge6[[#This Row],[Position2]]="CDM",1,0)</f>
        <v>0</v>
      </c>
      <c r="AG375">
        <f>IF(Merge6[[#This Row],[Position2]]="CM",1,0)</f>
        <v>1</v>
      </c>
      <c r="AH375">
        <f>IF(Merge6[[#This Row],[Position2]]="CAM",1,0)</f>
        <v>0</v>
      </c>
      <c r="AI375">
        <f>IF(Merge6[[#This Row],[Position2]]="RM",1,0)</f>
        <v>0</v>
      </c>
      <c r="AJ375">
        <f>IF(Merge6[[#This Row],[Position2]]="LW",1,0)</f>
        <v>0</v>
      </c>
      <c r="AK375">
        <f>IF(Merge6[[#This Row],[Position2]]="RW",1,0)</f>
        <v>0</v>
      </c>
      <c r="AL375">
        <f>IF(Merge6[[#This Row],[Position2]]="CF",1,0)</f>
        <v>0</v>
      </c>
      <c r="AM375">
        <f>IF(Merge6[[#This Row],[Position2]]="ST",1,0)</f>
        <v>0</v>
      </c>
      <c r="AN375">
        <v>79</v>
      </c>
      <c r="AO375">
        <v>76</v>
      </c>
      <c r="AP375">
        <v>65</v>
      </c>
      <c r="AQ375">
        <v>81</v>
      </c>
      <c r="AR375">
        <v>78</v>
      </c>
      <c r="AS375">
        <v>75</v>
      </c>
      <c r="AT375">
        <v>86</v>
      </c>
      <c r="AU375">
        <v>68</v>
      </c>
      <c r="AV375">
        <v>83</v>
      </c>
      <c r="AW375">
        <v>62</v>
      </c>
      <c r="AX375">
        <v>56</v>
      </c>
      <c r="AY375">
        <v>45</v>
      </c>
      <c r="AZ375">
        <v>62</v>
      </c>
      <c r="BA375">
        <v>77</v>
      </c>
      <c r="BB375">
        <v>80</v>
      </c>
      <c r="BC375">
        <v>79</v>
      </c>
      <c r="BD375">
        <v>68</v>
      </c>
      <c r="BE375">
        <v>82</v>
      </c>
      <c r="BF375">
        <v>94</v>
      </c>
      <c r="BG375">
        <v>68</v>
      </c>
      <c r="BH375">
        <v>69</v>
      </c>
      <c r="BI375">
        <v>73</v>
      </c>
      <c r="BJ375">
        <v>78</v>
      </c>
      <c r="BK375">
        <v>8</v>
      </c>
      <c r="BL375">
        <v>15</v>
      </c>
      <c r="BM375">
        <v>10</v>
      </c>
      <c r="BN375">
        <v>10</v>
      </c>
      <c r="BO375">
        <v>10</v>
      </c>
      <c r="BP375">
        <v>86</v>
      </c>
      <c r="BQ375">
        <v>80</v>
      </c>
      <c r="BR375">
        <v>77</v>
      </c>
      <c r="BS375">
        <v>80</v>
      </c>
      <c r="BT375">
        <v>79</v>
      </c>
      <c r="BU375">
        <v>84</v>
      </c>
    </row>
    <row r="376" spans="1:73" x14ac:dyDescent="0.25">
      <c r="A376" t="s">
        <v>1306</v>
      </c>
      <c r="B376">
        <v>41</v>
      </c>
      <c r="C376" t="s">
        <v>28</v>
      </c>
      <c r="D376">
        <v>20</v>
      </c>
      <c r="E376">
        <f>Merge6[[#This Row],[age]]^2</f>
        <v>400</v>
      </c>
      <c r="F376" s="1">
        <v>16000000</v>
      </c>
      <c r="G376" s="1">
        <v>28000000</v>
      </c>
      <c r="H376" s="1">
        <f>Merge6[[#This Row],[MV at time]]/1000000</f>
        <v>16</v>
      </c>
      <c r="I376" s="1">
        <f>Merge6[[#This Row],[fee]]/1000000</f>
        <v>28</v>
      </c>
      <c r="J376" s="2">
        <f>Merge6[[#This Row],[fee]]/Merge6[[#This Row],[MV at time]]</f>
        <v>1.75</v>
      </c>
      <c r="K376" t="s">
        <v>1233</v>
      </c>
      <c r="L376" t="s">
        <v>149</v>
      </c>
      <c r="M376" t="s">
        <v>143</v>
      </c>
      <c r="N376" t="s">
        <v>213</v>
      </c>
      <c r="O3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3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76" t="s">
        <v>91</v>
      </c>
      <c r="R376" t="s">
        <v>60</v>
      </c>
      <c r="S376">
        <v>75</v>
      </c>
      <c r="T376">
        <v>84</v>
      </c>
      <c r="U376">
        <f>Merge6[[#This Row],[POT]]-Merge6[[#This Row],[TOT]]</f>
        <v>9</v>
      </c>
      <c r="V376" t="s">
        <v>43</v>
      </c>
      <c r="W376">
        <f>IF(Merge6[[#This Row],[Preffoot]]="Right",1,0)</f>
        <v>0</v>
      </c>
      <c r="X376" t="s">
        <v>15</v>
      </c>
      <c r="Y376">
        <f>IF(Merge6[[#This Row],[Position2]]="GK",1,0)</f>
        <v>0</v>
      </c>
      <c r="Z376">
        <f>IF(Merge6[[#This Row],[Position2]]="LB",1,0)</f>
        <v>0</v>
      </c>
      <c r="AA376">
        <f>IF(Merge6[[#This Row],[Position2]]="CB",1,0)</f>
        <v>0</v>
      </c>
      <c r="AB376">
        <f>IF(Merge6[[#This Row],[Position2]]="RB",1,0)</f>
        <v>0</v>
      </c>
      <c r="AC376">
        <f>IF(Merge6[[#This Row],[Position2]]="LWB",1,0)</f>
        <v>0</v>
      </c>
      <c r="AD376">
        <f>IF(Merge6[[#This Row],[Position2]]="RWB",1,0)</f>
        <v>0</v>
      </c>
      <c r="AE376">
        <f>IF(Merge6[[#This Row],[Position2]]="LM",1,0)</f>
        <v>0</v>
      </c>
      <c r="AF376">
        <f>IF(Merge6[[#This Row],[Position2]]="CDM",1,0)</f>
        <v>0</v>
      </c>
      <c r="AG376">
        <f>IF(Merge6[[#This Row],[Position2]]="CM",1,0)</f>
        <v>0</v>
      </c>
      <c r="AH376">
        <f>IF(Merge6[[#This Row],[Position2]]="CAM",1,0)</f>
        <v>0</v>
      </c>
      <c r="AI376">
        <f>IF(Merge6[[#This Row],[Position2]]="RM",1,0)</f>
        <v>0</v>
      </c>
      <c r="AJ376">
        <f>IF(Merge6[[#This Row],[Position2]]="LW",1,0)</f>
        <v>0</v>
      </c>
      <c r="AK376">
        <f>IF(Merge6[[#This Row],[Position2]]="RW",1,0)</f>
        <v>0</v>
      </c>
      <c r="AL376">
        <f>IF(Merge6[[#This Row],[Position2]]="CF",1,0)</f>
        <v>0</v>
      </c>
      <c r="AM376">
        <f>IF(Merge6[[#This Row],[Position2]]="ST",1,0)</f>
        <v>1</v>
      </c>
      <c r="AN376">
        <v>76</v>
      </c>
      <c r="AO376">
        <v>77</v>
      </c>
      <c r="AP376">
        <v>52</v>
      </c>
      <c r="AQ376">
        <v>66</v>
      </c>
      <c r="AR376">
        <v>51</v>
      </c>
      <c r="AS376">
        <v>73</v>
      </c>
      <c r="AT376">
        <v>74</v>
      </c>
      <c r="AU376">
        <v>77</v>
      </c>
      <c r="AV376">
        <v>69</v>
      </c>
      <c r="AW376">
        <v>56</v>
      </c>
      <c r="AX376">
        <v>45</v>
      </c>
      <c r="AY376">
        <v>68</v>
      </c>
      <c r="AZ376">
        <v>68</v>
      </c>
      <c r="BA376" t="s">
        <v>1234</v>
      </c>
      <c r="BB376">
        <v>17</v>
      </c>
      <c r="BC376">
        <v>26</v>
      </c>
      <c r="BD376">
        <v>76</v>
      </c>
      <c r="BE376">
        <v>66</v>
      </c>
      <c r="BF376">
        <v>74</v>
      </c>
      <c r="BG376">
        <v>79</v>
      </c>
      <c r="BH376">
        <v>78</v>
      </c>
      <c r="BI376">
        <v>77</v>
      </c>
      <c r="BJ376">
        <v>76</v>
      </c>
      <c r="BK376">
        <v>10</v>
      </c>
      <c r="BL376">
        <v>6</v>
      </c>
      <c r="BM376">
        <v>10</v>
      </c>
      <c r="BN376">
        <v>14</v>
      </c>
      <c r="BO376">
        <v>10</v>
      </c>
      <c r="BP376">
        <v>35</v>
      </c>
      <c r="BQ376">
        <v>72</v>
      </c>
      <c r="BR376">
        <v>76</v>
      </c>
      <c r="BS376">
        <v>12</v>
      </c>
      <c r="BT376">
        <v>62</v>
      </c>
      <c r="BU376">
        <v>69</v>
      </c>
    </row>
    <row r="377" spans="1:73" x14ac:dyDescent="0.25">
      <c r="A377" t="s">
        <v>412</v>
      </c>
      <c r="B377">
        <v>29</v>
      </c>
      <c r="C377" t="s">
        <v>28</v>
      </c>
      <c r="D377">
        <v>26</v>
      </c>
      <c r="E377">
        <f>Merge6[[#This Row],[age]]^2</f>
        <v>676</v>
      </c>
      <c r="F377" s="1">
        <v>12000000</v>
      </c>
      <c r="G377" s="1">
        <v>17000000</v>
      </c>
      <c r="H377" s="1">
        <f>Merge6[[#This Row],[MV at time]]/1000000</f>
        <v>12</v>
      </c>
      <c r="I377" s="1">
        <f>Merge6[[#This Row],[fee]]/1000000</f>
        <v>17</v>
      </c>
      <c r="J377" s="2">
        <f>Merge6[[#This Row],[fee]]/Merge6[[#This Row],[MV at time]]</f>
        <v>1.4166666666666667</v>
      </c>
      <c r="K377" t="s">
        <v>773</v>
      </c>
      <c r="L377" t="s">
        <v>34</v>
      </c>
      <c r="M377" t="s">
        <v>118</v>
      </c>
      <c r="N377" t="s">
        <v>175</v>
      </c>
      <c r="O3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77" t="s">
        <v>131</v>
      </c>
      <c r="R377" t="s">
        <v>7</v>
      </c>
      <c r="S377">
        <v>79</v>
      </c>
      <c r="T377">
        <v>79</v>
      </c>
      <c r="U377">
        <f>Merge6[[#This Row],[POT]]-Merge6[[#This Row],[TOT]]</f>
        <v>0</v>
      </c>
      <c r="V377" t="s">
        <v>8</v>
      </c>
      <c r="W377">
        <f>IF(Merge6[[#This Row],[Preffoot]]="Right",1,0)</f>
        <v>1</v>
      </c>
      <c r="X377" t="s">
        <v>77</v>
      </c>
      <c r="Y377">
        <f>IF(Merge6[[#This Row],[Position2]]="GK",1,0)</f>
        <v>0</v>
      </c>
      <c r="Z377">
        <f>IF(Merge6[[#This Row],[Position2]]="LB",1,0)</f>
        <v>0</v>
      </c>
      <c r="AA377">
        <f>IF(Merge6[[#This Row],[Position2]]="CB",1,0)</f>
        <v>0</v>
      </c>
      <c r="AB377">
        <f>IF(Merge6[[#This Row],[Position2]]="RB",1,0)</f>
        <v>0</v>
      </c>
      <c r="AC377">
        <f>IF(Merge6[[#This Row],[Position2]]="LWB",1,0)</f>
        <v>0</v>
      </c>
      <c r="AD377">
        <f>IF(Merge6[[#This Row],[Position2]]="RWB",1,0)</f>
        <v>0</v>
      </c>
      <c r="AE377">
        <f>IF(Merge6[[#This Row],[Position2]]="LM",1,0)</f>
        <v>1</v>
      </c>
      <c r="AF377">
        <f>IF(Merge6[[#This Row],[Position2]]="CDM",1,0)</f>
        <v>0</v>
      </c>
      <c r="AG377">
        <f>IF(Merge6[[#This Row],[Position2]]="CM",1,0)</f>
        <v>0</v>
      </c>
      <c r="AH377">
        <f>IF(Merge6[[#This Row],[Position2]]="CAM",1,0)</f>
        <v>0</v>
      </c>
      <c r="AI377">
        <f>IF(Merge6[[#This Row],[Position2]]="RM",1,0)</f>
        <v>0</v>
      </c>
      <c r="AJ377">
        <f>IF(Merge6[[#This Row],[Position2]]="LW",1,0)</f>
        <v>0</v>
      </c>
      <c r="AK377">
        <f>IF(Merge6[[#This Row],[Position2]]="RW",1,0)</f>
        <v>0</v>
      </c>
      <c r="AL377">
        <f>IF(Merge6[[#This Row],[Position2]]="CF",1,0)</f>
        <v>0</v>
      </c>
      <c r="AM377">
        <f>IF(Merge6[[#This Row],[Position2]]="ST",1,0)</f>
        <v>0</v>
      </c>
      <c r="AN377">
        <v>83</v>
      </c>
      <c r="AO377">
        <v>86</v>
      </c>
      <c r="AP377">
        <v>74</v>
      </c>
      <c r="AQ377">
        <v>75</v>
      </c>
      <c r="AR377">
        <v>62</v>
      </c>
      <c r="AS377">
        <v>40</v>
      </c>
      <c r="AT377">
        <v>76</v>
      </c>
      <c r="AU377">
        <v>74</v>
      </c>
      <c r="AV377">
        <v>71</v>
      </c>
      <c r="AW377">
        <v>84</v>
      </c>
      <c r="AX377">
        <v>77</v>
      </c>
      <c r="AY377">
        <v>77</v>
      </c>
      <c r="AZ377">
        <v>72</v>
      </c>
      <c r="BA377">
        <v>34</v>
      </c>
      <c r="BB377">
        <v>22</v>
      </c>
      <c r="BC377">
        <v>30</v>
      </c>
      <c r="BD377">
        <v>88</v>
      </c>
      <c r="BE377">
        <v>69</v>
      </c>
      <c r="BF377">
        <v>67</v>
      </c>
      <c r="BG377">
        <v>83</v>
      </c>
      <c r="BH377">
        <v>87</v>
      </c>
      <c r="BI377">
        <v>92</v>
      </c>
      <c r="BJ377">
        <v>35</v>
      </c>
      <c r="BK377">
        <v>11</v>
      </c>
      <c r="BL377">
        <v>12</v>
      </c>
      <c r="BM377">
        <v>16</v>
      </c>
      <c r="BN377">
        <v>14</v>
      </c>
      <c r="BO377">
        <v>11</v>
      </c>
      <c r="BP377">
        <v>60</v>
      </c>
      <c r="BQ377">
        <v>75</v>
      </c>
      <c r="BR377">
        <v>77</v>
      </c>
      <c r="BS377">
        <v>25</v>
      </c>
      <c r="BT377">
        <v>75</v>
      </c>
      <c r="BU377">
        <v>77</v>
      </c>
    </row>
    <row r="378" spans="1:73" x14ac:dyDescent="0.25">
      <c r="A378" t="s">
        <v>412</v>
      </c>
      <c r="B378">
        <v>11</v>
      </c>
      <c r="C378" t="s">
        <v>28</v>
      </c>
      <c r="D378">
        <v>24</v>
      </c>
      <c r="E378">
        <f>Merge6[[#This Row],[age]]^2</f>
        <v>576</v>
      </c>
      <c r="F378" s="1">
        <v>14000000</v>
      </c>
      <c r="G378" s="1">
        <v>13000000</v>
      </c>
      <c r="H378" s="1">
        <f>Merge6[[#This Row],[MV at time]]/1000000</f>
        <v>14</v>
      </c>
      <c r="I378" s="1">
        <f>Merge6[[#This Row],[fee]]/1000000</f>
        <v>13</v>
      </c>
      <c r="J378" s="2">
        <f>Merge6[[#This Row],[fee]]/Merge6[[#This Row],[MV at time]]</f>
        <v>0.9285714285714286</v>
      </c>
      <c r="K378" t="s">
        <v>2</v>
      </c>
      <c r="L378" t="s">
        <v>34</v>
      </c>
      <c r="M378" t="s">
        <v>35</v>
      </c>
      <c r="N378" t="s">
        <v>118</v>
      </c>
      <c r="O3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78" t="s">
        <v>6</v>
      </c>
      <c r="R378" t="s">
        <v>60</v>
      </c>
      <c r="S378">
        <v>81</v>
      </c>
      <c r="T378">
        <v>85</v>
      </c>
      <c r="U378">
        <f>Merge6[[#This Row],[POT]]-Merge6[[#This Row],[TOT]]</f>
        <v>4</v>
      </c>
      <c r="V378" t="s">
        <v>8</v>
      </c>
      <c r="W378">
        <f>IF(Merge6[[#This Row],[Preffoot]]="Right",1,0)</f>
        <v>1</v>
      </c>
      <c r="X378" t="s">
        <v>114</v>
      </c>
      <c r="Y378">
        <f>IF(Merge6[[#This Row],[Position2]]="GK",1,0)</f>
        <v>0</v>
      </c>
      <c r="Z378">
        <f>IF(Merge6[[#This Row],[Position2]]="LB",1,0)</f>
        <v>0</v>
      </c>
      <c r="AA378">
        <f>IF(Merge6[[#This Row],[Position2]]="CB",1,0)</f>
        <v>0</v>
      </c>
      <c r="AB378">
        <f>IF(Merge6[[#This Row],[Position2]]="RB",1,0)</f>
        <v>0</v>
      </c>
      <c r="AC378">
        <f>IF(Merge6[[#This Row],[Position2]]="LWB",1,0)</f>
        <v>0</v>
      </c>
      <c r="AD378">
        <f>IF(Merge6[[#This Row],[Position2]]="RWB",1,0)</f>
        <v>0</v>
      </c>
      <c r="AE378">
        <f>IF(Merge6[[#This Row],[Position2]]="LM",1,0)</f>
        <v>0</v>
      </c>
      <c r="AF378">
        <f>IF(Merge6[[#This Row],[Position2]]="CDM",1,0)</f>
        <v>0</v>
      </c>
      <c r="AG378">
        <f>IF(Merge6[[#This Row],[Position2]]="CM",1,0)</f>
        <v>0</v>
      </c>
      <c r="AH378">
        <f>IF(Merge6[[#This Row],[Position2]]="CAM",1,0)</f>
        <v>0</v>
      </c>
      <c r="AI378">
        <f>IF(Merge6[[#This Row],[Position2]]="RM",1,0)</f>
        <v>0</v>
      </c>
      <c r="AJ378">
        <f>IF(Merge6[[#This Row],[Position2]]="LW",1,0)</f>
        <v>0</v>
      </c>
      <c r="AK378">
        <f>IF(Merge6[[#This Row],[Position2]]="RW",1,0)</f>
        <v>1</v>
      </c>
      <c r="AL378">
        <f>IF(Merge6[[#This Row],[Position2]]="CF",1,0)</f>
        <v>0</v>
      </c>
      <c r="AM378">
        <f>IF(Merge6[[#This Row],[Position2]]="ST",1,0)</f>
        <v>0</v>
      </c>
      <c r="AN378">
        <v>87</v>
      </c>
      <c r="AO378">
        <v>88</v>
      </c>
      <c r="AP378">
        <v>76</v>
      </c>
      <c r="AQ378">
        <v>79</v>
      </c>
      <c r="AR378">
        <v>62</v>
      </c>
      <c r="AS378">
        <v>40</v>
      </c>
      <c r="AT378">
        <v>72</v>
      </c>
      <c r="AU378">
        <v>70</v>
      </c>
      <c r="AV378">
        <v>65</v>
      </c>
      <c r="AW378">
        <v>84</v>
      </c>
      <c r="AX378">
        <v>78</v>
      </c>
      <c r="AY378">
        <v>78</v>
      </c>
      <c r="AZ378">
        <v>68</v>
      </c>
      <c r="BA378">
        <v>20</v>
      </c>
      <c r="BB378">
        <v>22</v>
      </c>
      <c r="BC378">
        <v>30</v>
      </c>
      <c r="BD378">
        <v>93</v>
      </c>
      <c r="BE378">
        <v>76</v>
      </c>
      <c r="BF378">
        <v>59</v>
      </c>
      <c r="BG378">
        <v>79</v>
      </c>
      <c r="BH378">
        <v>93</v>
      </c>
      <c r="BI378">
        <v>93</v>
      </c>
      <c r="BJ378">
        <v>72</v>
      </c>
      <c r="BK378">
        <v>11</v>
      </c>
      <c r="BL378">
        <v>12</v>
      </c>
      <c r="BM378">
        <v>16</v>
      </c>
      <c r="BN378">
        <v>14</v>
      </c>
      <c r="BO378">
        <v>11</v>
      </c>
      <c r="BP378">
        <v>40</v>
      </c>
      <c r="BQ378">
        <v>74</v>
      </c>
      <c r="BR378">
        <v>78</v>
      </c>
      <c r="BS378">
        <v>25</v>
      </c>
      <c r="BT378">
        <v>74</v>
      </c>
      <c r="BU378">
        <v>76</v>
      </c>
    </row>
    <row r="379" spans="1:73" x14ac:dyDescent="0.25">
      <c r="A379" t="s">
        <v>328</v>
      </c>
      <c r="B379">
        <v>23</v>
      </c>
      <c r="C379" t="s">
        <v>28</v>
      </c>
      <c r="D379">
        <v>26</v>
      </c>
      <c r="E379">
        <f>Merge6[[#This Row],[age]]^2</f>
        <v>676</v>
      </c>
      <c r="F379" s="1">
        <v>20000000</v>
      </c>
      <c r="G379" s="1">
        <v>20000000</v>
      </c>
      <c r="H379" s="1">
        <f>Merge6[[#This Row],[MV at time]]/1000000</f>
        <v>20</v>
      </c>
      <c r="I379" s="1">
        <f>Merge6[[#This Row],[fee]]/1000000</f>
        <v>20</v>
      </c>
      <c r="J379" s="2">
        <f>Merge6[[#This Row],[fee]]/Merge6[[#This Row],[MV at time]]</f>
        <v>1</v>
      </c>
      <c r="K379" t="s">
        <v>2</v>
      </c>
      <c r="L379" t="s">
        <v>34</v>
      </c>
      <c r="M379" t="s">
        <v>197</v>
      </c>
      <c r="N379" t="s">
        <v>95</v>
      </c>
      <c r="O3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79" t="s">
        <v>6</v>
      </c>
      <c r="R379" t="s">
        <v>6</v>
      </c>
      <c r="S379">
        <v>80</v>
      </c>
      <c r="T379">
        <v>83</v>
      </c>
      <c r="U379">
        <f>Merge6[[#This Row],[POT]]-Merge6[[#This Row],[TOT]]</f>
        <v>3</v>
      </c>
      <c r="V379" t="s">
        <v>43</v>
      </c>
      <c r="W379">
        <f>IF(Merge6[[#This Row],[Preffoot]]="Right",1,0)</f>
        <v>0</v>
      </c>
      <c r="X379" t="s">
        <v>15</v>
      </c>
      <c r="Y379">
        <f>IF(Merge6[[#This Row],[Position2]]="GK",1,0)</f>
        <v>0</v>
      </c>
      <c r="Z379">
        <f>IF(Merge6[[#This Row],[Position2]]="LB",1,0)</f>
        <v>0</v>
      </c>
      <c r="AA379">
        <f>IF(Merge6[[#This Row],[Position2]]="CB",1,0)</f>
        <v>0</v>
      </c>
      <c r="AB379">
        <f>IF(Merge6[[#This Row],[Position2]]="RB",1,0)</f>
        <v>0</v>
      </c>
      <c r="AC379">
        <f>IF(Merge6[[#This Row],[Position2]]="LWB",1,0)</f>
        <v>0</v>
      </c>
      <c r="AD379">
        <f>IF(Merge6[[#This Row],[Position2]]="RWB",1,0)</f>
        <v>0</v>
      </c>
      <c r="AE379">
        <f>IF(Merge6[[#This Row],[Position2]]="LM",1,0)</f>
        <v>0</v>
      </c>
      <c r="AF379">
        <f>IF(Merge6[[#This Row],[Position2]]="CDM",1,0)</f>
        <v>0</v>
      </c>
      <c r="AG379">
        <f>IF(Merge6[[#This Row],[Position2]]="CM",1,0)</f>
        <v>0</v>
      </c>
      <c r="AH379">
        <f>IF(Merge6[[#This Row],[Position2]]="CAM",1,0)</f>
        <v>0</v>
      </c>
      <c r="AI379">
        <f>IF(Merge6[[#This Row],[Position2]]="RM",1,0)</f>
        <v>0</v>
      </c>
      <c r="AJ379">
        <f>IF(Merge6[[#This Row],[Position2]]="LW",1,0)</f>
        <v>0</v>
      </c>
      <c r="AK379">
        <f>IF(Merge6[[#This Row],[Position2]]="RW",1,0)</f>
        <v>0</v>
      </c>
      <c r="AL379">
        <f>IF(Merge6[[#This Row],[Position2]]="CF",1,0)</f>
        <v>0</v>
      </c>
      <c r="AM379">
        <f>IF(Merge6[[#This Row],[Position2]]="ST",1,0)</f>
        <v>1</v>
      </c>
      <c r="AN379">
        <v>79</v>
      </c>
      <c r="AO379">
        <v>76</v>
      </c>
      <c r="AP379">
        <v>61</v>
      </c>
      <c r="AQ379">
        <v>75</v>
      </c>
      <c r="AR379">
        <v>56</v>
      </c>
      <c r="AS379">
        <v>78</v>
      </c>
      <c r="AT379">
        <v>79</v>
      </c>
      <c r="AU379">
        <v>82</v>
      </c>
      <c r="AV379">
        <v>74</v>
      </c>
      <c r="AW379">
        <v>71</v>
      </c>
      <c r="AX379">
        <v>56</v>
      </c>
      <c r="AY379">
        <v>73</v>
      </c>
      <c r="AZ379">
        <v>76</v>
      </c>
      <c r="BA379">
        <v>42</v>
      </c>
      <c r="BB379">
        <v>41</v>
      </c>
      <c r="BC379">
        <v>41</v>
      </c>
      <c r="BD379">
        <v>80</v>
      </c>
      <c r="BE379">
        <v>69</v>
      </c>
      <c r="BF379">
        <v>74</v>
      </c>
      <c r="BG379">
        <v>69</v>
      </c>
      <c r="BH379">
        <v>83</v>
      </c>
      <c r="BI379">
        <v>71</v>
      </c>
      <c r="BJ379">
        <v>72</v>
      </c>
      <c r="BK379">
        <v>12</v>
      </c>
      <c r="BL379">
        <v>15</v>
      </c>
      <c r="BM379">
        <v>12</v>
      </c>
      <c r="BN379">
        <v>7</v>
      </c>
      <c r="BO379">
        <v>10</v>
      </c>
      <c r="BP379">
        <v>55</v>
      </c>
      <c r="BQ379">
        <v>81</v>
      </c>
      <c r="BR379">
        <v>82</v>
      </c>
      <c r="BS379">
        <v>40</v>
      </c>
      <c r="BT379">
        <v>58</v>
      </c>
      <c r="BU379">
        <v>72</v>
      </c>
    </row>
    <row r="380" spans="1:73" x14ac:dyDescent="0.25">
      <c r="A380" t="s">
        <v>0</v>
      </c>
      <c r="B380">
        <v>35</v>
      </c>
      <c r="C380" t="s">
        <v>1</v>
      </c>
      <c r="D380">
        <v>27</v>
      </c>
      <c r="E380">
        <f>Merge6[[#This Row],[age]]^2</f>
        <v>729</v>
      </c>
      <c r="F380" s="1">
        <v>13000000</v>
      </c>
      <c r="G380" s="1">
        <v>9750000</v>
      </c>
      <c r="H380" s="1">
        <f>Merge6[[#This Row],[MV at time]]/1000000</f>
        <v>13</v>
      </c>
      <c r="I380" s="1">
        <f>Merge6[[#This Row],[fee]]/1000000</f>
        <v>9.75</v>
      </c>
      <c r="J380" s="2">
        <f>Merge6[[#This Row],[fee]]/Merge6[[#This Row],[MV at time]]</f>
        <v>0.75</v>
      </c>
      <c r="K380" t="s">
        <v>2</v>
      </c>
      <c r="L380" t="s">
        <v>3</v>
      </c>
      <c r="M380" t="s">
        <v>4</v>
      </c>
      <c r="N380" t="s">
        <v>5</v>
      </c>
      <c r="O3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80" t="s">
        <v>6</v>
      </c>
      <c r="R380" t="s">
        <v>7</v>
      </c>
      <c r="S380">
        <v>79</v>
      </c>
      <c r="T380">
        <v>81</v>
      </c>
      <c r="U380">
        <f>Merge6[[#This Row],[POT]]-Merge6[[#This Row],[TOT]]</f>
        <v>2</v>
      </c>
      <c r="V380" t="s">
        <v>8</v>
      </c>
      <c r="W380">
        <f>IF(Merge6[[#This Row],[Preffoot]]="Right",1,0)</f>
        <v>1</v>
      </c>
      <c r="X380" t="s">
        <v>9</v>
      </c>
      <c r="Y380">
        <f>IF(Merge6[[#This Row],[Position2]]="GK",1,0)</f>
        <v>0</v>
      </c>
      <c r="Z380">
        <f>IF(Merge6[[#This Row],[Position2]]="LB",1,0)</f>
        <v>0</v>
      </c>
      <c r="AA380">
        <f>IF(Merge6[[#This Row],[Position2]]="CB",1,0)</f>
        <v>1</v>
      </c>
      <c r="AB380">
        <f>IF(Merge6[[#This Row],[Position2]]="RB",1,0)</f>
        <v>0</v>
      </c>
      <c r="AC380">
        <f>IF(Merge6[[#This Row],[Position2]]="LWB",1,0)</f>
        <v>0</v>
      </c>
      <c r="AD380">
        <f>IF(Merge6[[#This Row],[Position2]]="RWB",1,0)</f>
        <v>0</v>
      </c>
      <c r="AE380">
        <f>IF(Merge6[[#This Row],[Position2]]="LM",1,0)</f>
        <v>0</v>
      </c>
      <c r="AF380">
        <f>IF(Merge6[[#This Row],[Position2]]="CDM",1,0)</f>
        <v>0</v>
      </c>
      <c r="AG380">
        <f>IF(Merge6[[#This Row],[Position2]]="CM",1,0)</f>
        <v>0</v>
      </c>
      <c r="AH380">
        <f>IF(Merge6[[#This Row],[Position2]]="CAM",1,0)</f>
        <v>0</v>
      </c>
      <c r="AI380">
        <f>IF(Merge6[[#This Row],[Position2]]="RM",1,0)</f>
        <v>0</v>
      </c>
      <c r="AJ380">
        <f>IF(Merge6[[#This Row],[Position2]]="LW",1,0)</f>
        <v>0</v>
      </c>
      <c r="AK380">
        <f>IF(Merge6[[#This Row],[Position2]]="RW",1,0)</f>
        <v>0</v>
      </c>
      <c r="AL380">
        <f>IF(Merge6[[#This Row],[Position2]]="CF",1,0)</f>
        <v>0</v>
      </c>
      <c r="AM380">
        <f>IF(Merge6[[#This Row],[Position2]]="ST",1,0)</f>
        <v>0</v>
      </c>
      <c r="AN380">
        <v>66</v>
      </c>
      <c r="AO380">
        <v>54</v>
      </c>
      <c r="AP380">
        <v>40</v>
      </c>
      <c r="AQ380">
        <v>64</v>
      </c>
      <c r="AR380">
        <v>58</v>
      </c>
      <c r="AS380">
        <v>82</v>
      </c>
      <c r="AT380">
        <v>54</v>
      </c>
      <c r="AU380">
        <v>48</v>
      </c>
      <c r="AV380">
        <v>50</v>
      </c>
      <c r="AW380">
        <v>46</v>
      </c>
      <c r="AX380">
        <v>25</v>
      </c>
      <c r="AY380">
        <v>35</v>
      </c>
      <c r="AZ380">
        <v>40</v>
      </c>
      <c r="BA380">
        <v>80</v>
      </c>
      <c r="BB380">
        <v>78</v>
      </c>
      <c r="BC380">
        <v>82</v>
      </c>
      <c r="BD380">
        <v>52</v>
      </c>
      <c r="BE380">
        <v>62</v>
      </c>
      <c r="BF380">
        <v>78</v>
      </c>
      <c r="BG380">
        <v>48</v>
      </c>
      <c r="BH380">
        <v>54</v>
      </c>
      <c r="BI380">
        <v>34</v>
      </c>
      <c r="BJ380">
        <v>84</v>
      </c>
      <c r="BK380">
        <v>10</v>
      </c>
      <c r="BL380">
        <v>7</v>
      </c>
      <c r="BM380">
        <v>9</v>
      </c>
      <c r="BN380">
        <v>13</v>
      </c>
      <c r="BO380">
        <v>15</v>
      </c>
      <c r="BP380">
        <v>82</v>
      </c>
      <c r="BQ380">
        <v>77</v>
      </c>
      <c r="BR380">
        <v>50</v>
      </c>
      <c r="BS380">
        <v>80</v>
      </c>
      <c r="BT380">
        <v>22</v>
      </c>
      <c r="BU380">
        <v>72</v>
      </c>
    </row>
    <row r="381" spans="1:73" x14ac:dyDescent="0.25">
      <c r="A381" t="s">
        <v>908</v>
      </c>
      <c r="B381">
        <v>17</v>
      </c>
      <c r="C381" t="s">
        <v>84</v>
      </c>
      <c r="D381">
        <v>30</v>
      </c>
      <c r="E381">
        <f>Merge6[[#This Row],[age]]^2</f>
        <v>900</v>
      </c>
      <c r="F381" s="1">
        <v>10000000</v>
      </c>
      <c r="G381" s="1">
        <v>8000000</v>
      </c>
      <c r="H381" s="1">
        <f>Merge6[[#This Row],[MV at time]]/1000000</f>
        <v>10</v>
      </c>
      <c r="I381" s="1">
        <f>Merge6[[#This Row],[fee]]/1000000</f>
        <v>8</v>
      </c>
      <c r="J381" s="2">
        <f>Merge6[[#This Row],[fee]]/Merge6[[#This Row],[MV at time]]</f>
        <v>0.8</v>
      </c>
      <c r="K381" t="s">
        <v>1233</v>
      </c>
      <c r="L381" t="s">
        <v>3</v>
      </c>
      <c r="M381" t="s">
        <v>95</v>
      </c>
      <c r="N381" t="s">
        <v>80</v>
      </c>
      <c r="O3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81" t="s">
        <v>6</v>
      </c>
      <c r="R381" t="s">
        <v>82</v>
      </c>
      <c r="S381">
        <v>82</v>
      </c>
      <c r="T381">
        <v>82</v>
      </c>
      <c r="U381">
        <f>Merge6[[#This Row],[POT]]-Merge6[[#This Row],[TOT]]</f>
        <v>0</v>
      </c>
      <c r="V381" t="s">
        <v>8</v>
      </c>
      <c r="W381">
        <f>IF(Merge6[[#This Row],[Preffoot]]="Right",1,0)</f>
        <v>1</v>
      </c>
      <c r="X381" t="s">
        <v>87</v>
      </c>
      <c r="Y381">
        <f>IF(Merge6[[#This Row],[Position2]]="GK",1,0)</f>
        <v>1</v>
      </c>
      <c r="Z381">
        <f>IF(Merge6[[#This Row],[Position2]]="LB",1,0)</f>
        <v>0</v>
      </c>
      <c r="AA381">
        <f>IF(Merge6[[#This Row],[Position2]]="CB",1,0)</f>
        <v>0</v>
      </c>
      <c r="AB381">
        <f>IF(Merge6[[#This Row],[Position2]]="RB",1,0)</f>
        <v>0</v>
      </c>
      <c r="AC381">
        <f>IF(Merge6[[#This Row],[Position2]]="LWB",1,0)</f>
        <v>0</v>
      </c>
      <c r="AD381">
        <f>IF(Merge6[[#This Row],[Position2]]="RWB",1,0)</f>
        <v>0</v>
      </c>
      <c r="AE381">
        <f>IF(Merge6[[#This Row],[Position2]]="LM",1,0)</f>
        <v>0</v>
      </c>
      <c r="AF381">
        <f>IF(Merge6[[#This Row],[Position2]]="CDM",1,0)</f>
        <v>0</v>
      </c>
      <c r="AG381">
        <f>IF(Merge6[[#This Row],[Position2]]="CM",1,0)</f>
        <v>0</v>
      </c>
      <c r="AH381">
        <f>IF(Merge6[[#This Row],[Position2]]="CAM",1,0)</f>
        <v>0</v>
      </c>
      <c r="AI381">
        <f>IF(Merge6[[#This Row],[Position2]]="RM",1,0)</f>
        <v>0</v>
      </c>
      <c r="AJ381">
        <f>IF(Merge6[[#This Row],[Position2]]="LW",1,0)</f>
        <v>0</v>
      </c>
      <c r="AK381">
        <f>IF(Merge6[[#This Row],[Position2]]="RW",1,0)</f>
        <v>0</v>
      </c>
      <c r="AL381">
        <f>IF(Merge6[[#This Row],[Position2]]="CF",1,0)</f>
        <v>0</v>
      </c>
      <c r="AM381">
        <f>IF(Merge6[[#This Row],[Position2]]="ST",1,0)</f>
        <v>0</v>
      </c>
      <c r="AN381">
        <v>15</v>
      </c>
      <c r="AO381">
        <v>14</v>
      </c>
      <c r="AP381">
        <v>12</v>
      </c>
      <c r="AQ381">
        <v>36</v>
      </c>
      <c r="AR381">
        <v>30</v>
      </c>
      <c r="AS381">
        <v>12</v>
      </c>
      <c r="AT381">
        <v>60</v>
      </c>
      <c r="AU381">
        <v>15</v>
      </c>
      <c r="AV381">
        <v>17</v>
      </c>
      <c r="AW381">
        <v>19</v>
      </c>
      <c r="AX381">
        <v>20</v>
      </c>
      <c r="AY381">
        <v>24</v>
      </c>
      <c r="AZ381">
        <v>16</v>
      </c>
      <c r="BA381" t="s">
        <v>1234</v>
      </c>
      <c r="BB381">
        <v>17</v>
      </c>
      <c r="BC381">
        <v>13</v>
      </c>
      <c r="BD381">
        <v>56</v>
      </c>
      <c r="BE381">
        <v>42</v>
      </c>
      <c r="BF381">
        <v>73</v>
      </c>
      <c r="BG381">
        <v>50</v>
      </c>
      <c r="BH381">
        <v>52</v>
      </c>
      <c r="BI381">
        <v>58</v>
      </c>
      <c r="BJ381">
        <v>65</v>
      </c>
      <c r="BK381">
        <v>81</v>
      </c>
      <c r="BL381">
        <v>82</v>
      </c>
      <c r="BM381">
        <v>79</v>
      </c>
      <c r="BN381">
        <v>80</v>
      </c>
      <c r="BO381">
        <v>83</v>
      </c>
      <c r="BP381">
        <v>26</v>
      </c>
      <c r="BQ381">
        <v>79</v>
      </c>
      <c r="BR381">
        <v>12</v>
      </c>
      <c r="BS381">
        <v>21</v>
      </c>
      <c r="BT381">
        <v>62</v>
      </c>
      <c r="BU381">
        <v>61</v>
      </c>
    </row>
    <row r="382" spans="1:73" x14ac:dyDescent="0.25">
      <c r="A382" t="s">
        <v>908</v>
      </c>
      <c r="B382">
        <v>21</v>
      </c>
      <c r="C382" t="s">
        <v>84</v>
      </c>
      <c r="D382">
        <v>28</v>
      </c>
      <c r="E382">
        <f>Merge6[[#This Row],[age]]^2</f>
        <v>784</v>
      </c>
      <c r="F382" s="1">
        <v>8000000</v>
      </c>
      <c r="G382" s="1">
        <v>5000000</v>
      </c>
      <c r="H382" s="1">
        <f>Merge6[[#This Row],[MV at time]]/1000000</f>
        <v>8</v>
      </c>
      <c r="I382" s="1">
        <f>Merge6[[#This Row],[fee]]/1000000</f>
        <v>5</v>
      </c>
      <c r="J382" s="2">
        <f>Merge6[[#This Row],[fee]]/Merge6[[#This Row],[MV at time]]</f>
        <v>0.625</v>
      </c>
      <c r="K382" t="s">
        <v>773</v>
      </c>
      <c r="L382" t="s">
        <v>3</v>
      </c>
      <c r="M382" t="s">
        <v>263</v>
      </c>
      <c r="N382" t="s">
        <v>95</v>
      </c>
      <c r="O3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82" t="s">
        <v>6</v>
      </c>
      <c r="R382" t="s">
        <v>6</v>
      </c>
      <c r="S382">
        <v>80</v>
      </c>
      <c r="T382">
        <v>80</v>
      </c>
      <c r="U382">
        <f>Merge6[[#This Row],[POT]]-Merge6[[#This Row],[TOT]]</f>
        <v>0</v>
      </c>
      <c r="V382" t="s">
        <v>8</v>
      </c>
      <c r="W382">
        <f>IF(Merge6[[#This Row],[Preffoot]]="Right",1,0)</f>
        <v>1</v>
      </c>
      <c r="X382" t="s">
        <v>87</v>
      </c>
      <c r="Y382">
        <f>IF(Merge6[[#This Row],[Position2]]="GK",1,0)</f>
        <v>1</v>
      </c>
      <c r="Z382">
        <f>IF(Merge6[[#This Row],[Position2]]="LB",1,0)</f>
        <v>0</v>
      </c>
      <c r="AA382">
        <f>IF(Merge6[[#This Row],[Position2]]="CB",1,0)</f>
        <v>0</v>
      </c>
      <c r="AB382">
        <f>IF(Merge6[[#This Row],[Position2]]="RB",1,0)</f>
        <v>0</v>
      </c>
      <c r="AC382">
        <f>IF(Merge6[[#This Row],[Position2]]="LWB",1,0)</f>
        <v>0</v>
      </c>
      <c r="AD382">
        <f>IF(Merge6[[#This Row],[Position2]]="RWB",1,0)</f>
        <v>0</v>
      </c>
      <c r="AE382">
        <f>IF(Merge6[[#This Row],[Position2]]="LM",1,0)</f>
        <v>0</v>
      </c>
      <c r="AF382">
        <f>IF(Merge6[[#This Row],[Position2]]="CDM",1,0)</f>
        <v>0</v>
      </c>
      <c r="AG382">
        <f>IF(Merge6[[#This Row],[Position2]]="CM",1,0)</f>
        <v>0</v>
      </c>
      <c r="AH382">
        <f>IF(Merge6[[#This Row],[Position2]]="CAM",1,0)</f>
        <v>0</v>
      </c>
      <c r="AI382">
        <f>IF(Merge6[[#This Row],[Position2]]="RM",1,0)</f>
        <v>0</v>
      </c>
      <c r="AJ382">
        <f>IF(Merge6[[#This Row],[Position2]]="LW",1,0)</f>
        <v>0</v>
      </c>
      <c r="AK382">
        <f>IF(Merge6[[#This Row],[Position2]]="RW",1,0)</f>
        <v>0</v>
      </c>
      <c r="AL382">
        <f>IF(Merge6[[#This Row],[Position2]]="CF",1,0)</f>
        <v>0</v>
      </c>
      <c r="AM382">
        <f>IF(Merge6[[#This Row],[Position2]]="ST",1,0)</f>
        <v>0</v>
      </c>
      <c r="AN382">
        <v>15</v>
      </c>
      <c r="AO382">
        <v>14</v>
      </c>
      <c r="AP382">
        <v>12</v>
      </c>
      <c r="AQ382">
        <v>32</v>
      </c>
      <c r="AR382">
        <v>23</v>
      </c>
      <c r="AS382">
        <v>12</v>
      </c>
      <c r="AT382">
        <v>59</v>
      </c>
      <c r="AU382">
        <v>15</v>
      </c>
      <c r="AV382">
        <v>17</v>
      </c>
      <c r="AW382">
        <v>19</v>
      </c>
      <c r="AX382">
        <v>20</v>
      </c>
      <c r="AY382">
        <v>24</v>
      </c>
      <c r="AZ382">
        <v>16</v>
      </c>
      <c r="BA382">
        <v>15</v>
      </c>
      <c r="BB382">
        <v>17</v>
      </c>
      <c r="BC382">
        <v>13</v>
      </c>
      <c r="BD382">
        <v>56</v>
      </c>
      <c r="BE382">
        <v>42</v>
      </c>
      <c r="BF382">
        <v>73</v>
      </c>
      <c r="BG382">
        <v>50</v>
      </c>
      <c r="BH382">
        <v>52</v>
      </c>
      <c r="BI382">
        <v>58</v>
      </c>
      <c r="BJ382">
        <v>65</v>
      </c>
      <c r="BK382">
        <v>79</v>
      </c>
      <c r="BL382">
        <v>80</v>
      </c>
      <c r="BM382">
        <v>79</v>
      </c>
      <c r="BN382">
        <v>78</v>
      </c>
      <c r="BO382">
        <v>80</v>
      </c>
      <c r="BP382">
        <v>26</v>
      </c>
      <c r="BQ382">
        <v>76</v>
      </c>
      <c r="BR382">
        <v>12</v>
      </c>
      <c r="BS382">
        <v>21</v>
      </c>
      <c r="BT382">
        <v>58</v>
      </c>
      <c r="BU382">
        <v>61</v>
      </c>
    </row>
    <row r="383" spans="1:73" x14ac:dyDescent="0.25">
      <c r="A383" t="s">
        <v>600</v>
      </c>
      <c r="B383">
        <v>30</v>
      </c>
      <c r="C383" t="s">
        <v>57</v>
      </c>
      <c r="D383">
        <v>24</v>
      </c>
      <c r="E383">
        <f>Merge6[[#This Row],[age]]^2</f>
        <v>576</v>
      </c>
      <c r="F383" s="1">
        <v>20000000</v>
      </c>
      <c r="G383" s="1">
        <v>20500000</v>
      </c>
      <c r="H383" s="1">
        <f>Merge6[[#This Row],[MV at time]]/1000000</f>
        <v>20</v>
      </c>
      <c r="I383" s="1">
        <f>Merge6[[#This Row],[fee]]/1000000</f>
        <v>20.5</v>
      </c>
      <c r="J383" s="2">
        <f>Merge6[[#This Row],[fee]]/Merge6[[#This Row],[MV at time]]</f>
        <v>1.0249999999999999</v>
      </c>
      <c r="K383" t="s">
        <v>1050</v>
      </c>
      <c r="L383" t="s">
        <v>11</v>
      </c>
      <c r="M383" t="s">
        <v>230</v>
      </c>
      <c r="N383" t="s">
        <v>291</v>
      </c>
      <c r="O3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383" t="s">
        <v>30</v>
      </c>
      <c r="R383" t="s">
        <v>55</v>
      </c>
      <c r="S383">
        <v>78</v>
      </c>
      <c r="T383">
        <v>82</v>
      </c>
      <c r="U383">
        <f>Merge6[[#This Row],[POT]]-Merge6[[#This Row],[TOT]]</f>
        <v>4</v>
      </c>
      <c r="V383" t="s">
        <v>43</v>
      </c>
      <c r="W383">
        <f>IF(Merge6[[#This Row],[Preffoot]]="Right",1,0)</f>
        <v>0</v>
      </c>
      <c r="X383" t="s">
        <v>20</v>
      </c>
      <c r="Y383">
        <f>IF(Merge6[[#This Row],[Position2]]="GK",1,0)</f>
        <v>0</v>
      </c>
      <c r="Z383">
        <f>IF(Merge6[[#This Row],[Position2]]="LB",1,0)</f>
        <v>0</v>
      </c>
      <c r="AA383">
        <f>IF(Merge6[[#This Row],[Position2]]="CB",1,0)</f>
        <v>0</v>
      </c>
      <c r="AB383">
        <f>IF(Merge6[[#This Row],[Position2]]="RB",1,0)</f>
        <v>0</v>
      </c>
      <c r="AC383">
        <f>IF(Merge6[[#This Row],[Position2]]="LWB",1,0)</f>
        <v>0</v>
      </c>
      <c r="AD383">
        <f>IF(Merge6[[#This Row],[Position2]]="RWB",1,0)</f>
        <v>0</v>
      </c>
      <c r="AE383">
        <f>IF(Merge6[[#This Row],[Position2]]="LM",1,0)</f>
        <v>0</v>
      </c>
      <c r="AF383">
        <f>IF(Merge6[[#This Row],[Position2]]="CDM",1,0)</f>
        <v>0</v>
      </c>
      <c r="AG383">
        <f>IF(Merge6[[#This Row],[Position2]]="CM",1,0)</f>
        <v>1</v>
      </c>
      <c r="AH383">
        <f>IF(Merge6[[#This Row],[Position2]]="CAM",1,0)</f>
        <v>0</v>
      </c>
      <c r="AI383">
        <f>IF(Merge6[[#This Row],[Position2]]="RM",1,0)</f>
        <v>0</v>
      </c>
      <c r="AJ383">
        <f>IF(Merge6[[#This Row],[Position2]]="LW",1,0)</f>
        <v>0</v>
      </c>
      <c r="AK383">
        <f>IF(Merge6[[#This Row],[Position2]]="RW",1,0)</f>
        <v>0</v>
      </c>
      <c r="AL383">
        <f>IF(Merge6[[#This Row],[Position2]]="CF",1,0)</f>
        <v>0</v>
      </c>
      <c r="AM383">
        <f>IF(Merge6[[#This Row],[Position2]]="ST",1,0)</f>
        <v>0</v>
      </c>
      <c r="AN383">
        <v>79</v>
      </c>
      <c r="AO383">
        <v>76</v>
      </c>
      <c r="AP383">
        <v>77</v>
      </c>
      <c r="AQ383">
        <v>82</v>
      </c>
      <c r="AR383">
        <v>77</v>
      </c>
      <c r="AS383">
        <v>58</v>
      </c>
      <c r="AT383">
        <v>74</v>
      </c>
      <c r="AU383">
        <v>69</v>
      </c>
      <c r="AV383">
        <v>65</v>
      </c>
      <c r="AW383">
        <v>78</v>
      </c>
      <c r="AX383">
        <v>60</v>
      </c>
      <c r="AY383">
        <v>68</v>
      </c>
      <c r="AZ383">
        <v>56</v>
      </c>
      <c r="BA383">
        <v>74</v>
      </c>
      <c r="BB383">
        <v>77</v>
      </c>
      <c r="BC383">
        <v>80</v>
      </c>
      <c r="BD383">
        <v>69</v>
      </c>
      <c r="BE383">
        <v>82</v>
      </c>
      <c r="BF383">
        <v>79</v>
      </c>
      <c r="BG383">
        <v>81</v>
      </c>
      <c r="BH383">
        <v>74</v>
      </c>
      <c r="BI383">
        <v>79</v>
      </c>
      <c r="BJ383">
        <v>68</v>
      </c>
      <c r="BK383">
        <v>9</v>
      </c>
      <c r="BL383">
        <v>14</v>
      </c>
      <c r="BM383">
        <v>13</v>
      </c>
      <c r="BN383">
        <v>13</v>
      </c>
      <c r="BO383">
        <v>9</v>
      </c>
      <c r="BP383">
        <v>81</v>
      </c>
      <c r="BQ383">
        <v>76</v>
      </c>
      <c r="BR383">
        <v>76</v>
      </c>
      <c r="BS383">
        <v>81</v>
      </c>
      <c r="BT383">
        <v>76</v>
      </c>
      <c r="BU383">
        <v>83</v>
      </c>
    </row>
    <row r="384" spans="1:73" x14ac:dyDescent="0.25">
      <c r="A384" t="s">
        <v>600</v>
      </c>
      <c r="B384">
        <v>41</v>
      </c>
      <c r="C384" t="s">
        <v>57</v>
      </c>
      <c r="D384">
        <v>25</v>
      </c>
      <c r="E384">
        <f>Merge6[[#This Row],[age]]^2</f>
        <v>625</v>
      </c>
      <c r="F384" s="1">
        <v>18000000</v>
      </c>
      <c r="G384" s="1">
        <v>15000000</v>
      </c>
      <c r="H384" s="1">
        <f>Merge6[[#This Row],[MV at time]]/1000000</f>
        <v>18</v>
      </c>
      <c r="I384" s="1">
        <f>Merge6[[#This Row],[fee]]/1000000</f>
        <v>15</v>
      </c>
      <c r="J384" s="2">
        <f>Merge6[[#This Row],[fee]]/Merge6[[#This Row],[MV at time]]</f>
        <v>0.83333333333333337</v>
      </c>
      <c r="K384" t="s">
        <v>1233</v>
      </c>
      <c r="L384" t="s">
        <v>11</v>
      </c>
      <c r="M384" t="s">
        <v>291</v>
      </c>
      <c r="N384" t="s">
        <v>230</v>
      </c>
      <c r="O3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84" t="s">
        <v>55</v>
      </c>
      <c r="R384" t="s">
        <v>1347</v>
      </c>
      <c r="S384">
        <v>78</v>
      </c>
      <c r="T384">
        <v>82</v>
      </c>
      <c r="U384">
        <f>Merge6[[#This Row],[POT]]-Merge6[[#This Row],[TOT]]</f>
        <v>4</v>
      </c>
      <c r="V384" t="s">
        <v>43</v>
      </c>
      <c r="W384">
        <f>IF(Merge6[[#This Row],[Preffoot]]="Right",1,0)</f>
        <v>0</v>
      </c>
      <c r="X384" t="s">
        <v>20</v>
      </c>
      <c r="Y384">
        <f>IF(Merge6[[#This Row],[Position2]]="GK",1,0)</f>
        <v>0</v>
      </c>
      <c r="Z384">
        <f>IF(Merge6[[#This Row],[Position2]]="LB",1,0)</f>
        <v>0</v>
      </c>
      <c r="AA384">
        <f>IF(Merge6[[#This Row],[Position2]]="CB",1,0)</f>
        <v>0</v>
      </c>
      <c r="AB384">
        <f>IF(Merge6[[#This Row],[Position2]]="RB",1,0)</f>
        <v>0</v>
      </c>
      <c r="AC384">
        <f>IF(Merge6[[#This Row],[Position2]]="LWB",1,0)</f>
        <v>0</v>
      </c>
      <c r="AD384">
        <f>IF(Merge6[[#This Row],[Position2]]="RWB",1,0)</f>
        <v>0</v>
      </c>
      <c r="AE384">
        <f>IF(Merge6[[#This Row],[Position2]]="LM",1,0)</f>
        <v>0</v>
      </c>
      <c r="AF384">
        <f>IF(Merge6[[#This Row],[Position2]]="CDM",1,0)</f>
        <v>0</v>
      </c>
      <c r="AG384">
        <f>IF(Merge6[[#This Row],[Position2]]="CM",1,0)</f>
        <v>1</v>
      </c>
      <c r="AH384">
        <f>IF(Merge6[[#This Row],[Position2]]="CAM",1,0)</f>
        <v>0</v>
      </c>
      <c r="AI384">
        <f>IF(Merge6[[#This Row],[Position2]]="RM",1,0)</f>
        <v>0</v>
      </c>
      <c r="AJ384">
        <f>IF(Merge6[[#This Row],[Position2]]="LW",1,0)</f>
        <v>0</v>
      </c>
      <c r="AK384">
        <f>IF(Merge6[[#This Row],[Position2]]="RW",1,0)</f>
        <v>0</v>
      </c>
      <c r="AL384">
        <f>IF(Merge6[[#This Row],[Position2]]="CF",1,0)</f>
        <v>0</v>
      </c>
      <c r="AM384">
        <f>IF(Merge6[[#This Row],[Position2]]="ST",1,0)</f>
        <v>0</v>
      </c>
      <c r="AN384">
        <v>79</v>
      </c>
      <c r="AO384">
        <v>76</v>
      </c>
      <c r="AP384">
        <v>77</v>
      </c>
      <c r="AQ384">
        <v>82</v>
      </c>
      <c r="AR384">
        <v>77</v>
      </c>
      <c r="AS384">
        <v>58</v>
      </c>
      <c r="AT384">
        <v>74</v>
      </c>
      <c r="AU384">
        <v>69</v>
      </c>
      <c r="AV384">
        <v>65</v>
      </c>
      <c r="AW384">
        <v>78</v>
      </c>
      <c r="AX384">
        <v>60</v>
      </c>
      <c r="AY384">
        <v>68</v>
      </c>
      <c r="AZ384">
        <v>56</v>
      </c>
      <c r="BA384" t="s">
        <v>1234</v>
      </c>
      <c r="BB384">
        <v>77</v>
      </c>
      <c r="BC384">
        <v>80</v>
      </c>
      <c r="BD384">
        <v>67</v>
      </c>
      <c r="BE384">
        <v>80</v>
      </c>
      <c r="BF384">
        <v>78</v>
      </c>
      <c r="BG384">
        <v>79</v>
      </c>
      <c r="BH384">
        <v>71</v>
      </c>
      <c r="BI384">
        <v>78</v>
      </c>
      <c r="BJ384">
        <v>66</v>
      </c>
      <c r="BK384">
        <v>9</v>
      </c>
      <c r="BL384">
        <v>14</v>
      </c>
      <c r="BM384">
        <v>13</v>
      </c>
      <c r="BN384">
        <v>13</v>
      </c>
      <c r="BO384">
        <v>9</v>
      </c>
      <c r="BP384">
        <v>81</v>
      </c>
      <c r="BQ384">
        <v>76</v>
      </c>
      <c r="BR384">
        <v>76</v>
      </c>
      <c r="BS384">
        <v>81</v>
      </c>
      <c r="BT384">
        <v>76</v>
      </c>
      <c r="BU384">
        <v>83</v>
      </c>
    </row>
    <row r="385" spans="1:73" x14ac:dyDescent="0.25">
      <c r="A385" t="s">
        <v>1108</v>
      </c>
      <c r="B385">
        <v>0</v>
      </c>
      <c r="C385" t="s">
        <v>57</v>
      </c>
      <c r="D385">
        <v>19</v>
      </c>
      <c r="E385">
        <f>Merge6[[#This Row],[age]]^2</f>
        <v>361</v>
      </c>
      <c r="F385" s="1">
        <v>6000000</v>
      </c>
      <c r="G385" s="1">
        <v>6000000</v>
      </c>
      <c r="H385" s="1">
        <f>Merge6[[#This Row],[MV at time]]/1000000</f>
        <v>6</v>
      </c>
      <c r="I385" s="1">
        <f>Merge6[[#This Row],[fee]]/1000000</f>
        <v>6</v>
      </c>
      <c r="J385" s="2">
        <f>Merge6[[#This Row],[fee]]/Merge6[[#This Row],[MV at time]]</f>
        <v>1</v>
      </c>
      <c r="K385" t="s">
        <v>1050</v>
      </c>
      <c r="L385" t="s">
        <v>52</v>
      </c>
      <c r="M385" t="s">
        <v>1109</v>
      </c>
      <c r="N385" t="s">
        <v>1110</v>
      </c>
      <c r="O3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85" t="s">
        <v>46</v>
      </c>
      <c r="R385" t="s">
        <v>7</v>
      </c>
      <c r="S385">
        <v>71</v>
      </c>
      <c r="T385">
        <v>85</v>
      </c>
      <c r="U385">
        <f>Merge6[[#This Row],[POT]]-Merge6[[#This Row],[TOT]]</f>
        <v>14</v>
      </c>
      <c r="V385" t="s">
        <v>8</v>
      </c>
      <c r="W385">
        <f>IF(Merge6[[#This Row],[Preffoot]]="Right",1,0)</f>
        <v>1</v>
      </c>
      <c r="X385" t="s">
        <v>20</v>
      </c>
      <c r="Y385">
        <f>IF(Merge6[[#This Row],[Position2]]="GK",1,0)</f>
        <v>0</v>
      </c>
      <c r="Z385">
        <f>IF(Merge6[[#This Row],[Position2]]="LB",1,0)</f>
        <v>0</v>
      </c>
      <c r="AA385">
        <f>IF(Merge6[[#This Row],[Position2]]="CB",1,0)</f>
        <v>0</v>
      </c>
      <c r="AB385">
        <f>IF(Merge6[[#This Row],[Position2]]="RB",1,0)</f>
        <v>0</v>
      </c>
      <c r="AC385">
        <f>IF(Merge6[[#This Row],[Position2]]="LWB",1,0)</f>
        <v>0</v>
      </c>
      <c r="AD385">
        <f>IF(Merge6[[#This Row],[Position2]]="RWB",1,0)</f>
        <v>0</v>
      </c>
      <c r="AE385">
        <f>IF(Merge6[[#This Row],[Position2]]="LM",1,0)</f>
        <v>0</v>
      </c>
      <c r="AF385">
        <f>IF(Merge6[[#This Row],[Position2]]="CDM",1,0)</f>
        <v>0</v>
      </c>
      <c r="AG385">
        <f>IF(Merge6[[#This Row],[Position2]]="CM",1,0)</f>
        <v>1</v>
      </c>
      <c r="AH385">
        <f>IF(Merge6[[#This Row],[Position2]]="CAM",1,0)</f>
        <v>0</v>
      </c>
      <c r="AI385">
        <f>IF(Merge6[[#This Row],[Position2]]="RM",1,0)</f>
        <v>0</v>
      </c>
      <c r="AJ385">
        <f>IF(Merge6[[#This Row],[Position2]]="LW",1,0)</f>
        <v>0</v>
      </c>
      <c r="AK385">
        <f>IF(Merge6[[#This Row],[Position2]]="RW",1,0)</f>
        <v>0</v>
      </c>
      <c r="AL385">
        <f>IF(Merge6[[#This Row],[Position2]]="CF",1,0)</f>
        <v>0</v>
      </c>
      <c r="AM385">
        <f>IF(Merge6[[#This Row],[Position2]]="ST",1,0)</f>
        <v>0</v>
      </c>
      <c r="AN385">
        <v>74</v>
      </c>
      <c r="AO385">
        <v>72</v>
      </c>
      <c r="AP385">
        <v>54</v>
      </c>
      <c r="AQ385">
        <v>74</v>
      </c>
      <c r="AR385">
        <v>72</v>
      </c>
      <c r="AS385">
        <v>58</v>
      </c>
      <c r="AT385">
        <v>63</v>
      </c>
      <c r="AU385">
        <v>63</v>
      </c>
      <c r="AV385">
        <v>66</v>
      </c>
      <c r="AW385">
        <v>72</v>
      </c>
      <c r="AX385">
        <v>66</v>
      </c>
      <c r="AY385">
        <v>60</v>
      </c>
      <c r="AZ385">
        <v>56</v>
      </c>
      <c r="BA385">
        <v>60</v>
      </c>
      <c r="BB385">
        <v>58</v>
      </c>
      <c r="BC385">
        <v>67</v>
      </c>
      <c r="BD385">
        <v>69</v>
      </c>
      <c r="BE385">
        <v>73</v>
      </c>
      <c r="BF385">
        <v>61</v>
      </c>
      <c r="BG385">
        <v>91</v>
      </c>
      <c r="BH385">
        <v>64</v>
      </c>
      <c r="BI385">
        <v>84</v>
      </c>
      <c r="BJ385">
        <v>79</v>
      </c>
      <c r="BK385">
        <v>12</v>
      </c>
      <c r="BL385">
        <v>15</v>
      </c>
      <c r="BM385">
        <v>15</v>
      </c>
      <c r="BN385">
        <v>6</v>
      </c>
      <c r="BO385">
        <v>13</v>
      </c>
      <c r="BP385">
        <v>64</v>
      </c>
      <c r="BQ385">
        <v>70</v>
      </c>
      <c r="BR385">
        <v>68</v>
      </c>
      <c r="BS385">
        <v>62</v>
      </c>
      <c r="BT385">
        <v>73</v>
      </c>
      <c r="BU385">
        <v>72</v>
      </c>
    </row>
    <row r="386" spans="1:73" x14ac:dyDescent="0.25">
      <c r="A386" t="s">
        <v>454</v>
      </c>
      <c r="B386">
        <v>34</v>
      </c>
      <c r="C386" t="s">
        <v>28</v>
      </c>
      <c r="D386">
        <v>28</v>
      </c>
      <c r="E386">
        <f>Merge6[[#This Row],[age]]^2</f>
        <v>784</v>
      </c>
      <c r="F386" s="1">
        <v>7000000</v>
      </c>
      <c r="G386" s="1">
        <v>11000000</v>
      </c>
      <c r="H386" s="1">
        <f>Merge6[[#This Row],[MV at time]]/1000000</f>
        <v>7</v>
      </c>
      <c r="I386" s="1">
        <f>Merge6[[#This Row],[fee]]/1000000</f>
        <v>11</v>
      </c>
      <c r="J386" s="2">
        <f>Merge6[[#This Row],[fee]]/Merge6[[#This Row],[MV at time]]</f>
        <v>1.5714285714285714</v>
      </c>
      <c r="K386" t="s">
        <v>2</v>
      </c>
      <c r="L386" t="s">
        <v>165</v>
      </c>
      <c r="M386" t="s">
        <v>250</v>
      </c>
      <c r="N386" t="s">
        <v>256</v>
      </c>
      <c r="O3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86" t="s">
        <v>7</v>
      </c>
      <c r="R386" t="s">
        <v>7</v>
      </c>
      <c r="S386">
        <v>76</v>
      </c>
      <c r="T386">
        <v>76</v>
      </c>
      <c r="U386">
        <f>Merge6[[#This Row],[POT]]-Merge6[[#This Row],[TOT]]</f>
        <v>0</v>
      </c>
      <c r="V386" t="s">
        <v>43</v>
      </c>
      <c r="W386">
        <f>IF(Merge6[[#This Row],[Preffoot]]="Right",1,0)</f>
        <v>0</v>
      </c>
      <c r="X386" t="s">
        <v>15</v>
      </c>
      <c r="Y386">
        <f>IF(Merge6[[#This Row],[Position2]]="GK",1,0)</f>
        <v>0</v>
      </c>
      <c r="Z386">
        <f>IF(Merge6[[#This Row],[Position2]]="LB",1,0)</f>
        <v>0</v>
      </c>
      <c r="AA386">
        <f>IF(Merge6[[#This Row],[Position2]]="CB",1,0)</f>
        <v>0</v>
      </c>
      <c r="AB386">
        <f>IF(Merge6[[#This Row],[Position2]]="RB",1,0)</f>
        <v>0</v>
      </c>
      <c r="AC386">
        <f>IF(Merge6[[#This Row],[Position2]]="LWB",1,0)</f>
        <v>0</v>
      </c>
      <c r="AD386">
        <f>IF(Merge6[[#This Row],[Position2]]="RWB",1,0)</f>
        <v>0</v>
      </c>
      <c r="AE386">
        <f>IF(Merge6[[#This Row],[Position2]]="LM",1,0)</f>
        <v>0</v>
      </c>
      <c r="AF386">
        <f>IF(Merge6[[#This Row],[Position2]]="CDM",1,0)</f>
        <v>0</v>
      </c>
      <c r="AG386">
        <f>IF(Merge6[[#This Row],[Position2]]="CM",1,0)</f>
        <v>0</v>
      </c>
      <c r="AH386">
        <f>IF(Merge6[[#This Row],[Position2]]="CAM",1,0)</f>
        <v>0</v>
      </c>
      <c r="AI386">
        <f>IF(Merge6[[#This Row],[Position2]]="RM",1,0)</f>
        <v>0</v>
      </c>
      <c r="AJ386">
        <f>IF(Merge6[[#This Row],[Position2]]="LW",1,0)</f>
        <v>0</v>
      </c>
      <c r="AK386">
        <f>IF(Merge6[[#This Row],[Position2]]="RW",1,0)</f>
        <v>0</v>
      </c>
      <c r="AL386">
        <f>IF(Merge6[[#This Row],[Position2]]="CF",1,0)</f>
        <v>0</v>
      </c>
      <c r="AM386">
        <f>IF(Merge6[[#This Row],[Position2]]="ST",1,0)</f>
        <v>1</v>
      </c>
      <c r="AN386">
        <v>77</v>
      </c>
      <c r="AO386">
        <v>75</v>
      </c>
      <c r="AP386">
        <v>50</v>
      </c>
      <c r="AQ386">
        <v>68</v>
      </c>
      <c r="AR386">
        <v>34</v>
      </c>
      <c r="AS386">
        <v>78</v>
      </c>
      <c r="AT386">
        <v>70</v>
      </c>
      <c r="AU386">
        <v>80</v>
      </c>
      <c r="AV386">
        <v>58</v>
      </c>
      <c r="AW386">
        <v>68</v>
      </c>
      <c r="AX386">
        <v>69</v>
      </c>
      <c r="AY386">
        <v>72</v>
      </c>
      <c r="AZ386">
        <v>76</v>
      </c>
      <c r="BA386">
        <v>19</v>
      </c>
      <c r="BB386">
        <v>18</v>
      </c>
      <c r="BC386">
        <v>15</v>
      </c>
      <c r="BD386">
        <v>82</v>
      </c>
      <c r="BE386">
        <v>74</v>
      </c>
      <c r="BF386">
        <v>61</v>
      </c>
      <c r="BG386">
        <v>78</v>
      </c>
      <c r="BH386">
        <v>85</v>
      </c>
      <c r="BI386">
        <v>85</v>
      </c>
      <c r="BJ386">
        <v>78</v>
      </c>
      <c r="BK386">
        <v>11</v>
      </c>
      <c r="BL386">
        <v>9</v>
      </c>
      <c r="BM386">
        <v>15</v>
      </c>
      <c r="BN386">
        <v>15</v>
      </c>
      <c r="BO386">
        <v>12</v>
      </c>
      <c r="BP386">
        <v>78</v>
      </c>
      <c r="BQ386">
        <v>72</v>
      </c>
      <c r="BR386">
        <v>79</v>
      </c>
      <c r="BS386">
        <v>19</v>
      </c>
      <c r="BT386">
        <v>61</v>
      </c>
      <c r="BU386">
        <v>72</v>
      </c>
    </row>
    <row r="387" spans="1:73" x14ac:dyDescent="0.25">
      <c r="A387" t="s">
        <v>983</v>
      </c>
      <c r="B387">
        <v>33</v>
      </c>
      <c r="C387" t="s">
        <v>1</v>
      </c>
      <c r="D387">
        <v>24</v>
      </c>
      <c r="E387">
        <f>Merge6[[#This Row],[age]]^2</f>
        <v>576</v>
      </c>
      <c r="F387" s="1">
        <v>22000000</v>
      </c>
      <c r="G387" s="1">
        <v>21000000</v>
      </c>
      <c r="H387" s="1">
        <f>Merge6[[#This Row],[MV at time]]/1000000</f>
        <v>22</v>
      </c>
      <c r="I387" s="1">
        <f>Merge6[[#This Row],[fee]]/1000000</f>
        <v>21</v>
      </c>
      <c r="J387" s="2">
        <f>Merge6[[#This Row],[fee]]/Merge6[[#This Row],[MV at time]]</f>
        <v>0.95454545454545459</v>
      </c>
      <c r="K387" t="s">
        <v>773</v>
      </c>
      <c r="L387" t="s">
        <v>18</v>
      </c>
      <c r="M387" t="s">
        <v>19</v>
      </c>
      <c r="N387" t="s">
        <v>25</v>
      </c>
      <c r="O3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87" t="s">
        <v>7</v>
      </c>
      <c r="R387" t="s">
        <v>7</v>
      </c>
      <c r="S387">
        <v>77</v>
      </c>
      <c r="T387">
        <v>83</v>
      </c>
      <c r="U387">
        <f>Merge6[[#This Row],[POT]]-Merge6[[#This Row],[TOT]]</f>
        <v>6</v>
      </c>
      <c r="V387" t="s">
        <v>8</v>
      </c>
      <c r="W387">
        <f>IF(Merge6[[#This Row],[Preffoot]]="Right",1,0)</f>
        <v>1</v>
      </c>
      <c r="X387" t="s">
        <v>9</v>
      </c>
      <c r="Y387">
        <f>IF(Merge6[[#This Row],[Position2]]="GK",1,0)</f>
        <v>0</v>
      </c>
      <c r="Z387">
        <f>IF(Merge6[[#This Row],[Position2]]="LB",1,0)</f>
        <v>0</v>
      </c>
      <c r="AA387">
        <f>IF(Merge6[[#This Row],[Position2]]="CB",1,0)</f>
        <v>1</v>
      </c>
      <c r="AB387">
        <f>IF(Merge6[[#This Row],[Position2]]="RB",1,0)</f>
        <v>0</v>
      </c>
      <c r="AC387">
        <f>IF(Merge6[[#This Row],[Position2]]="LWB",1,0)</f>
        <v>0</v>
      </c>
      <c r="AD387">
        <f>IF(Merge6[[#This Row],[Position2]]="RWB",1,0)</f>
        <v>0</v>
      </c>
      <c r="AE387">
        <f>IF(Merge6[[#This Row],[Position2]]="LM",1,0)</f>
        <v>0</v>
      </c>
      <c r="AF387">
        <f>IF(Merge6[[#This Row],[Position2]]="CDM",1,0)</f>
        <v>0</v>
      </c>
      <c r="AG387">
        <f>IF(Merge6[[#This Row],[Position2]]="CM",1,0)</f>
        <v>0</v>
      </c>
      <c r="AH387">
        <f>IF(Merge6[[#This Row],[Position2]]="CAM",1,0)</f>
        <v>0</v>
      </c>
      <c r="AI387">
        <f>IF(Merge6[[#This Row],[Position2]]="RM",1,0)</f>
        <v>0</v>
      </c>
      <c r="AJ387">
        <f>IF(Merge6[[#This Row],[Position2]]="LW",1,0)</f>
        <v>0</v>
      </c>
      <c r="AK387">
        <f>IF(Merge6[[#This Row],[Position2]]="RW",1,0)</f>
        <v>0</v>
      </c>
      <c r="AL387">
        <f>IF(Merge6[[#This Row],[Position2]]="CF",1,0)</f>
        <v>0</v>
      </c>
      <c r="AM387">
        <f>IF(Merge6[[#This Row],[Position2]]="ST",1,0)</f>
        <v>0</v>
      </c>
      <c r="AN387">
        <v>70</v>
      </c>
      <c r="AO387">
        <v>51</v>
      </c>
      <c r="AP387">
        <v>34</v>
      </c>
      <c r="AQ387">
        <v>65</v>
      </c>
      <c r="AR387">
        <v>42</v>
      </c>
      <c r="AS387">
        <v>82</v>
      </c>
      <c r="AT387">
        <v>51</v>
      </c>
      <c r="AU387">
        <v>48</v>
      </c>
      <c r="AV387">
        <v>34</v>
      </c>
      <c r="AW387">
        <v>38</v>
      </c>
      <c r="AX387">
        <v>34</v>
      </c>
      <c r="AY387">
        <v>47</v>
      </c>
      <c r="AZ387">
        <v>40</v>
      </c>
      <c r="BA387">
        <v>78</v>
      </c>
      <c r="BB387">
        <v>77</v>
      </c>
      <c r="BC387">
        <v>79</v>
      </c>
      <c r="BD387">
        <v>54</v>
      </c>
      <c r="BE387">
        <v>79</v>
      </c>
      <c r="BF387">
        <v>77</v>
      </c>
      <c r="BG387">
        <v>57</v>
      </c>
      <c r="BH387">
        <v>57</v>
      </c>
      <c r="BI387">
        <v>34</v>
      </c>
      <c r="BJ387">
        <v>71</v>
      </c>
      <c r="BK387">
        <v>6</v>
      </c>
      <c r="BL387">
        <v>13</v>
      </c>
      <c r="BM387">
        <v>12</v>
      </c>
      <c r="BN387">
        <v>8</v>
      </c>
      <c r="BO387">
        <v>8</v>
      </c>
      <c r="BP387">
        <v>79</v>
      </c>
      <c r="BQ387">
        <v>79</v>
      </c>
      <c r="BR387">
        <v>32</v>
      </c>
      <c r="BS387">
        <v>80</v>
      </c>
      <c r="BT387">
        <v>51</v>
      </c>
      <c r="BU387">
        <v>72</v>
      </c>
    </row>
    <row r="388" spans="1:73" x14ac:dyDescent="0.25">
      <c r="A388" t="s">
        <v>1295</v>
      </c>
      <c r="B388">
        <v>47</v>
      </c>
      <c r="C388" t="s">
        <v>28</v>
      </c>
      <c r="D388">
        <v>23</v>
      </c>
      <c r="E388">
        <f>Merge6[[#This Row],[age]]^2</f>
        <v>529</v>
      </c>
      <c r="F388" s="1">
        <v>30000000</v>
      </c>
      <c r="G388" s="1">
        <v>36000000</v>
      </c>
      <c r="H388" s="1">
        <f>Merge6[[#This Row],[MV at time]]/1000000</f>
        <v>30</v>
      </c>
      <c r="I388" s="1">
        <f>Merge6[[#This Row],[fee]]/1000000</f>
        <v>36</v>
      </c>
      <c r="J388" s="2">
        <f>Merge6[[#This Row],[fee]]/Merge6[[#This Row],[MV at time]]</f>
        <v>1.2</v>
      </c>
      <c r="K388" t="s">
        <v>1233</v>
      </c>
      <c r="L388" t="s">
        <v>18</v>
      </c>
      <c r="M388" t="s">
        <v>377</v>
      </c>
      <c r="N388" t="s">
        <v>181</v>
      </c>
      <c r="O3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88" t="s">
        <v>7</v>
      </c>
      <c r="R388" t="s">
        <v>60</v>
      </c>
      <c r="S388">
        <v>80</v>
      </c>
      <c r="T388">
        <v>86</v>
      </c>
      <c r="U388">
        <f>Merge6[[#This Row],[POT]]-Merge6[[#This Row],[TOT]]</f>
        <v>6</v>
      </c>
      <c r="V388" t="s">
        <v>8</v>
      </c>
      <c r="W388">
        <f>IF(Merge6[[#This Row],[Preffoot]]="Right",1,0)</f>
        <v>1</v>
      </c>
      <c r="X388" t="s">
        <v>15</v>
      </c>
      <c r="Y388">
        <f>IF(Merge6[[#This Row],[Position2]]="GK",1,0)</f>
        <v>0</v>
      </c>
      <c r="Z388">
        <f>IF(Merge6[[#This Row],[Position2]]="LB",1,0)</f>
        <v>0</v>
      </c>
      <c r="AA388">
        <f>IF(Merge6[[#This Row],[Position2]]="CB",1,0)</f>
        <v>0</v>
      </c>
      <c r="AB388">
        <f>IF(Merge6[[#This Row],[Position2]]="RB",1,0)</f>
        <v>0</v>
      </c>
      <c r="AC388">
        <f>IF(Merge6[[#This Row],[Position2]]="LWB",1,0)</f>
        <v>0</v>
      </c>
      <c r="AD388">
        <f>IF(Merge6[[#This Row],[Position2]]="RWB",1,0)</f>
        <v>0</v>
      </c>
      <c r="AE388">
        <f>IF(Merge6[[#This Row],[Position2]]="LM",1,0)</f>
        <v>0</v>
      </c>
      <c r="AF388">
        <f>IF(Merge6[[#This Row],[Position2]]="CDM",1,0)</f>
        <v>0</v>
      </c>
      <c r="AG388">
        <f>IF(Merge6[[#This Row],[Position2]]="CM",1,0)</f>
        <v>0</v>
      </c>
      <c r="AH388">
        <f>IF(Merge6[[#This Row],[Position2]]="CAM",1,0)</f>
        <v>0</v>
      </c>
      <c r="AI388">
        <f>IF(Merge6[[#This Row],[Position2]]="RM",1,0)</f>
        <v>0</v>
      </c>
      <c r="AJ388">
        <f>IF(Merge6[[#This Row],[Position2]]="LW",1,0)</f>
        <v>0</v>
      </c>
      <c r="AK388">
        <f>IF(Merge6[[#This Row],[Position2]]="RW",1,0)</f>
        <v>0</v>
      </c>
      <c r="AL388">
        <f>IF(Merge6[[#This Row],[Position2]]="CF",1,0)</f>
        <v>0</v>
      </c>
      <c r="AM388">
        <f>IF(Merge6[[#This Row],[Position2]]="ST",1,0)</f>
        <v>1</v>
      </c>
      <c r="AN388">
        <v>80</v>
      </c>
      <c r="AO388">
        <v>73</v>
      </c>
      <c r="AP388">
        <v>44</v>
      </c>
      <c r="AQ388">
        <v>76</v>
      </c>
      <c r="AR388">
        <v>67</v>
      </c>
      <c r="AS388">
        <v>82</v>
      </c>
      <c r="AT388">
        <v>80</v>
      </c>
      <c r="AU388">
        <v>83</v>
      </c>
      <c r="AV388">
        <v>74</v>
      </c>
      <c r="AW388">
        <v>69</v>
      </c>
      <c r="AX388">
        <v>68</v>
      </c>
      <c r="AY388">
        <v>68</v>
      </c>
      <c r="AZ388">
        <v>79</v>
      </c>
      <c r="BA388" t="s">
        <v>1234</v>
      </c>
      <c r="BB388">
        <v>20</v>
      </c>
      <c r="BC388">
        <v>28</v>
      </c>
      <c r="BD388">
        <v>70</v>
      </c>
      <c r="BE388">
        <v>65</v>
      </c>
      <c r="BF388">
        <v>85</v>
      </c>
      <c r="BG388">
        <v>68</v>
      </c>
      <c r="BH388">
        <v>75</v>
      </c>
      <c r="BI388">
        <v>63</v>
      </c>
      <c r="BJ388">
        <v>84</v>
      </c>
      <c r="BK388">
        <v>7</v>
      </c>
      <c r="BL388">
        <v>12</v>
      </c>
      <c r="BM388">
        <v>10</v>
      </c>
      <c r="BN388">
        <v>11</v>
      </c>
      <c r="BO388">
        <v>12</v>
      </c>
      <c r="BP388">
        <v>55</v>
      </c>
      <c r="BQ388">
        <v>78</v>
      </c>
      <c r="BR388">
        <v>82</v>
      </c>
      <c r="BS388">
        <v>26</v>
      </c>
      <c r="BT388">
        <v>70</v>
      </c>
      <c r="BU388">
        <v>78</v>
      </c>
    </row>
    <row r="389" spans="1:73" x14ac:dyDescent="0.25">
      <c r="A389" t="s">
        <v>601</v>
      </c>
      <c r="B389">
        <v>35</v>
      </c>
      <c r="C389" t="s">
        <v>57</v>
      </c>
      <c r="D389">
        <v>24</v>
      </c>
      <c r="E389">
        <f>Merge6[[#This Row],[age]]^2</f>
        <v>576</v>
      </c>
      <c r="F389" s="1">
        <v>40000000</v>
      </c>
      <c r="G389" s="1">
        <v>32000000</v>
      </c>
      <c r="H389" s="1">
        <f>Merge6[[#This Row],[MV at time]]/1000000</f>
        <v>40</v>
      </c>
      <c r="I389" s="1">
        <f>Merge6[[#This Row],[fee]]/1000000</f>
        <v>32</v>
      </c>
      <c r="J389" s="2">
        <f>Merge6[[#This Row],[fee]]/Merge6[[#This Row],[MV at time]]</f>
        <v>0.8</v>
      </c>
      <c r="K389" t="s">
        <v>773</v>
      </c>
      <c r="L389" t="s">
        <v>3</v>
      </c>
      <c r="M389" t="s">
        <v>4</v>
      </c>
      <c r="N389" t="s">
        <v>556</v>
      </c>
      <c r="O3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89" t="s">
        <v>6</v>
      </c>
      <c r="R389" t="s">
        <v>60</v>
      </c>
      <c r="S389">
        <v>81</v>
      </c>
      <c r="T389">
        <v>86</v>
      </c>
      <c r="U389">
        <f>Merge6[[#This Row],[POT]]-Merge6[[#This Row],[TOT]]</f>
        <v>5</v>
      </c>
      <c r="V389" t="s">
        <v>43</v>
      </c>
      <c r="W389">
        <f>IF(Merge6[[#This Row],[Preffoot]]="Right",1,0)</f>
        <v>0</v>
      </c>
      <c r="X389" t="s">
        <v>20</v>
      </c>
      <c r="Y389">
        <f>IF(Merge6[[#This Row],[Position2]]="GK",1,0)</f>
        <v>0</v>
      </c>
      <c r="Z389">
        <f>IF(Merge6[[#This Row],[Position2]]="LB",1,0)</f>
        <v>0</v>
      </c>
      <c r="AA389">
        <f>IF(Merge6[[#This Row],[Position2]]="CB",1,0)</f>
        <v>0</v>
      </c>
      <c r="AB389">
        <f>IF(Merge6[[#This Row],[Position2]]="RB",1,0)</f>
        <v>0</v>
      </c>
      <c r="AC389">
        <f>IF(Merge6[[#This Row],[Position2]]="LWB",1,0)</f>
        <v>0</v>
      </c>
      <c r="AD389">
        <f>IF(Merge6[[#This Row],[Position2]]="RWB",1,0)</f>
        <v>0</v>
      </c>
      <c r="AE389">
        <f>IF(Merge6[[#This Row],[Position2]]="LM",1,0)</f>
        <v>0</v>
      </c>
      <c r="AF389">
        <f>IF(Merge6[[#This Row],[Position2]]="CDM",1,0)</f>
        <v>0</v>
      </c>
      <c r="AG389">
        <f>IF(Merge6[[#This Row],[Position2]]="CM",1,0)</f>
        <v>1</v>
      </c>
      <c r="AH389">
        <f>IF(Merge6[[#This Row],[Position2]]="CAM",1,0)</f>
        <v>0</v>
      </c>
      <c r="AI389">
        <f>IF(Merge6[[#This Row],[Position2]]="RM",1,0)</f>
        <v>0</v>
      </c>
      <c r="AJ389">
        <f>IF(Merge6[[#This Row],[Position2]]="LW",1,0)</f>
        <v>0</v>
      </c>
      <c r="AK389">
        <f>IF(Merge6[[#This Row],[Position2]]="RW",1,0)</f>
        <v>0</v>
      </c>
      <c r="AL389">
        <f>IF(Merge6[[#This Row],[Position2]]="CF",1,0)</f>
        <v>0</v>
      </c>
      <c r="AM389">
        <f>IF(Merge6[[#This Row],[Position2]]="ST",1,0)</f>
        <v>0</v>
      </c>
      <c r="AN389">
        <v>85</v>
      </c>
      <c r="AO389">
        <v>83</v>
      </c>
      <c r="AP389">
        <v>78</v>
      </c>
      <c r="AQ389">
        <v>84</v>
      </c>
      <c r="AR389">
        <v>83</v>
      </c>
      <c r="AS389">
        <v>57</v>
      </c>
      <c r="AT389">
        <v>82</v>
      </c>
      <c r="AU389">
        <v>75</v>
      </c>
      <c r="AV389">
        <v>78</v>
      </c>
      <c r="AW389">
        <v>82</v>
      </c>
      <c r="AX389">
        <v>77</v>
      </c>
      <c r="AY389">
        <v>65</v>
      </c>
      <c r="AZ389">
        <v>69</v>
      </c>
      <c r="BA389">
        <v>64</v>
      </c>
      <c r="BB389">
        <v>66</v>
      </c>
      <c r="BC389">
        <v>72</v>
      </c>
      <c r="BD389">
        <v>76</v>
      </c>
      <c r="BE389">
        <v>79</v>
      </c>
      <c r="BF389">
        <v>70</v>
      </c>
      <c r="BG389">
        <v>80</v>
      </c>
      <c r="BH389">
        <v>77</v>
      </c>
      <c r="BI389">
        <v>83</v>
      </c>
      <c r="BJ389">
        <v>61</v>
      </c>
      <c r="BK389">
        <v>15</v>
      </c>
      <c r="BL389">
        <v>10</v>
      </c>
      <c r="BM389">
        <v>7</v>
      </c>
      <c r="BN389">
        <v>10</v>
      </c>
      <c r="BO389">
        <v>14</v>
      </c>
      <c r="BP389">
        <v>80</v>
      </c>
      <c r="BQ389">
        <v>82</v>
      </c>
      <c r="BR389">
        <v>76</v>
      </c>
      <c r="BS389">
        <v>70</v>
      </c>
      <c r="BT389">
        <v>83</v>
      </c>
      <c r="BU389">
        <v>81</v>
      </c>
    </row>
    <row r="390" spans="1:73" x14ac:dyDescent="0.25">
      <c r="A390" t="s">
        <v>601</v>
      </c>
      <c r="B390">
        <v>23</v>
      </c>
      <c r="C390" t="s">
        <v>57</v>
      </c>
      <c r="D390">
        <v>23</v>
      </c>
      <c r="E390">
        <f>Merge6[[#This Row],[age]]^2</f>
        <v>529</v>
      </c>
      <c r="F390" s="1">
        <v>50000000</v>
      </c>
      <c r="G390" s="1">
        <v>22000000</v>
      </c>
      <c r="H390" s="1">
        <f>Merge6[[#This Row],[MV at time]]/1000000</f>
        <v>50</v>
      </c>
      <c r="I390" s="1">
        <f>Merge6[[#This Row],[fee]]/1000000</f>
        <v>22</v>
      </c>
      <c r="J390" s="2">
        <f>Merge6[[#This Row],[fee]]/Merge6[[#This Row],[MV at time]]</f>
        <v>0.44</v>
      </c>
      <c r="K390" t="s">
        <v>509</v>
      </c>
      <c r="L390" t="s">
        <v>3</v>
      </c>
      <c r="M390" t="s">
        <v>242</v>
      </c>
      <c r="N390" t="s">
        <v>4</v>
      </c>
      <c r="O3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90" t="s">
        <v>55</v>
      </c>
      <c r="R390" t="s">
        <v>6</v>
      </c>
      <c r="S390">
        <v>82</v>
      </c>
      <c r="T390">
        <v>87</v>
      </c>
      <c r="U390">
        <f>Merge6[[#This Row],[POT]]-Merge6[[#This Row],[TOT]]</f>
        <v>5</v>
      </c>
      <c r="V390" t="s">
        <v>43</v>
      </c>
      <c r="W390">
        <f>IF(Merge6[[#This Row],[Preffoot]]="Right",1,0)</f>
        <v>0</v>
      </c>
      <c r="X390" t="s">
        <v>20</v>
      </c>
      <c r="Y390">
        <f>IF(Merge6[[#This Row],[Position2]]="GK",1,0)</f>
        <v>0</v>
      </c>
      <c r="Z390">
        <f>IF(Merge6[[#This Row],[Position2]]="LB",1,0)</f>
        <v>0</v>
      </c>
      <c r="AA390">
        <f>IF(Merge6[[#This Row],[Position2]]="CB",1,0)</f>
        <v>0</v>
      </c>
      <c r="AB390">
        <f>IF(Merge6[[#This Row],[Position2]]="RB",1,0)</f>
        <v>0</v>
      </c>
      <c r="AC390">
        <f>IF(Merge6[[#This Row],[Position2]]="LWB",1,0)</f>
        <v>0</v>
      </c>
      <c r="AD390">
        <f>IF(Merge6[[#This Row],[Position2]]="RWB",1,0)</f>
        <v>0</v>
      </c>
      <c r="AE390">
        <f>IF(Merge6[[#This Row],[Position2]]="LM",1,0)</f>
        <v>0</v>
      </c>
      <c r="AF390">
        <f>IF(Merge6[[#This Row],[Position2]]="CDM",1,0)</f>
        <v>0</v>
      </c>
      <c r="AG390">
        <f>IF(Merge6[[#This Row],[Position2]]="CM",1,0)</f>
        <v>1</v>
      </c>
      <c r="AH390">
        <f>IF(Merge6[[#This Row],[Position2]]="CAM",1,0)</f>
        <v>0</v>
      </c>
      <c r="AI390">
        <f>IF(Merge6[[#This Row],[Position2]]="RM",1,0)</f>
        <v>0</v>
      </c>
      <c r="AJ390">
        <f>IF(Merge6[[#This Row],[Position2]]="LW",1,0)</f>
        <v>0</v>
      </c>
      <c r="AK390">
        <f>IF(Merge6[[#This Row],[Position2]]="RW",1,0)</f>
        <v>0</v>
      </c>
      <c r="AL390">
        <f>IF(Merge6[[#This Row],[Position2]]="CF",1,0)</f>
        <v>0</v>
      </c>
      <c r="AM390">
        <f>IF(Merge6[[#This Row],[Position2]]="ST",1,0)</f>
        <v>0</v>
      </c>
      <c r="AN390">
        <v>86</v>
      </c>
      <c r="AO390">
        <v>85</v>
      </c>
      <c r="AP390">
        <v>78</v>
      </c>
      <c r="AQ390">
        <v>83</v>
      </c>
      <c r="AR390">
        <v>83</v>
      </c>
      <c r="AS390">
        <v>57</v>
      </c>
      <c r="AT390">
        <v>82</v>
      </c>
      <c r="AU390">
        <v>79</v>
      </c>
      <c r="AV390">
        <v>76</v>
      </c>
      <c r="AW390">
        <v>82</v>
      </c>
      <c r="AX390">
        <v>77</v>
      </c>
      <c r="AY390">
        <v>65</v>
      </c>
      <c r="AZ390">
        <v>69</v>
      </c>
      <c r="BA390">
        <v>61</v>
      </c>
      <c r="BB390">
        <v>62</v>
      </c>
      <c r="BC390">
        <v>67</v>
      </c>
      <c r="BD390">
        <v>76</v>
      </c>
      <c r="BE390">
        <v>79</v>
      </c>
      <c r="BF390">
        <v>70</v>
      </c>
      <c r="BG390">
        <v>80</v>
      </c>
      <c r="BH390">
        <v>78</v>
      </c>
      <c r="BI390">
        <v>83</v>
      </c>
      <c r="BJ390">
        <v>63</v>
      </c>
      <c r="BK390">
        <v>15</v>
      </c>
      <c r="BL390">
        <v>10</v>
      </c>
      <c r="BM390">
        <v>7</v>
      </c>
      <c r="BN390">
        <v>10</v>
      </c>
      <c r="BO390">
        <v>14</v>
      </c>
      <c r="BP390">
        <v>76</v>
      </c>
      <c r="BQ390">
        <v>82</v>
      </c>
      <c r="BR390">
        <v>79</v>
      </c>
      <c r="BS390">
        <v>70</v>
      </c>
      <c r="BT390">
        <v>85</v>
      </c>
      <c r="BU390">
        <v>81</v>
      </c>
    </row>
    <row r="391" spans="1:73" x14ac:dyDescent="0.25">
      <c r="A391" t="s">
        <v>978</v>
      </c>
      <c r="B391">
        <v>33</v>
      </c>
      <c r="C391" t="s">
        <v>28</v>
      </c>
      <c r="D391">
        <v>25</v>
      </c>
      <c r="E391">
        <f>Merge6[[#This Row],[age]]^2</f>
        <v>625</v>
      </c>
      <c r="F391" s="1">
        <v>15000000</v>
      </c>
      <c r="G391" s="1">
        <v>13000000</v>
      </c>
      <c r="H391" s="1">
        <f>Merge6[[#This Row],[MV at time]]/1000000</f>
        <v>15</v>
      </c>
      <c r="I391" s="1">
        <f>Merge6[[#This Row],[fee]]/1000000</f>
        <v>13</v>
      </c>
      <c r="J391" s="2">
        <f>Merge6[[#This Row],[fee]]/Merge6[[#This Row],[MV at time]]</f>
        <v>0.8666666666666667</v>
      </c>
      <c r="K391" t="s">
        <v>773</v>
      </c>
      <c r="L391" t="s">
        <v>3</v>
      </c>
      <c r="M391" t="s">
        <v>5</v>
      </c>
      <c r="N391" t="s">
        <v>686</v>
      </c>
      <c r="O3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91" t="s">
        <v>7</v>
      </c>
      <c r="R391" t="s">
        <v>7</v>
      </c>
      <c r="S391">
        <v>75</v>
      </c>
      <c r="T391">
        <v>79</v>
      </c>
      <c r="U391">
        <f>Merge6[[#This Row],[POT]]-Merge6[[#This Row],[TOT]]</f>
        <v>4</v>
      </c>
      <c r="V391" t="s">
        <v>8</v>
      </c>
      <c r="W391">
        <f>IF(Merge6[[#This Row],[Preffoot]]="Right",1,0)</f>
        <v>1</v>
      </c>
      <c r="X391" t="s">
        <v>15</v>
      </c>
      <c r="Y391">
        <f>IF(Merge6[[#This Row],[Position2]]="GK",1,0)</f>
        <v>0</v>
      </c>
      <c r="Z391">
        <f>IF(Merge6[[#This Row],[Position2]]="LB",1,0)</f>
        <v>0</v>
      </c>
      <c r="AA391">
        <f>IF(Merge6[[#This Row],[Position2]]="CB",1,0)</f>
        <v>0</v>
      </c>
      <c r="AB391">
        <f>IF(Merge6[[#This Row],[Position2]]="RB",1,0)</f>
        <v>0</v>
      </c>
      <c r="AC391">
        <f>IF(Merge6[[#This Row],[Position2]]="LWB",1,0)</f>
        <v>0</v>
      </c>
      <c r="AD391">
        <f>IF(Merge6[[#This Row],[Position2]]="RWB",1,0)</f>
        <v>0</v>
      </c>
      <c r="AE391">
        <f>IF(Merge6[[#This Row],[Position2]]="LM",1,0)</f>
        <v>0</v>
      </c>
      <c r="AF391">
        <f>IF(Merge6[[#This Row],[Position2]]="CDM",1,0)</f>
        <v>0</v>
      </c>
      <c r="AG391">
        <f>IF(Merge6[[#This Row],[Position2]]="CM",1,0)</f>
        <v>0</v>
      </c>
      <c r="AH391">
        <f>IF(Merge6[[#This Row],[Position2]]="CAM",1,0)</f>
        <v>0</v>
      </c>
      <c r="AI391">
        <f>IF(Merge6[[#This Row],[Position2]]="RM",1,0)</f>
        <v>0</v>
      </c>
      <c r="AJ391">
        <f>IF(Merge6[[#This Row],[Position2]]="LW",1,0)</f>
        <v>0</v>
      </c>
      <c r="AK391">
        <f>IF(Merge6[[#This Row],[Position2]]="RW",1,0)</f>
        <v>0</v>
      </c>
      <c r="AL391">
        <f>IF(Merge6[[#This Row],[Position2]]="CF",1,0)</f>
        <v>0</v>
      </c>
      <c r="AM391">
        <f>IF(Merge6[[#This Row],[Position2]]="ST",1,0)</f>
        <v>1</v>
      </c>
      <c r="AN391">
        <v>75</v>
      </c>
      <c r="AO391">
        <v>74</v>
      </c>
      <c r="AP391">
        <v>40</v>
      </c>
      <c r="AQ391">
        <v>68</v>
      </c>
      <c r="AR391">
        <v>55</v>
      </c>
      <c r="AS391">
        <v>76</v>
      </c>
      <c r="AT391">
        <v>79</v>
      </c>
      <c r="AU391">
        <v>75</v>
      </c>
      <c r="AV391">
        <v>66</v>
      </c>
      <c r="AW391">
        <v>69</v>
      </c>
      <c r="AX391">
        <v>60</v>
      </c>
      <c r="AY391">
        <v>71</v>
      </c>
      <c r="AZ391">
        <v>72</v>
      </c>
      <c r="BA391">
        <v>51</v>
      </c>
      <c r="BB391">
        <v>26</v>
      </c>
      <c r="BC391">
        <v>29</v>
      </c>
      <c r="BD391">
        <v>77</v>
      </c>
      <c r="BE391">
        <v>73</v>
      </c>
      <c r="BF391">
        <v>69</v>
      </c>
      <c r="BG391">
        <v>73</v>
      </c>
      <c r="BH391">
        <v>76</v>
      </c>
      <c r="BI391">
        <v>75</v>
      </c>
      <c r="BJ391">
        <v>84</v>
      </c>
      <c r="BK391">
        <v>14</v>
      </c>
      <c r="BL391">
        <v>12</v>
      </c>
      <c r="BM391">
        <v>15</v>
      </c>
      <c r="BN391">
        <v>9</v>
      </c>
      <c r="BO391">
        <v>11</v>
      </c>
      <c r="BP391">
        <v>70</v>
      </c>
      <c r="BQ391">
        <v>76</v>
      </c>
      <c r="BR391">
        <v>78</v>
      </c>
      <c r="BS391">
        <v>24</v>
      </c>
      <c r="BT391">
        <v>60</v>
      </c>
      <c r="BU391">
        <v>76</v>
      </c>
    </row>
    <row r="392" spans="1:73" x14ac:dyDescent="0.25">
      <c r="A392" t="s">
        <v>978</v>
      </c>
      <c r="B392">
        <v>23</v>
      </c>
      <c r="C392" t="s">
        <v>28</v>
      </c>
      <c r="D392">
        <v>27</v>
      </c>
      <c r="E392">
        <f>Merge6[[#This Row],[age]]^2</f>
        <v>729</v>
      </c>
      <c r="F392" s="1">
        <v>17000000</v>
      </c>
      <c r="G392" s="1">
        <v>10500000</v>
      </c>
      <c r="H392" s="1">
        <f>Merge6[[#This Row],[MV at time]]/1000000</f>
        <v>17</v>
      </c>
      <c r="I392" s="1">
        <f>Merge6[[#This Row],[fee]]/1000000</f>
        <v>10.5</v>
      </c>
      <c r="J392" s="2">
        <f>Merge6[[#This Row],[fee]]/Merge6[[#This Row],[MV at time]]</f>
        <v>0.61764705882352944</v>
      </c>
      <c r="K392" t="s">
        <v>1233</v>
      </c>
      <c r="L392" t="s">
        <v>3</v>
      </c>
      <c r="M392" t="s">
        <v>686</v>
      </c>
      <c r="N392" t="s">
        <v>528</v>
      </c>
      <c r="O3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92" t="s">
        <v>50</v>
      </c>
      <c r="R392" t="s">
        <v>7</v>
      </c>
      <c r="S392">
        <v>78</v>
      </c>
      <c r="T392">
        <v>79</v>
      </c>
      <c r="U392">
        <f>Merge6[[#This Row],[POT]]-Merge6[[#This Row],[TOT]]</f>
        <v>1</v>
      </c>
      <c r="V392" t="s">
        <v>8</v>
      </c>
      <c r="W392">
        <f>IF(Merge6[[#This Row],[Preffoot]]="Right",1,0)</f>
        <v>1</v>
      </c>
      <c r="X392" t="s">
        <v>15</v>
      </c>
      <c r="Y392">
        <f>IF(Merge6[[#This Row],[Position2]]="GK",1,0)</f>
        <v>0</v>
      </c>
      <c r="Z392">
        <f>IF(Merge6[[#This Row],[Position2]]="LB",1,0)</f>
        <v>0</v>
      </c>
      <c r="AA392">
        <f>IF(Merge6[[#This Row],[Position2]]="CB",1,0)</f>
        <v>0</v>
      </c>
      <c r="AB392">
        <f>IF(Merge6[[#This Row],[Position2]]="RB",1,0)</f>
        <v>0</v>
      </c>
      <c r="AC392">
        <f>IF(Merge6[[#This Row],[Position2]]="LWB",1,0)</f>
        <v>0</v>
      </c>
      <c r="AD392">
        <f>IF(Merge6[[#This Row],[Position2]]="RWB",1,0)</f>
        <v>0</v>
      </c>
      <c r="AE392">
        <f>IF(Merge6[[#This Row],[Position2]]="LM",1,0)</f>
        <v>0</v>
      </c>
      <c r="AF392">
        <f>IF(Merge6[[#This Row],[Position2]]="CDM",1,0)</f>
        <v>0</v>
      </c>
      <c r="AG392">
        <f>IF(Merge6[[#This Row],[Position2]]="CM",1,0)</f>
        <v>0</v>
      </c>
      <c r="AH392">
        <f>IF(Merge6[[#This Row],[Position2]]="CAM",1,0)</f>
        <v>0</v>
      </c>
      <c r="AI392">
        <f>IF(Merge6[[#This Row],[Position2]]="RM",1,0)</f>
        <v>0</v>
      </c>
      <c r="AJ392">
        <f>IF(Merge6[[#This Row],[Position2]]="LW",1,0)</f>
        <v>0</v>
      </c>
      <c r="AK392">
        <f>IF(Merge6[[#This Row],[Position2]]="RW",1,0)</f>
        <v>0</v>
      </c>
      <c r="AL392">
        <f>IF(Merge6[[#This Row],[Position2]]="CF",1,0)</f>
        <v>0</v>
      </c>
      <c r="AM392">
        <f>IF(Merge6[[#This Row],[Position2]]="ST",1,0)</f>
        <v>1</v>
      </c>
      <c r="AN392">
        <v>78</v>
      </c>
      <c r="AO392">
        <v>74</v>
      </c>
      <c r="AP392">
        <v>55</v>
      </c>
      <c r="AQ392">
        <v>71</v>
      </c>
      <c r="AR392">
        <v>61</v>
      </c>
      <c r="AS392">
        <v>77</v>
      </c>
      <c r="AT392">
        <v>83</v>
      </c>
      <c r="AU392">
        <v>81</v>
      </c>
      <c r="AV392">
        <v>74</v>
      </c>
      <c r="AW392">
        <v>71</v>
      </c>
      <c r="AX392">
        <v>66</v>
      </c>
      <c r="AY392">
        <v>75</v>
      </c>
      <c r="AZ392">
        <v>77</v>
      </c>
      <c r="BA392" t="s">
        <v>1234</v>
      </c>
      <c r="BB392">
        <v>36</v>
      </c>
      <c r="BC392">
        <v>38</v>
      </c>
      <c r="BD392">
        <v>78</v>
      </c>
      <c r="BE392">
        <v>74</v>
      </c>
      <c r="BF392">
        <v>74</v>
      </c>
      <c r="BG392">
        <v>73</v>
      </c>
      <c r="BH392">
        <v>76</v>
      </c>
      <c r="BI392">
        <v>75</v>
      </c>
      <c r="BJ392">
        <v>88</v>
      </c>
      <c r="BK392">
        <v>14</v>
      </c>
      <c r="BL392">
        <v>12</v>
      </c>
      <c r="BM392">
        <v>15</v>
      </c>
      <c r="BN392">
        <v>9</v>
      </c>
      <c r="BO392">
        <v>11</v>
      </c>
      <c r="BP392">
        <v>78</v>
      </c>
      <c r="BQ392">
        <v>77</v>
      </c>
      <c r="BR392">
        <v>79</v>
      </c>
      <c r="BS392">
        <v>24</v>
      </c>
      <c r="BT392">
        <v>60</v>
      </c>
      <c r="BU392">
        <v>75</v>
      </c>
    </row>
    <row r="393" spans="1:73" x14ac:dyDescent="0.25">
      <c r="A393" t="s">
        <v>1406</v>
      </c>
      <c r="B393">
        <v>47</v>
      </c>
      <c r="C393" t="s">
        <v>33</v>
      </c>
      <c r="D393">
        <v>22</v>
      </c>
      <c r="E393">
        <f>Merge6[[#This Row],[age]]^2</f>
        <v>484</v>
      </c>
      <c r="F393" s="1">
        <v>4000000</v>
      </c>
      <c r="G393" s="1">
        <v>10000000</v>
      </c>
      <c r="H393" s="1">
        <f>Merge6[[#This Row],[MV at time]]/1000000</f>
        <v>4</v>
      </c>
      <c r="I393" s="1">
        <f>Merge6[[#This Row],[fee]]/1000000</f>
        <v>10</v>
      </c>
      <c r="J393" s="2">
        <f>Merge6[[#This Row],[fee]]/Merge6[[#This Row],[MV at time]]</f>
        <v>2.5</v>
      </c>
      <c r="K393" t="s">
        <v>1233</v>
      </c>
      <c r="L393" t="s">
        <v>149</v>
      </c>
      <c r="M393" t="s">
        <v>1407</v>
      </c>
      <c r="N393" t="s">
        <v>129</v>
      </c>
      <c r="O3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93" t="s">
        <v>55</v>
      </c>
      <c r="R393" t="s">
        <v>60</v>
      </c>
      <c r="S393">
        <v>70</v>
      </c>
      <c r="T393">
        <v>78</v>
      </c>
      <c r="U393">
        <f>Merge6[[#This Row],[POT]]-Merge6[[#This Row],[TOT]]</f>
        <v>8</v>
      </c>
      <c r="V393" t="s">
        <v>8</v>
      </c>
      <c r="W393">
        <f>IF(Merge6[[#This Row],[Preffoot]]="Right",1,0)</f>
        <v>1</v>
      </c>
      <c r="X393" t="s">
        <v>9</v>
      </c>
      <c r="Y393">
        <f>IF(Merge6[[#This Row],[Position2]]="GK",1,0)</f>
        <v>0</v>
      </c>
      <c r="Z393">
        <f>IF(Merge6[[#This Row],[Position2]]="LB",1,0)</f>
        <v>0</v>
      </c>
      <c r="AA393">
        <f>IF(Merge6[[#This Row],[Position2]]="CB",1,0)</f>
        <v>1</v>
      </c>
      <c r="AB393">
        <f>IF(Merge6[[#This Row],[Position2]]="RB",1,0)</f>
        <v>0</v>
      </c>
      <c r="AC393">
        <f>IF(Merge6[[#This Row],[Position2]]="LWB",1,0)</f>
        <v>0</v>
      </c>
      <c r="AD393">
        <f>IF(Merge6[[#This Row],[Position2]]="RWB",1,0)</f>
        <v>0</v>
      </c>
      <c r="AE393">
        <f>IF(Merge6[[#This Row],[Position2]]="LM",1,0)</f>
        <v>0</v>
      </c>
      <c r="AF393">
        <f>IF(Merge6[[#This Row],[Position2]]="CDM",1,0)</f>
        <v>0</v>
      </c>
      <c r="AG393">
        <f>IF(Merge6[[#This Row],[Position2]]="CM",1,0)</f>
        <v>0</v>
      </c>
      <c r="AH393">
        <f>IF(Merge6[[#This Row],[Position2]]="CAM",1,0)</f>
        <v>0</v>
      </c>
      <c r="AI393">
        <f>IF(Merge6[[#This Row],[Position2]]="RM",1,0)</f>
        <v>0</v>
      </c>
      <c r="AJ393">
        <f>IF(Merge6[[#This Row],[Position2]]="LW",1,0)</f>
        <v>0</v>
      </c>
      <c r="AK393">
        <f>IF(Merge6[[#This Row],[Position2]]="RW",1,0)</f>
        <v>0</v>
      </c>
      <c r="AL393">
        <f>IF(Merge6[[#This Row],[Position2]]="CF",1,0)</f>
        <v>0</v>
      </c>
      <c r="AM393">
        <f>IF(Merge6[[#This Row],[Position2]]="ST",1,0)</f>
        <v>0</v>
      </c>
      <c r="AN393">
        <v>70</v>
      </c>
      <c r="AO393">
        <v>66</v>
      </c>
      <c r="AP393">
        <v>70</v>
      </c>
      <c r="AQ393">
        <v>67</v>
      </c>
      <c r="AR393">
        <v>58</v>
      </c>
      <c r="AS393">
        <v>68</v>
      </c>
      <c r="AT393">
        <v>62</v>
      </c>
      <c r="AU393">
        <v>29</v>
      </c>
      <c r="AV393">
        <v>59</v>
      </c>
      <c r="AW393">
        <v>66</v>
      </c>
      <c r="AX393">
        <v>44</v>
      </c>
      <c r="AY393">
        <v>48</v>
      </c>
      <c r="AZ393">
        <v>35</v>
      </c>
      <c r="BA393" t="s">
        <v>1234</v>
      </c>
      <c r="BB393">
        <v>71</v>
      </c>
      <c r="BC393">
        <v>72</v>
      </c>
      <c r="BD393">
        <v>64</v>
      </c>
      <c r="BE393">
        <v>75</v>
      </c>
      <c r="BF393">
        <v>78</v>
      </c>
      <c r="BG393">
        <v>56</v>
      </c>
      <c r="BH393">
        <v>72</v>
      </c>
      <c r="BI393">
        <v>54</v>
      </c>
      <c r="BJ393">
        <v>67</v>
      </c>
      <c r="BK393">
        <v>8</v>
      </c>
      <c r="BL393">
        <v>8</v>
      </c>
      <c r="BM393">
        <v>14</v>
      </c>
      <c r="BN393">
        <v>11</v>
      </c>
      <c r="BO393">
        <v>9</v>
      </c>
      <c r="BP393">
        <v>70</v>
      </c>
      <c r="BQ393">
        <v>66</v>
      </c>
      <c r="BR393">
        <v>62</v>
      </c>
      <c r="BS393">
        <v>65</v>
      </c>
      <c r="BT393">
        <v>51</v>
      </c>
      <c r="BU393">
        <v>66</v>
      </c>
    </row>
    <row r="394" spans="1:73" x14ac:dyDescent="0.25">
      <c r="A394" t="s">
        <v>465</v>
      </c>
      <c r="B394">
        <v>34</v>
      </c>
      <c r="C394" t="s">
        <v>10</v>
      </c>
      <c r="D394">
        <v>28</v>
      </c>
      <c r="E394">
        <f>Merge6[[#This Row],[age]]^2</f>
        <v>784</v>
      </c>
      <c r="F394" s="1">
        <v>12000000</v>
      </c>
      <c r="G394" s="1">
        <v>10500000</v>
      </c>
      <c r="H394" s="1">
        <f>Merge6[[#This Row],[MV at time]]/1000000</f>
        <v>12</v>
      </c>
      <c r="I394" s="1">
        <f>Merge6[[#This Row],[fee]]/1000000</f>
        <v>10.5</v>
      </c>
      <c r="J394" s="2">
        <f>Merge6[[#This Row],[fee]]/Merge6[[#This Row],[MV at time]]</f>
        <v>0.875</v>
      </c>
      <c r="K394" t="s">
        <v>2</v>
      </c>
      <c r="L394" t="s">
        <v>11</v>
      </c>
      <c r="M394" t="s">
        <v>433</v>
      </c>
      <c r="N394" t="s">
        <v>119</v>
      </c>
      <c r="O3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3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394" t="s">
        <v>75</v>
      </c>
      <c r="R394" t="s">
        <v>76</v>
      </c>
      <c r="S394">
        <v>83</v>
      </c>
      <c r="T394">
        <v>84</v>
      </c>
      <c r="U394">
        <f>Merge6[[#This Row],[POT]]-Merge6[[#This Row],[TOT]]</f>
        <v>1</v>
      </c>
      <c r="V394" t="s">
        <v>8</v>
      </c>
      <c r="W394">
        <f>IF(Merge6[[#This Row],[Preffoot]]="Right",1,0)</f>
        <v>1</v>
      </c>
      <c r="X394" t="s">
        <v>21</v>
      </c>
      <c r="Y394">
        <f>IF(Merge6[[#This Row],[Position2]]="GK",1,0)</f>
        <v>0</v>
      </c>
      <c r="Z394">
        <f>IF(Merge6[[#This Row],[Position2]]="LB",1,0)</f>
        <v>0</v>
      </c>
      <c r="AA394">
        <f>IF(Merge6[[#This Row],[Position2]]="CB",1,0)</f>
        <v>0</v>
      </c>
      <c r="AB394">
        <f>IF(Merge6[[#This Row],[Position2]]="RB",1,0)</f>
        <v>0</v>
      </c>
      <c r="AC394">
        <f>IF(Merge6[[#This Row],[Position2]]="LWB",1,0)</f>
        <v>0</v>
      </c>
      <c r="AD394">
        <f>IF(Merge6[[#This Row],[Position2]]="RWB",1,0)</f>
        <v>0</v>
      </c>
      <c r="AE394">
        <f>IF(Merge6[[#This Row],[Position2]]="LM",1,0)</f>
        <v>0</v>
      </c>
      <c r="AF394">
        <f>IF(Merge6[[#This Row],[Position2]]="CDM",1,0)</f>
        <v>0</v>
      </c>
      <c r="AG394">
        <f>IF(Merge6[[#This Row],[Position2]]="CM",1,0)</f>
        <v>0</v>
      </c>
      <c r="AH394">
        <f>IF(Merge6[[#This Row],[Position2]]="CAM",1,0)</f>
        <v>1</v>
      </c>
      <c r="AI394">
        <f>IF(Merge6[[#This Row],[Position2]]="RM",1,0)</f>
        <v>0</v>
      </c>
      <c r="AJ394">
        <f>IF(Merge6[[#This Row],[Position2]]="LW",1,0)</f>
        <v>0</v>
      </c>
      <c r="AK394">
        <f>IF(Merge6[[#This Row],[Position2]]="RW",1,0)</f>
        <v>0</v>
      </c>
      <c r="AL394">
        <f>IF(Merge6[[#This Row],[Position2]]="CF",1,0)</f>
        <v>0</v>
      </c>
      <c r="AM394">
        <f>IF(Merge6[[#This Row],[Position2]]="ST",1,0)</f>
        <v>0</v>
      </c>
      <c r="AN394">
        <v>84</v>
      </c>
      <c r="AO394">
        <v>84</v>
      </c>
      <c r="AP394">
        <v>73</v>
      </c>
      <c r="AQ394">
        <v>82</v>
      </c>
      <c r="AR394">
        <v>79</v>
      </c>
      <c r="AS394">
        <v>59</v>
      </c>
      <c r="AT394">
        <v>79</v>
      </c>
      <c r="AU394">
        <v>79</v>
      </c>
      <c r="AV394">
        <v>76</v>
      </c>
      <c r="AW394">
        <v>69</v>
      </c>
      <c r="AX394">
        <v>73</v>
      </c>
      <c r="AY394">
        <v>79</v>
      </c>
      <c r="AZ394">
        <v>66</v>
      </c>
      <c r="BA394">
        <v>47</v>
      </c>
      <c r="BB394">
        <v>38</v>
      </c>
      <c r="BC394">
        <v>43</v>
      </c>
      <c r="BD394">
        <v>85</v>
      </c>
      <c r="BE394">
        <v>75</v>
      </c>
      <c r="BF394">
        <v>74</v>
      </c>
      <c r="BG394">
        <v>85</v>
      </c>
      <c r="BH394">
        <v>79</v>
      </c>
      <c r="BI394">
        <v>85</v>
      </c>
      <c r="BJ394">
        <v>61</v>
      </c>
      <c r="BK394">
        <v>9</v>
      </c>
      <c r="BL394">
        <v>16</v>
      </c>
      <c r="BM394">
        <v>11</v>
      </c>
      <c r="BN394">
        <v>13</v>
      </c>
      <c r="BO394">
        <v>8</v>
      </c>
      <c r="BP394">
        <v>71</v>
      </c>
      <c r="BQ394">
        <v>81</v>
      </c>
      <c r="BR394">
        <v>81</v>
      </c>
      <c r="BS394">
        <v>42</v>
      </c>
      <c r="BT394">
        <v>80</v>
      </c>
      <c r="BU394">
        <v>82</v>
      </c>
    </row>
    <row r="395" spans="1:73" x14ac:dyDescent="0.25">
      <c r="A395" t="s">
        <v>909</v>
      </c>
      <c r="B395">
        <v>21</v>
      </c>
      <c r="C395" t="s">
        <v>23</v>
      </c>
      <c r="D395">
        <v>22</v>
      </c>
      <c r="E395">
        <f>Merge6[[#This Row],[age]]^2</f>
        <v>484</v>
      </c>
      <c r="F395" s="1">
        <v>3500000</v>
      </c>
      <c r="G395" s="1">
        <v>5750000</v>
      </c>
      <c r="H395" s="1">
        <f>Merge6[[#This Row],[MV at time]]/1000000</f>
        <v>3.5</v>
      </c>
      <c r="I395" s="1">
        <f>Merge6[[#This Row],[fee]]/1000000</f>
        <v>5.75</v>
      </c>
      <c r="J395" s="2">
        <f>Merge6[[#This Row],[fee]]/Merge6[[#This Row],[MV at time]]</f>
        <v>1.6428571428571428</v>
      </c>
      <c r="K395" t="s">
        <v>773</v>
      </c>
      <c r="L395" t="s">
        <v>18</v>
      </c>
      <c r="M395" t="s">
        <v>175</v>
      </c>
      <c r="N395" t="s">
        <v>811</v>
      </c>
      <c r="O3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3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395" t="s">
        <v>7</v>
      </c>
      <c r="R395" t="s">
        <v>7</v>
      </c>
      <c r="S395">
        <v>72</v>
      </c>
      <c r="T395">
        <v>78</v>
      </c>
      <c r="U395">
        <f>Merge6[[#This Row],[POT]]-Merge6[[#This Row],[TOT]]</f>
        <v>6</v>
      </c>
      <c r="V395" t="s">
        <v>43</v>
      </c>
      <c r="W395">
        <f>IF(Merge6[[#This Row],[Preffoot]]="Right",1,0)</f>
        <v>0</v>
      </c>
      <c r="X395" t="s">
        <v>26</v>
      </c>
      <c r="Y395">
        <f>IF(Merge6[[#This Row],[Position2]]="GK",1,0)</f>
        <v>0</v>
      </c>
      <c r="Z395">
        <f>IF(Merge6[[#This Row],[Position2]]="LB",1,0)</f>
        <v>1</v>
      </c>
      <c r="AA395">
        <f>IF(Merge6[[#This Row],[Position2]]="CB",1,0)</f>
        <v>0</v>
      </c>
      <c r="AB395">
        <f>IF(Merge6[[#This Row],[Position2]]="RB",1,0)</f>
        <v>0</v>
      </c>
      <c r="AC395">
        <f>IF(Merge6[[#This Row],[Position2]]="LWB",1,0)</f>
        <v>0</v>
      </c>
      <c r="AD395">
        <f>IF(Merge6[[#This Row],[Position2]]="RWB",1,0)</f>
        <v>0</v>
      </c>
      <c r="AE395">
        <f>IF(Merge6[[#This Row],[Position2]]="LM",1,0)</f>
        <v>0</v>
      </c>
      <c r="AF395">
        <f>IF(Merge6[[#This Row],[Position2]]="CDM",1,0)</f>
        <v>0</v>
      </c>
      <c r="AG395">
        <f>IF(Merge6[[#This Row],[Position2]]="CM",1,0)</f>
        <v>0</v>
      </c>
      <c r="AH395">
        <f>IF(Merge6[[#This Row],[Position2]]="CAM",1,0)</f>
        <v>0</v>
      </c>
      <c r="AI395">
        <f>IF(Merge6[[#This Row],[Position2]]="RM",1,0)</f>
        <v>0</v>
      </c>
      <c r="AJ395">
        <f>IF(Merge6[[#This Row],[Position2]]="LW",1,0)</f>
        <v>0</v>
      </c>
      <c r="AK395">
        <f>IF(Merge6[[#This Row],[Position2]]="RW",1,0)</f>
        <v>0</v>
      </c>
      <c r="AL395">
        <f>IF(Merge6[[#This Row],[Position2]]="CF",1,0)</f>
        <v>0</v>
      </c>
      <c r="AM395">
        <f>IF(Merge6[[#This Row],[Position2]]="ST",1,0)</f>
        <v>0</v>
      </c>
      <c r="AN395">
        <v>71</v>
      </c>
      <c r="AO395">
        <v>72</v>
      </c>
      <c r="AP395">
        <v>72</v>
      </c>
      <c r="AQ395">
        <v>69</v>
      </c>
      <c r="AR395">
        <v>66</v>
      </c>
      <c r="AS395">
        <v>68</v>
      </c>
      <c r="AT395">
        <v>67</v>
      </c>
      <c r="AU395">
        <v>49</v>
      </c>
      <c r="AV395">
        <v>48</v>
      </c>
      <c r="AW395">
        <v>50</v>
      </c>
      <c r="AX395">
        <v>37</v>
      </c>
      <c r="AY395">
        <v>45</v>
      </c>
      <c r="AZ395">
        <v>39</v>
      </c>
      <c r="BA395">
        <v>65</v>
      </c>
      <c r="BB395">
        <v>70</v>
      </c>
      <c r="BC395">
        <v>71</v>
      </c>
      <c r="BD395">
        <v>77</v>
      </c>
      <c r="BE395">
        <v>73</v>
      </c>
      <c r="BF395">
        <v>77</v>
      </c>
      <c r="BG395">
        <v>62</v>
      </c>
      <c r="BH395">
        <v>76</v>
      </c>
      <c r="BI395">
        <v>66</v>
      </c>
      <c r="BJ395">
        <v>57</v>
      </c>
      <c r="BK395">
        <v>7</v>
      </c>
      <c r="BL395">
        <v>11</v>
      </c>
      <c r="BM395">
        <v>14</v>
      </c>
      <c r="BN395">
        <v>6</v>
      </c>
      <c r="BO395">
        <v>13</v>
      </c>
      <c r="BP395">
        <v>72</v>
      </c>
      <c r="BQ395">
        <v>69</v>
      </c>
      <c r="BR395">
        <v>59</v>
      </c>
      <c r="BS395">
        <v>64</v>
      </c>
      <c r="BT395">
        <v>56</v>
      </c>
      <c r="BU395">
        <v>60</v>
      </c>
    </row>
    <row r="396" spans="1:73" x14ac:dyDescent="0.25">
      <c r="A396" t="s">
        <v>241</v>
      </c>
      <c r="B396">
        <v>34</v>
      </c>
      <c r="C396" t="s">
        <v>71</v>
      </c>
      <c r="D396">
        <v>21</v>
      </c>
      <c r="E396">
        <f>Merge6[[#This Row],[age]]^2</f>
        <v>441</v>
      </c>
      <c r="F396" s="1">
        <v>40000000</v>
      </c>
      <c r="G396" s="1">
        <v>40000000</v>
      </c>
      <c r="H396" s="1">
        <f>Merge6[[#This Row],[MV at time]]/1000000</f>
        <v>40</v>
      </c>
      <c r="I396" s="1">
        <f>Merge6[[#This Row],[fee]]/1000000</f>
        <v>40</v>
      </c>
      <c r="J396" s="2">
        <f>Merge6[[#This Row],[fee]]/Merge6[[#This Row],[MV at time]]</f>
        <v>1</v>
      </c>
      <c r="K396" t="s">
        <v>2</v>
      </c>
      <c r="L396" t="s">
        <v>238</v>
      </c>
      <c r="M396" t="s">
        <v>242</v>
      </c>
      <c r="N396" t="s">
        <v>169</v>
      </c>
      <c r="O3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3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96" t="s">
        <v>55</v>
      </c>
      <c r="R396" t="s">
        <v>6</v>
      </c>
      <c r="S396">
        <v>80</v>
      </c>
      <c r="T396">
        <v>89</v>
      </c>
      <c r="U396">
        <f>Merge6[[#This Row],[POT]]-Merge6[[#This Row],[TOT]]</f>
        <v>9</v>
      </c>
      <c r="V396" t="s">
        <v>8</v>
      </c>
      <c r="W396">
        <f>IF(Merge6[[#This Row],[Preffoot]]="Right",1,0)</f>
        <v>1</v>
      </c>
      <c r="X396" t="s">
        <v>77</v>
      </c>
      <c r="Y396">
        <f>IF(Merge6[[#This Row],[Position2]]="GK",1,0)</f>
        <v>0</v>
      </c>
      <c r="Z396">
        <f>IF(Merge6[[#This Row],[Position2]]="LB",1,0)</f>
        <v>0</v>
      </c>
      <c r="AA396">
        <f>IF(Merge6[[#This Row],[Position2]]="CB",1,0)</f>
        <v>0</v>
      </c>
      <c r="AB396">
        <f>IF(Merge6[[#This Row],[Position2]]="RB",1,0)</f>
        <v>0</v>
      </c>
      <c r="AC396">
        <f>IF(Merge6[[#This Row],[Position2]]="LWB",1,0)</f>
        <v>0</v>
      </c>
      <c r="AD396">
        <f>IF(Merge6[[#This Row],[Position2]]="RWB",1,0)</f>
        <v>0</v>
      </c>
      <c r="AE396">
        <f>IF(Merge6[[#This Row],[Position2]]="LM",1,0)</f>
        <v>1</v>
      </c>
      <c r="AF396">
        <f>IF(Merge6[[#This Row],[Position2]]="CDM",1,0)</f>
        <v>0</v>
      </c>
      <c r="AG396">
        <f>IF(Merge6[[#This Row],[Position2]]="CM",1,0)</f>
        <v>0</v>
      </c>
      <c r="AH396">
        <f>IF(Merge6[[#This Row],[Position2]]="CAM",1,0)</f>
        <v>0</v>
      </c>
      <c r="AI396">
        <f>IF(Merge6[[#This Row],[Position2]]="RM",1,0)</f>
        <v>0</v>
      </c>
      <c r="AJ396">
        <f>IF(Merge6[[#This Row],[Position2]]="LW",1,0)</f>
        <v>0</v>
      </c>
      <c r="AK396">
        <f>IF(Merge6[[#This Row],[Position2]]="RW",1,0)</f>
        <v>0</v>
      </c>
      <c r="AL396">
        <f>IF(Merge6[[#This Row],[Position2]]="CF",1,0)</f>
        <v>0</v>
      </c>
      <c r="AM396">
        <f>IF(Merge6[[#This Row],[Position2]]="ST",1,0)</f>
        <v>0</v>
      </c>
      <c r="AN396">
        <v>80</v>
      </c>
      <c r="AO396">
        <v>83</v>
      </c>
      <c r="AP396">
        <v>70</v>
      </c>
      <c r="AQ396">
        <v>75</v>
      </c>
      <c r="AR396">
        <v>62</v>
      </c>
      <c r="AS396">
        <v>60</v>
      </c>
      <c r="AT396">
        <v>83</v>
      </c>
      <c r="AU396">
        <v>74</v>
      </c>
      <c r="AV396">
        <v>80</v>
      </c>
      <c r="AW396">
        <v>76</v>
      </c>
      <c r="AX396">
        <v>70</v>
      </c>
      <c r="AY396">
        <v>69</v>
      </c>
      <c r="AZ396">
        <v>73</v>
      </c>
      <c r="BA396">
        <v>25</v>
      </c>
      <c r="BB396">
        <v>30</v>
      </c>
      <c r="BC396">
        <v>34</v>
      </c>
      <c r="BD396">
        <v>88</v>
      </c>
      <c r="BE396">
        <v>83</v>
      </c>
      <c r="BF396">
        <v>62</v>
      </c>
      <c r="BG396">
        <v>76</v>
      </c>
      <c r="BH396">
        <v>89</v>
      </c>
      <c r="BI396">
        <v>85</v>
      </c>
      <c r="BJ396">
        <v>65</v>
      </c>
      <c r="BK396">
        <v>9</v>
      </c>
      <c r="BL396">
        <v>9</v>
      </c>
      <c r="BM396">
        <v>12</v>
      </c>
      <c r="BN396">
        <v>11</v>
      </c>
      <c r="BO396">
        <v>9</v>
      </c>
      <c r="BP396">
        <v>67</v>
      </c>
      <c r="BQ396">
        <v>81</v>
      </c>
      <c r="BR396">
        <v>77</v>
      </c>
      <c r="BS396">
        <v>50</v>
      </c>
      <c r="BT396">
        <v>80</v>
      </c>
      <c r="BU396">
        <v>78</v>
      </c>
    </row>
    <row r="397" spans="1:73" x14ac:dyDescent="0.25">
      <c r="A397" t="s">
        <v>241</v>
      </c>
      <c r="B397">
        <v>22</v>
      </c>
      <c r="C397" t="s">
        <v>71</v>
      </c>
      <c r="D397">
        <v>25</v>
      </c>
      <c r="E397">
        <f>Merge6[[#This Row],[age]]^2</f>
        <v>625</v>
      </c>
      <c r="F397" s="1">
        <v>40000000</v>
      </c>
      <c r="G397" s="1">
        <v>32600000</v>
      </c>
      <c r="H397" s="1">
        <f>Merge6[[#This Row],[MV at time]]/1000000</f>
        <v>40</v>
      </c>
      <c r="I397" s="1">
        <f>Merge6[[#This Row],[fee]]/1000000</f>
        <v>32.6</v>
      </c>
      <c r="J397" s="2">
        <f>Merge6[[#This Row],[fee]]/Merge6[[#This Row],[MV at time]]</f>
        <v>0.81499999999999995</v>
      </c>
      <c r="K397" t="s">
        <v>1233</v>
      </c>
      <c r="L397" t="s">
        <v>238</v>
      </c>
      <c r="M397" t="s">
        <v>169</v>
      </c>
      <c r="N397" t="s">
        <v>319</v>
      </c>
      <c r="O3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3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97" t="s">
        <v>6</v>
      </c>
      <c r="R397" t="s">
        <v>60</v>
      </c>
      <c r="S397">
        <v>82</v>
      </c>
      <c r="T397">
        <v>85</v>
      </c>
      <c r="U397">
        <f>Merge6[[#This Row],[POT]]-Merge6[[#This Row],[TOT]]</f>
        <v>3</v>
      </c>
      <c r="V397" t="s">
        <v>8</v>
      </c>
      <c r="W397">
        <f>IF(Merge6[[#This Row],[Preffoot]]="Right",1,0)</f>
        <v>1</v>
      </c>
      <c r="X397" t="s">
        <v>15</v>
      </c>
      <c r="Y397">
        <f>IF(Merge6[[#This Row],[Position2]]="GK",1,0)</f>
        <v>0</v>
      </c>
      <c r="Z397">
        <f>IF(Merge6[[#This Row],[Position2]]="LB",1,0)</f>
        <v>0</v>
      </c>
      <c r="AA397">
        <f>IF(Merge6[[#This Row],[Position2]]="CB",1,0)</f>
        <v>0</v>
      </c>
      <c r="AB397">
        <f>IF(Merge6[[#This Row],[Position2]]="RB",1,0)</f>
        <v>0</v>
      </c>
      <c r="AC397">
        <f>IF(Merge6[[#This Row],[Position2]]="LWB",1,0)</f>
        <v>0</v>
      </c>
      <c r="AD397">
        <f>IF(Merge6[[#This Row],[Position2]]="RWB",1,0)</f>
        <v>0</v>
      </c>
      <c r="AE397">
        <f>IF(Merge6[[#This Row],[Position2]]="LM",1,0)</f>
        <v>0</v>
      </c>
      <c r="AF397">
        <f>IF(Merge6[[#This Row],[Position2]]="CDM",1,0)</f>
        <v>0</v>
      </c>
      <c r="AG397">
        <f>IF(Merge6[[#This Row],[Position2]]="CM",1,0)</f>
        <v>0</v>
      </c>
      <c r="AH397">
        <f>IF(Merge6[[#This Row],[Position2]]="CAM",1,0)</f>
        <v>0</v>
      </c>
      <c r="AI397">
        <f>IF(Merge6[[#This Row],[Position2]]="RM",1,0)</f>
        <v>0</v>
      </c>
      <c r="AJ397">
        <f>IF(Merge6[[#This Row],[Position2]]="LW",1,0)</f>
        <v>0</v>
      </c>
      <c r="AK397">
        <f>IF(Merge6[[#This Row],[Position2]]="RW",1,0)</f>
        <v>0</v>
      </c>
      <c r="AL397">
        <f>IF(Merge6[[#This Row],[Position2]]="CF",1,0)</f>
        <v>0</v>
      </c>
      <c r="AM397">
        <f>IF(Merge6[[#This Row],[Position2]]="ST",1,0)</f>
        <v>1</v>
      </c>
      <c r="AN397">
        <v>82</v>
      </c>
      <c r="AO397">
        <v>84</v>
      </c>
      <c r="AP397">
        <v>81</v>
      </c>
      <c r="AQ397">
        <v>70</v>
      </c>
      <c r="AR397">
        <v>69</v>
      </c>
      <c r="AS397">
        <v>75</v>
      </c>
      <c r="AT397">
        <v>87</v>
      </c>
      <c r="AU397">
        <v>82</v>
      </c>
      <c r="AV397">
        <v>88</v>
      </c>
      <c r="AW397">
        <v>76</v>
      </c>
      <c r="AX397">
        <v>70</v>
      </c>
      <c r="AY397">
        <v>69</v>
      </c>
      <c r="AZ397">
        <v>75</v>
      </c>
      <c r="BA397" t="s">
        <v>1234</v>
      </c>
      <c r="BB397">
        <v>30</v>
      </c>
      <c r="BC397">
        <v>34</v>
      </c>
      <c r="BD397">
        <v>85</v>
      </c>
      <c r="BE397">
        <v>72</v>
      </c>
      <c r="BF397">
        <v>72</v>
      </c>
      <c r="BG397">
        <v>75</v>
      </c>
      <c r="BH397">
        <v>87</v>
      </c>
      <c r="BI397">
        <v>84</v>
      </c>
      <c r="BJ397">
        <v>63</v>
      </c>
      <c r="BK397">
        <v>9</v>
      </c>
      <c r="BL397">
        <v>9</v>
      </c>
      <c r="BM397">
        <v>12</v>
      </c>
      <c r="BN397">
        <v>11</v>
      </c>
      <c r="BO397">
        <v>9</v>
      </c>
      <c r="BP397">
        <v>64</v>
      </c>
      <c r="BQ397">
        <v>81</v>
      </c>
      <c r="BR397">
        <v>79</v>
      </c>
      <c r="BS397">
        <v>50</v>
      </c>
      <c r="BT397">
        <v>76</v>
      </c>
      <c r="BU397">
        <v>78</v>
      </c>
    </row>
    <row r="398" spans="1:73" x14ac:dyDescent="0.25">
      <c r="A398" t="s">
        <v>1111</v>
      </c>
      <c r="B398">
        <v>16</v>
      </c>
      <c r="C398" t="s">
        <v>33</v>
      </c>
      <c r="D398">
        <v>24</v>
      </c>
      <c r="E398">
        <f>Merge6[[#This Row],[age]]^2</f>
        <v>576</v>
      </c>
      <c r="F398" s="1">
        <v>17000000</v>
      </c>
      <c r="G398" s="1">
        <v>11000000</v>
      </c>
      <c r="H398" s="1">
        <f>Merge6[[#This Row],[MV at time]]/1000000</f>
        <v>17</v>
      </c>
      <c r="I398" s="1">
        <f>Merge6[[#This Row],[fee]]/1000000</f>
        <v>11</v>
      </c>
      <c r="J398" s="2">
        <f>Merge6[[#This Row],[fee]]/Merge6[[#This Row],[MV at time]]</f>
        <v>0.6470588235294118</v>
      </c>
      <c r="K398" t="s">
        <v>1050</v>
      </c>
      <c r="L398" t="s">
        <v>3</v>
      </c>
      <c r="M398" t="s">
        <v>388</v>
      </c>
      <c r="N398" t="s">
        <v>36</v>
      </c>
      <c r="O3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3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398" t="s">
        <v>851</v>
      </c>
      <c r="R398" t="s">
        <v>6</v>
      </c>
      <c r="S398">
        <v>79</v>
      </c>
      <c r="T398">
        <v>82</v>
      </c>
      <c r="U398">
        <f>Merge6[[#This Row],[POT]]-Merge6[[#This Row],[TOT]]</f>
        <v>3</v>
      </c>
      <c r="V398" t="s">
        <v>8</v>
      </c>
      <c r="W398">
        <f>IF(Merge6[[#This Row],[Preffoot]]="Right",1,0)</f>
        <v>1</v>
      </c>
      <c r="X398" t="s">
        <v>27</v>
      </c>
      <c r="Y398">
        <f>IF(Merge6[[#This Row],[Position2]]="GK",1,0)</f>
        <v>0</v>
      </c>
      <c r="Z398">
        <f>IF(Merge6[[#This Row],[Position2]]="LB",1,0)</f>
        <v>0</v>
      </c>
      <c r="AA398">
        <f>IF(Merge6[[#This Row],[Position2]]="CB",1,0)</f>
        <v>0</v>
      </c>
      <c r="AB398">
        <f>IF(Merge6[[#This Row],[Position2]]="RB",1,0)</f>
        <v>1</v>
      </c>
      <c r="AC398">
        <f>IF(Merge6[[#This Row],[Position2]]="LWB",1,0)</f>
        <v>0</v>
      </c>
      <c r="AD398">
        <f>IF(Merge6[[#This Row],[Position2]]="RWB",1,0)</f>
        <v>0</v>
      </c>
      <c r="AE398">
        <f>IF(Merge6[[#This Row],[Position2]]="LM",1,0)</f>
        <v>0</v>
      </c>
      <c r="AF398">
        <f>IF(Merge6[[#This Row],[Position2]]="CDM",1,0)</f>
        <v>0</v>
      </c>
      <c r="AG398">
        <f>IF(Merge6[[#This Row],[Position2]]="CM",1,0)</f>
        <v>0</v>
      </c>
      <c r="AH398">
        <f>IF(Merge6[[#This Row],[Position2]]="CAM",1,0)</f>
        <v>0</v>
      </c>
      <c r="AI398">
        <f>IF(Merge6[[#This Row],[Position2]]="RM",1,0)</f>
        <v>0</v>
      </c>
      <c r="AJ398">
        <f>IF(Merge6[[#This Row],[Position2]]="LW",1,0)</f>
        <v>0</v>
      </c>
      <c r="AK398">
        <f>IF(Merge6[[#This Row],[Position2]]="RW",1,0)</f>
        <v>0</v>
      </c>
      <c r="AL398">
        <f>IF(Merge6[[#This Row],[Position2]]="CF",1,0)</f>
        <v>0</v>
      </c>
      <c r="AM398">
        <f>IF(Merge6[[#This Row],[Position2]]="ST",1,0)</f>
        <v>0</v>
      </c>
      <c r="AN398">
        <v>74</v>
      </c>
      <c r="AO398">
        <v>73</v>
      </c>
      <c r="AP398">
        <v>74</v>
      </c>
      <c r="AQ398">
        <v>73</v>
      </c>
      <c r="AR398">
        <v>66</v>
      </c>
      <c r="AS398">
        <v>70</v>
      </c>
      <c r="AT398">
        <v>65</v>
      </c>
      <c r="AU398">
        <v>56</v>
      </c>
      <c r="AV398">
        <v>59</v>
      </c>
      <c r="AW398">
        <v>59</v>
      </c>
      <c r="AX398">
        <v>39</v>
      </c>
      <c r="AY398">
        <v>75</v>
      </c>
      <c r="AZ398">
        <v>41</v>
      </c>
      <c r="BA398">
        <v>76</v>
      </c>
      <c r="BB398">
        <v>73</v>
      </c>
      <c r="BC398">
        <v>75</v>
      </c>
      <c r="BD398">
        <v>87</v>
      </c>
      <c r="BE398">
        <v>93</v>
      </c>
      <c r="BF398">
        <v>73</v>
      </c>
      <c r="BG398">
        <v>75</v>
      </c>
      <c r="BH398">
        <v>85</v>
      </c>
      <c r="BI398">
        <v>82</v>
      </c>
      <c r="BJ398">
        <v>80</v>
      </c>
      <c r="BK398">
        <v>5</v>
      </c>
      <c r="BL398">
        <v>6</v>
      </c>
      <c r="BM398">
        <v>10</v>
      </c>
      <c r="BN398">
        <v>11</v>
      </c>
      <c r="BO398">
        <v>6</v>
      </c>
      <c r="BP398">
        <v>87</v>
      </c>
      <c r="BQ398">
        <v>76</v>
      </c>
      <c r="BR398">
        <v>77</v>
      </c>
      <c r="BS398">
        <v>78</v>
      </c>
      <c r="BT398">
        <v>70</v>
      </c>
      <c r="BU398">
        <v>75</v>
      </c>
    </row>
    <row r="399" spans="1:73" x14ac:dyDescent="0.25">
      <c r="A399" t="s">
        <v>1048</v>
      </c>
      <c r="B399">
        <v>57</v>
      </c>
      <c r="C399" t="s">
        <v>116</v>
      </c>
      <c r="D399">
        <v>22</v>
      </c>
      <c r="E399">
        <f>Merge6[[#This Row],[age]]^2</f>
        <v>484</v>
      </c>
      <c r="F399" s="1">
        <v>4500000</v>
      </c>
      <c r="G399" s="1">
        <v>13500000</v>
      </c>
      <c r="H399" s="1">
        <f>Merge6[[#This Row],[MV at time]]/1000000</f>
        <v>4.5</v>
      </c>
      <c r="I399" s="1">
        <f>Merge6[[#This Row],[fee]]/1000000</f>
        <v>13.5</v>
      </c>
      <c r="J399" s="2">
        <f>Merge6[[#This Row],[fee]]/Merge6[[#This Row],[MV at time]]</f>
        <v>3</v>
      </c>
      <c r="K399" t="s">
        <v>773</v>
      </c>
      <c r="L399" t="s">
        <v>145</v>
      </c>
      <c r="M399" t="s">
        <v>181</v>
      </c>
      <c r="N399" t="s">
        <v>429</v>
      </c>
      <c r="O3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3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399" t="s">
        <v>60</v>
      </c>
      <c r="R399" t="s">
        <v>60</v>
      </c>
      <c r="S399">
        <v>74</v>
      </c>
      <c r="T399">
        <v>83</v>
      </c>
      <c r="U399">
        <f>Merge6[[#This Row],[POT]]-Merge6[[#This Row],[TOT]]</f>
        <v>9</v>
      </c>
      <c r="V399" t="s">
        <v>43</v>
      </c>
      <c r="W399">
        <f>IF(Merge6[[#This Row],[Preffoot]]="Right",1,0)</f>
        <v>0</v>
      </c>
      <c r="X399" t="s">
        <v>77</v>
      </c>
      <c r="Y399">
        <f>IF(Merge6[[#This Row],[Position2]]="GK",1,0)</f>
        <v>0</v>
      </c>
      <c r="Z399">
        <f>IF(Merge6[[#This Row],[Position2]]="LB",1,0)</f>
        <v>0</v>
      </c>
      <c r="AA399">
        <f>IF(Merge6[[#This Row],[Position2]]="CB",1,0)</f>
        <v>0</v>
      </c>
      <c r="AB399">
        <f>IF(Merge6[[#This Row],[Position2]]="RB",1,0)</f>
        <v>0</v>
      </c>
      <c r="AC399">
        <f>IF(Merge6[[#This Row],[Position2]]="LWB",1,0)</f>
        <v>0</v>
      </c>
      <c r="AD399">
        <f>IF(Merge6[[#This Row],[Position2]]="RWB",1,0)</f>
        <v>0</v>
      </c>
      <c r="AE399">
        <f>IF(Merge6[[#This Row],[Position2]]="LM",1,0)</f>
        <v>1</v>
      </c>
      <c r="AF399">
        <f>IF(Merge6[[#This Row],[Position2]]="CDM",1,0)</f>
        <v>0</v>
      </c>
      <c r="AG399">
        <f>IF(Merge6[[#This Row],[Position2]]="CM",1,0)</f>
        <v>0</v>
      </c>
      <c r="AH399">
        <f>IF(Merge6[[#This Row],[Position2]]="CAM",1,0)</f>
        <v>0</v>
      </c>
      <c r="AI399">
        <f>IF(Merge6[[#This Row],[Position2]]="RM",1,0)</f>
        <v>0</v>
      </c>
      <c r="AJ399">
        <f>IF(Merge6[[#This Row],[Position2]]="LW",1,0)</f>
        <v>0</v>
      </c>
      <c r="AK399">
        <f>IF(Merge6[[#This Row],[Position2]]="RW",1,0)</f>
        <v>0</v>
      </c>
      <c r="AL399">
        <f>IF(Merge6[[#This Row],[Position2]]="CF",1,0)</f>
        <v>0</v>
      </c>
      <c r="AM399">
        <f>IF(Merge6[[#This Row],[Position2]]="ST",1,0)</f>
        <v>0</v>
      </c>
      <c r="AN399">
        <v>74</v>
      </c>
      <c r="AO399">
        <v>80</v>
      </c>
      <c r="AP399">
        <v>72</v>
      </c>
      <c r="AQ399">
        <v>73</v>
      </c>
      <c r="AR399">
        <v>55</v>
      </c>
      <c r="AS399">
        <v>37</v>
      </c>
      <c r="AT399">
        <v>55</v>
      </c>
      <c r="AU399">
        <v>65</v>
      </c>
      <c r="AV399">
        <v>65</v>
      </c>
      <c r="AW399">
        <v>53</v>
      </c>
      <c r="AX399">
        <v>49</v>
      </c>
      <c r="AY399">
        <v>50</v>
      </c>
      <c r="AZ399">
        <v>48</v>
      </c>
      <c r="BA399">
        <v>26</v>
      </c>
      <c r="BB399">
        <v>23</v>
      </c>
      <c r="BC399">
        <v>26</v>
      </c>
      <c r="BD399">
        <v>87</v>
      </c>
      <c r="BE399">
        <v>66</v>
      </c>
      <c r="BF399">
        <v>52</v>
      </c>
      <c r="BG399">
        <v>79</v>
      </c>
      <c r="BH399">
        <v>79</v>
      </c>
      <c r="BI399">
        <v>78</v>
      </c>
      <c r="BJ399">
        <v>53</v>
      </c>
      <c r="BK399">
        <v>5</v>
      </c>
      <c r="BL399">
        <v>9</v>
      </c>
      <c r="BM399">
        <v>13</v>
      </c>
      <c r="BN399">
        <v>11</v>
      </c>
      <c r="BO399">
        <v>7</v>
      </c>
      <c r="BP399">
        <v>48</v>
      </c>
      <c r="BQ399">
        <v>68</v>
      </c>
      <c r="BR399">
        <v>65</v>
      </c>
      <c r="BS399">
        <v>27</v>
      </c>
      <c r="BT399">
        <v>71</v>
      </c>
      <c r="BU399">
        <v>60</v>
      </c>
    </row>
    <row r="400" spans="1:73" x14ac:dyDescent="0.25">
      <c r="A400" t="s">
        <v>375</v>
      </c>
      <c r="B400">
        <v>23</v>
      </c>
      <c r="C400" t="s">
        <v>28</v>
      </c>
      <c r="D400">
        <v>27</v>
      </c>
      <c r="E400">
        <f>Merge6[[#This Row],[age]]^2</f>
        <v>729</v>
      </c>
      <c r="F400" s="1">
        <v>10000000</v>
      </c>
      <c r="G400" s="1">
        <v>15000000</v>
      </c>
      <c r="H400" s="1">
        <f>Merge6[[#This Row],[MV at time]]/1000000</f>
        <v>10</v>
      </c>
      <c r="I400" s="1">
        <f>Merge6[[#This Row],[fee]]/1000000</f>
        <v>15</v>
      </c>
      <c r="J400" s="2">
        <f>Merge6[[#This Row],[fee]]/Merge6[[#This Row],[MV at time]]</f>
        <v>1.5</v>
      </c>
      <c r="K400" t="s">
        <v>2</v>
      </c>
      <c r="L400" t="s">
        <v>376</v>
      </c>
      <c r="M400" t="s">
        <v>377</v>
      </c>
      <c r="N400" t="s">
        <v>25</v>
      </c>
      <c r="O4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00" t="s">
        <v>7</v>
      </c>
      <c r="R400" t="s">
        <v>7</v>
      </c>
      <c r="S400">
        <v>76</v>
      </c>
      <c r="T400">
        <v>78</v>
      </c>
      <c r="U400">
        <f>Merge6[[#This Row],[POT]]-Merge6[[#This Row],[TOT]]</f>
        <v>2</v>
      </c>
      <c r="V400" t="s">
        <v>43</v>
      </c>
      <c r="W400">
        <f>IF(Merge6[[#This Row],[Preffoot]]="Right",1,0)</f>
        <v>0</v>
      </c>
      <c r="X400" t="s">
        <v>15</v>
      </c>
      <c r="Y400">
        <f>IF(Merge6[[#This Row],[Position2]]="GK",1,0)</f>
        <v>0</v>
      </c>
      <c r="Z400">
        <f>IF(Merge6[[#This Row],[Position2]]="LB",1,0)</f>
        <v>0</v>
      </c>
      <c r="AA400">
        <f>IF(Merge6[[#This Row],[Position2]]="CB",1,0)</f>
        <v>0</v>
      </c>
      <c r="AB400">
        <f>IF(Merge6[[#This Row],[Position2]]="RB",1,0)</f>
        <v>0</v>
      </c>
      <c r="AC400">
        <f>IF(Merge6[[#This Row],[Position2]]="LWB",1,0)</f>
        <v>0</v>
      </c>
      <c r="AD400">
        <f>IF(Merge6[[#This Row],[Position2]]="RWB",1,0)</f>
        <v>0</v>
      </c>
      <c r="AE400">
        <f>IF(Merge6[[#This Row],[Position2]]="LM",1,0)</f>
        <v>0</v>
      </c>
      <c r="AF400">
        <f>IF(Merge6[[#This Row],[Position2]]="CDM",1,0)</f>
        <v>0</v>
      </c>
      <c r="AG400">
        <f>IF(Merge6[[#This Row],[Position2]]="CM",1,0)</f>
        <v>0</v>
      </c>
      <c r="AH400">
        <f>IF(Merge6[[#This Row],[Position2]]="CAM",1,0)</f>
        <v>0</v>
      </c>
      <c r="AI400">
        <f>IF(Merge6[[#This Row],[Position2]]="RM",1,0)</f>
        <v>0</v>
      </c>
      <c r="AJ400">
        <f>IF(Merge6[[#This Row],[Position2]]="LW",1,0)</f>
        <v>0</v>
      </c>
      <c r="AK400">
        <f>IF(Merge6[[#This Row],[Position2]]="RW",1,0)</f>
        <v>0</v>
      </c>
      <c r="AL400">
        <f>IF(Merge6[[#This Row],[Position2]]="CF",1,0)</f>
        <v>0</v>
      </c>
      <c r="AM400">
        <f>IF(Merge6[[#This Row],[Position2]]="ST",1,0)</f>
        <v>1</v>
      </c>
      <c r="AN400">
        <v>82</v>
      </c>
      <c r="AO400">
        <v>83</v>
      </c>
      <c r="AP400">
        <v>70</v>
      </c>
      <c r="AQ400">
        <v>67</v>
      </c>
      <c r="AR400">
        <v>60</v>
      </c>
      <c r="AS400">
        <v>61</v>
      </c>
      <c r="AT400">
        <v>78</v>
      </c>
      <c r="AU400">
        <v>75</v>
      </c>
      <c r="AV400">
        <v>75</v>
      </c>
      <c r="AW400">
        <v>63</v>
      </c>
      <c r="AX400">
        <v>69</v>
      </c>
      <c r="AY400">
        <v>69</v>
      </c>
      <c r="AZ400">
        <v>71</v>
      </c>
      <c r="BA400">
        <v>18</v>
      </c>
      <c r="BB400">
        <v>18</v>
      </c>
      <c r="BC400">
        <v>15</v>
      </c>
      <c r="BD400">
        <v>90</v>
      </c>
      <c r="BE400">
        <v>65</v>
      </c>
      <c r="BF400">
        <v>58</v>
      </c>
      <c r="BG400">
        <v>72</v>
      </c>
      <c r="BH400">
        <v>87</v>
      </c>
      <c r="BI400">
        <v>82</v>
      </c>
      <c r="BJ400">
        <v>41</v>
      </c>
      <c r="BK400">
        <v>12</v>
      </c>
      <c r="BL400">
        <v>14</v>
      </c>
      <c r="BM400">
        <v>15</v>
      </c>
      <c r="BN400">
        <v>11</v>
      </c>
      <c r="BO400">
        <v>7</v>
      </c>
      <c r="BP400">
        <v>49</v>
      </c>
      <c r="BQ400">
        <v>74</v>
      </c>
      <c r="BR400">
        <v>79</v>
      </c>
      <c r="BS400">
        <v>37</v>
      </c>
      <c r="BT400">
        <v>73</v>
      </c>
      <c r="BU400">
        <v>73</v>
      </c>
    </row>
    <row r="401" spans="1:73" x14ac:dyDescent="0.25">
      <c r="A401" t="s">
        <v>375</v>
      </c>
      <c r="B401">
        <v>21</v>
      </c>
      <c r="C401" t="s">
        <v>28</v>
      </c>
      <c r="D401">
        <v>29</v>
      </c>
      <c r="E401">
        <f>Merge6[[#This Row],[age]]^2</f>
        <v>841</v>
      </c>
      <c r="F401" s="1">
        <v>8000000</v>
      </c>
      <c r="G401" s="1">
        <v>10000000</v>
      </c>
      <c r="H401" s="1">
        <f>Merge6[[#This Row],[MV at time]]/1000000</f>
        <v>8</v>
      </c>
      <c r="I401" s="1">
        <f>Merge6[[#This Row],[fee]]/1000000</f>
        <v>10</v>
      </c>
      <c r="J401" s="2">
        <f>Merge6[[#This Row],[fee]]/Merge6[[#This Row],[MV at time]]</f>
        <v>1.25</v>
      </c>
      <c r="K401" t="s">
        <v>773</v>
      </c>
      <c r="L401" t="s">
        <v>376</v>
      </c>
      <c r="M401" t="s">
        <v>25</v>
      </c>
      <c r="N401" t="s">
        <v>377</v>
      </c>
      <c r="O4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01" t="s">
        <v>7</v>
      </c>
      <c r="R401" t="s">
        <v>7</v>
      </c>
      <c r="S401">
        <v>77</v>
      </c>
      <c r="T401">
        <v>77</v>
      </c>
      <c r="U401">
        <f>Merge6[[#This Row],[POT]]-Merge6[[#This Row],[TOT]]</f>
        <v>0</v>
      </c>
      <c r="V401" t="s">
        <v>43</v>
      </c>
      <c r="W401">
        <f>IF(Merge6[[#This Row],[Preffoot]]="Right",1,0)</f>
        <v>0</v>
      </c>
      <c r="X401" t="s">
        <v>21</v>
      </c>
      <c r="Y401">
        <f>IF(Merge6[[#This Row],[Position2]]="GK",1,0)</f>
        <v>0</v>
      </c>
      <c r="Z401">
        <f>IF(Merge6[[#This Row],[Position2]]="LB",1,0)</f>
        <v>0</v>
      </c>
      <c r="AA401">
        <f>IF(Merge6[[#This Row],[Position2]]="CB",1,0)</f>
        <v>0</v>
      </c>
      <c r="AB401">
        <f>IF(Merge6[[#This Row],[Position2]]="RB",1,0)</f>
        <v>0</v>
      </c>
      <c r="AC401">
        <f>IF(Merge6[[#This Row],[Position2]]="LWB",1,0)</f>
        <v>0</v>
      </c>
      <c r="AD401">
        <f>IF(Merge6[[#This Row],[Position2]]="RWB",1,0)</f>
        <v>0</v>
      </c>
      <c r="AE401">
        <f>IF(Merge6[[#This Row],[Position2]]="LM",1,0)</f>
        <v>0</v>
      </c>
      <c r="AF401">
        <f>IF(Merge6[[#This Row],[Position2]]="CDM",1,0)</f>
        <v>0</v>
      </c>
      <c r="AG401">
        <f>IF(Merge6[[#This Row],[Position2]]="CM",1,0)</f>
        <v>0</v>
      </c>
      <c r="AH401">
        <f>IF(Merge6[[#This Row],[Position2]]="CAM",1,0)</f>
        <v>1</v>
      </c>
      <c r="AI401">
        <f>IF(Merge6[[#This Row],[Position2]]="RM",1,0)</f>
        <v>0</v>
      </c>
      <c r="AJ401">
        <f>IF(Merge6[[#This Row],[Position2]]="LW",1,0)</f>
        <v>0</v>
      </c>
      <c r="AK401">
        <f>IF(Merge6[[#This Row],[Position2]]="RW",1,0)</f>
        <v>0</v>
      </c>
      <c r="AL401">
        <f>IF(Merge6[[#This Row],[Position2]]="CF",1,0)</f>
        <v>0</v>
      </c>
      <c r="AM401">
        <f>IF(Merge6[[#This Row],[Position2]]="ST",1,0)</f>
        <v>0</v>
      </c>
      <c r="AN401">
        <v>82</v>
      </c>
      <c r="AO401">
        <v>83</v>
      </c>
      <c r="AP401">
        <v>70</v>
      </c>
      <c r="AQ401">
        <v>67</v>
      </c>
      <c r="AR401">
        <v>60</v>
      </c>
      <c r="AS401">
        <v>68</v>
      </c>
      <c r="AT401">
        <v>79</v>
      </c>
      <c r="AU401">
        <v>77</v>
      </c>
      <c r="AV401">
        <v>78</v>
      </c>
      <c r="AW401">
        <v>67</v>
      </c>
      <c r="AX401">
        <v>69</v>
      </c>
      <c r="AY401">
        <v>69</v>
      </c>
      <c r="AZ401">
        <v>75</v>
      </c>
      <c r="BA401">
        <v>50</v>
      </c>
      <c r="BB401">
        <v>18</v>
      </c>
      <c r="BC401">
        <v>15</v>
      </c>
      <c r="BD401">
        <v>85</v>
      </c>
      <c r="BE401">
        <v>49</v>
      </c>
      <c r="BF401">
        <v>53</v>
      </c>
      <c r="BG401">
        <v>72</v>
      </c>
      <c r="BH401">
        <v>79</v>
      </c>
      <c r="BI401">
        <v>80</v>
      </c>
      <c r="BJ401">
        <v>42</v>
      </c>
      <c r="BK401">
        <v>12</v>
      </c>
      <c r="BL401">
        <v>14</v>
      </c>
      <c r="BM401">
        <v>15</v>
      </c>
      <c r="BN401">
        <v>11</v>
      </c>
      <c r="BO401">
        <v>7</v>
      </c>
      <c r="BP401">
        <v>53</v>
      </c>
      <c r="BQ401">
        <v>75</v>
      </c>
      <c r="BR401">
        <v>79</v>
      </c>
      <c r="BS401">
        <v>37</v>
      </c>
      <c r="BT401">
        <v>75</v>
      </c>
      <c r="BU401">
        <v>75</v>
      </c>
    </row>
    <row r="402" spans="1:73" x14ac:dyDescent="0.25">
      <c r="A402" t="s">
        <v>866</v>
      </c>
      <c r="B402">
        <v>35</v>
      </c>
      <c r="C402" t="s">
        <v>84</v>
      </c>
      <c r="D402">
        <v>23</v>
      </c>
      <c r="E402">
        <f>Merge6[[#This Row],[age]]^2</f>
        <v>529</v>
      </c>
      <c r="F402" s="1">
        <v>13000000</v>
      </c>
      <c r="G402" s="1">
        <v>15000000</v>
      </c>
      <c r="H402" s="1">
        <f>Merge6[[#This Row],[MV at time]]/1000000</f>
        <v>13</v>
      </c>
      <c r="I402" s="1">
        <f>Merge6[[#This Row],[fee]]/1000000</f>
        <v>15</v>
      </c>
      <c r="J402" s="2">
        <f>Merge6[[#This Row],[fee]]/Merge6[[#This Row],[MV at time]]</f>
        <v>1.1538461538461537</v>
      </c>
      <c r="K402" t="s">
        <v>1050</v>
      </c>
      <c r="L402" t="s">
        <v>387</v>
      </c>
      <c r="M402" t="s">
        <v>90</v>
      </c>
      <c r="N402" t="s">
        <v>218</v>
      </c>
      <c r="O4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02" t="s">
        <v>91</v>
      </c>
      <c r="R402" t="s">
        <v>91</v>
      </c>
      <c r="S402">
        <v>82</v>
      </c>
      <c r="T402">
        <v>87</v>
      </c>
      <c r="U402">
        <f>Merge6[[#This Row],[POT]]-Merge6[[#This Row],[TOT]]</f>
        <v>5</v>
      </c>
      <c r="V402" t="s">
        <v>8</v>
      </c>
      <c r="W402">
        <f>IF(Merge6[[#This Row],[Preffoot]]="Right",1,0)</f>
        <v>1</v>
      </c>
      <c r="X402" t="s">
        <v>87</v>
      </c>
      <c r="Y402">
        <f>IF(Merge6[[#This Row],[Position2]]="GK",1,0)</f>
        <v>1</v>
      </c>
      <c r="Z402">
        <f>IF(Merge6[[#This Row],[Position2]]="LB",1,0)</f>
        <v>0</v>
      </c>
      <c r="AA402">
        <f>IF(Merge6[[#This Row],[Position2]]="CB",1,0)</f>
        <v>0</v>
      </c>
      <c r="AB402">
        <f>IF(Merge6[[#This Row],[Position2]]="RB",1,0)</f>
        <v>0</v>
      </c>
      <c r="AC402">
        <f>IF(Merge6[[#This Row],[Position2]]="LWB",1,0)</f>
        <v>0</v>
      </c>
      <c r="AD402">
        <f>IF(Merge6[[#This Row],[Position2]]="RWB",1,0)</f>
        <v>0</v>
      </c>
      <c r="AE402">
        <f>IF(Merge6[[#This Row],[Position2]]="LM",1,0)</f>
        <v>0</v>
      </c>
      <c r="AF402">
        <f>IF(Merge6[[#This Row],[Position2]]="CDM",1,0)</f>
        <v>0</v>
      </c>
      <c r="AG402">
        <f>IF(Merge6[[#This Row],[Position2]]="CM",1,0)</f>
        <v>0</v>
      </c>
      <c r="AH402">
        <f>IF(Merge6[[#This Row],[Position2]]="CAM",1,0)</f>
        <v>0</v>
      </c>
      <c r="AI402">
        <f>IF(Merge6[[#This Row],[Position2]]="RM",1,0)</f>
        <v>0</v>
      </c>
      <c r="AJ402">
        <f>IF(Merge6[[#This Row],[Position2]]="LW",1,0)</f>
        <v>0</v>
      </c>
      <c r="AK402">
        <f>IF(Merge6[[#This Row],[Position2]]="RW",1,0)</f>
        <v>0</v>
      </c>
      <c r="AL402">
        <f>IF(Merge6[[#This Row],[Position2]]="CF",1,0)</f>
        <v>0</v>
      </c>
      <c r="AM402">
        <f>IF(Merge6[[#This Row],[Position2]]="ST",1,0)</f>
        <v>0</v>
      </c>
      <c r="AN402">
        <v>34</v>
      </c>
      <c r="AO402">
        <v>24</v>
      </c>
      <c r="AP402">
        <v>13</v>
      </c>
      <c r="AQ402">
        <v>39</v>
      </c>
      <c r="AR402">
        <v>33</v>
      </c>
      <c r="AS402">
        <v>13</v>
      </c>
      <c r="AT402">
        <v>56</v>
      </c>
      <c r="AU402">
        <v>10</v>
      </c>
      <c r="AV402">
        <v>10</v>
      </c>
      <c r="AW402">
        <v>13</v>
      </c>
      <c r="AX402">
        <v>12</v>
      </c>
      <c r="AY402">
        <v>12</v>
      </c>
      <c r="AZ402">
        <v>10</v>
      </c>
      <c r="BA402">
        <v>15</v>
      </c>
      <c r="BB402">
        <v>15</v>
      </c>
      <c r="BC402">
        <v>15</v>
      </c>
      <c r="BD402">
        <v>34</v>
      </c>
      <c r="BE402">
        <v>30</v>
      </c>
      <c r="BF402">
        <v>81</v>
      </c>
      <c r="BG402">
        <v>24</v>
      </c>
      <c r="BH402">
        <v>36</v>
      </c>
      <c r="BI402">
        <v>37</v>
      </c>
      <c r="BJ402">
        <v>60</v>
      </c>
      <c r="BK402">
        <v>79</v>
      </c>
      <c r="BL402">
        <v>83</v>
      </c>
      <c r="BM402">
        <v>80</v>
      </c>
      <c r="BN402">
        <v>74</v>
      </c>
      <c r="BO402">
        <v>86</v>
      </c>
      <c r="BP402">
        <v>24</v>
      </c>
      <c r="BQ402">
        <v>80</v>
      </c>
      <c r="BR402">
        <v>10</v>
      </c>
      <c r="BS402">
        <v>14</v>
      </c>
      <c r="BT402">
        <v>59</v>
      </c>
      <c r="BU402">
        <v>66</v>
      </c>
    </row>
    <row r="403" spans="1:73" x14ac:dyDescent="0.25">
      <c r="A403" t="s">
        <v>866</v>
      </c>
      <c r="B403">
        <v>11</v>
      </c>
      <c r="C403" t="s">
        <v>84</v>
      </c>
      <c r="D403">
        <v>22</v>
      </c>
      <c r="E403">
        <f>Merge6[[#This Row],[age]]^2</f>
        <v>484</v>
      </c>
      <c r="F403" s="1">
        <v>4000000</v>
      </c>
      <c r="G403" s="1">
        <v>7200000</v>
      </c>
      <c r="H403" s="1">
        <f>Merge6[[#This Row],[MV at time]]/1000000</f>
        <v>4</v>
      </c>
      <c r="I403" s="1">
        <f>Merge6[[#This Row],[fee]]/1000000</f>
        <v>7.2</v>
      </c>
      <c r="J403" s="2">
        <f>Merge6[[#This Row],[fee]]/Merge6[[#This Row],[MV at time]]</f>
        <v>1.8</v>
      </c>
      <c r="K403" t="s">
        <v>773</v>
      </c>
      <c r="L403" t="s">
        <v>387</v>
      </c>
      <c r="M403" t="s">
        <v>143</v>
      </c>
      <c r="N403" t="s">
        <v>90</v>
      </c>
      <c r="O4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03" t="s">
        <v>91</v>
      </c>
      <c r="R403" t="s">
        <v>91</v>
      </c>
      <c r="S403">
        <v>77</v>
      </c>
      <c r="T403">
        <v>82</v>
      </c>
      <c r="U403">
        <f>Merge6[[#This Row],[POT]]-Merge6[[#This Row],[TOT]]</f>
        <v>5</v>
      </c>
      <c r="V403" t="s">
        <v>8</v>
      </c>
      <c r="W403">
        <f>IF(Merge6[[#This Row],[Preffoot]]="Right",1,0)</f>
        <v>1</v>
      </c>
      <c r="X403" t="s">
        <v>87</v>
      </c>
      <c r="Y403">
        <f>IF(Merge6[[#This Row],[Position2]]="GK",1,0)</f>
        <v>1</v>
      </c>
      <c r="Z403">
        <f>IF(Merge6[[#This Row],[Position2]]="LB",1,0)</f>
        <v>0</v>
      </c>
      <c r="AA403">
        <f>IF(Merge6[[#This Row],[Position2]]="CB",1,0)</f>
        <v>0</v>
      </c>
      <c r="AB403">
        <f>IF(Merge6[[#This Row],[Position2]]="RB",1,0)</f>
        <v>0</v>
      </c>
      <c r="AC403">
        <f>IF(Merge6[[#This Row],[Position2]]="LWB",1,0)</f>
        <v>0</v>
      </c>
      <c r="AD403">
        <f>IF(Merge6[[#This Row],[Position2]]="RWB",1,0)</f>
        <v>0</v>
      </c>
      <c r="AE403">
        <f>IF(Merge6[[#This Row],[Position2]]="LM",1,0)</f>
        <v>0</v>
      </c>
      <c r="AF403">
        <f>IF(Merge6[[#This Row],[Position2]]="CDM",1,0)</f>
        <v>0</v>
      </c>
      <c r="AG403">
        <f>IF(Merge6[[#This Row],[Position2]]="CM",1,0)</f>
        <v>0</v>
      </c>
      <c r="AH403">
        <f>IF(Merge6[[#This Row],[Position2]]="CAM",1,0)</f>
        <v>0</v>
      </c>
      <c r="AI403">
        <f>IF(Merge6[[#This Row],[Position2]]="RM",1,0)</f>
        <v>0</v>
      </c>
      <c r="AJ403">
        <f>IF(Merge6[[#This Row],[Position2]]="LW",1,0)</f>
        <v>0</v>
      </c>
      <c r="AK403">
        <f>IF(Merge6[[#This Row],[Position2]]="RW",1,0)</f>
        <v>0</v>
      </c>
      <c r="AL403">
        <f>IF(Merge6[[#This Row],[Position2]]="CF",1,0)</f>
        <v>0</v>
      </c>
      <c r="AM403">
        <f>IF(Merge6[[#This Row],[Position2]]="ST",1,0)</f>
        <v>0</v>
      </c>
      <c r="AN403">
        <v>34</v>
      </c>
      <c r="AO403">
        <v>24</v>
      </c>
      <c r="AP403">
        <v>13</v>
      </c>
      <c r="AQ403">
        <v>39</v>
      </c>
      <c r="AR403">
        <v>33</v>
      </c>
      <c r="AS403">
        <v>13</v>
      </c>
      <c r="AT403">
        <v>56</v>
      </c>
      <c r="AU403">
        <v>10</v>
      </c>
      <c r="AV403">
        <v>10</v>
      </c>
      <c r="AW403">
        <v>13</v>
      </c>
      <c r="AX403">
        <v>12</v>
      </c>
      <c r="AY403">
        <v>12</v>
      </c>
      <c r="AZ403">
        <v>10</v>
      </c>
      <c r="BA403">
        <v>15</v>
      </c>
      <c r="BB403">
        <v>15</v>
      </c>
      <c r="BC403">
        <v>15</v>
      </c>
      <c r="BD403">
        <v>26</v>
      </c>
      <c r="BE403">
        <v>21</v>
      </c>
      <c r="BF403">
        <v>68</v>
      </c>
      <c r="BG403">
        <v>24</v>
      </c>
      <c r="BH403">
        <v>26</v>
      </c>
      <c r="BI403">
        <v>34</v>
      </c>
      <c r="BJ403">
        <v>34</v>
      </c>
      <c r="BK403">
        <v>73</v>
      </c>
      <c r="BL403">
        <v>78</v>
      </c>
      <c r="BM403">
        <v>77</v>
      </c>
      <c r="BN403">
        <v>75</v>
      </c>
      <c r="BO403">
        <v>79</v>
      </c>
      <c r="BP403">
        <v>24</v>
      </c>
      <c r="BQ403">
        <v>74</v>
      </c>
      <c r="BR403">
        <v>10</v>
      </c>
      <c r="BS403">
        <v>14</v>
      </c>
      <c r="BT403">
        <v>55</v>
      </c>
      <c r="BU403">
        <v>62</v>
      </c>
    </row>
    <row r="404" spans="1:73" x14ac:dyDescent="0.25">
      <c r="A404" t="s">
        <v>602</v>
      </c>
      <c r="B404">
        <v>23</v>
      </c>
      <c r="C404" t="s">
        <v>17</v>
      </c>
      <c r="D404">
        <v>29</v>
      </c>
      <c r="E404">
        <f>Merge6[[#This Row],[age]]^2</f>
        <v>841</v>
      </c>
      <c r="F404" s="1">
        <v>18000000</v>
      </c>
      <c r="G404" s="1">
        <v>12000000</v>
      </c>
      <c r="H404" s="1">
        <f>Merge6[[#This Row],[MV at time]]/1000000</f>
        <v>18</v>
      </c>
      <c r="I404" s="1">
        <f>Merge6[[#This Row],[fee]]/1000000</f>
        <v>12</v>
      </c>
      <c r="J404" s="2">
        <f>Merge6[[#This Row],[fee]]/Merge6[[#This Row],[MV at time]]</f>
        <v>0.66666666666666663</v>
      </c>
      <c r="K404" t="s">
        <v>509</v>
      </c>
      <c r="L404" t="s">
        <v>85</v>
      </c>
      <c r="M404" t="s">
        <v>242</v>
      </c>
      <c r="N404" t="s">
        <v>65</v>
      </c>
      <c r="O4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404" t="s">
        <v>55</v>
      </c>
      <c r="R404" t="s">
        <v>66</v>
      </c>
      <c r="S404">
        <v>79</v>
      </c>
      <c r="T404">
        <v>79</v>
      </c>
      <c r="U404">
        <f>Merge6[[#This Row],[POT]]-Merge6[[#This Row],[TOT]]</f>
        <v>0</v>
      </c>
      <c r="V404" t="s">
        <v>8</v>
      </c>
      <c r="W404">
        <f>IF(Merge6[[#This Row],[Preffoot]]="Right",1,0)</f>
        <v>1</v>
      </c>
      <c r="X404" t="s">
        <v>61</v>
      </c>
      <c r="Y404">
        <f>IF(Merge6[[#This Row],[Position2]]="GK",1,0)</f>
        <v>0</v>
      </c>
      <c r="Z404">
        <f>IF(Merge6[[#This Row],[Position2]]="LB",1,0)</f>
        <v>0</v>
      </c>
      <c r="AA404">
        <f>IF(Merge6[[#This Row],[Position2]]="CB",1,0)</f>
        <v>0</v>
      </c>
      <c r="AB404">
        <f>IF(Merge6[[#This Row],[Position2]]="RB",1,0)</f>
        <v>0</v>
      </c>
      <c r="AC404">
        <f>IF(Merge6[[#This Row],[Position2]]="LWB",1,0)</f>
        <v>0</v>
      </c>
      <c r="AD404">
        <f>IF(Merge6[[#This Row],[Position2]]="RWB",1,0)</f>
        <v>0</v>
      </c>
      <c r="AE404">
        <f>IF(Merge6[[#This Row],[Position2]]="LM",1,0)</f>
        <v>0</v>
      </c>
      <c r="AF404">
        <f>IF(Merge6[[#This Row],[Position2]]="CDM",1,0)</f>
        <v>1</v>
      </c>
      <c r="AG404">
        <f>IF(Merge6[[#This Row],[Position2]]="CM",1,0)</f>
        <v>0</v>
      </c>
      <c r="AH404">
        <f>IF(Merge6[[#This Row],[Position2]]="CAM",1,0)</f>
        <v>0</v>
      </c>
      <c r="AI404">
        <f>IF(Merge6[[#This Row],[Position2]]="RM",1,0)</f>
        <v>0</v>
      </c>
      <c r="AJ404">
        <f>IF(Merge6[[#This Row],[Position2]]="LW",1,0)</f>
        <v>0</v>
      </c>
      <c r="AK404">
        <f>IF(Merge6[[#This Row],[Position2]]="RW",1,0)</f>
        <v>0</v>
      </c>
      <c r="AL404">
        <f>IF(Merge6[[#This Row],[Position2]]="CF",1,0)</f>
        <v>0</v>
      </c>
      <c r="AM404">
        <f>IF(Merge6[[#This Row],[Position2]]="ST",1,0)</f>
        <v>0</v>
      </c>
      <c r="AN404">
        <v>77</v>
      </c>
      <c r="AO404">
        <v>69</v>
      </c>
      <c r="AP404">
        <v>63</v>
      </c>
      <c r="AQ404">
        <v>79</v>
      </c>
      <c r="AR404">
        <v>80</v>
      </c>
      <c r="AS404">
        <v>75</v>
      </c>
      <c r="AT404">
        <v>82</v>
      </c>
      <c r="AU404">
        <v>71</v>
      </c>
      <c r="AV404">
        <v>76</v>
      </c>
      <c r="AW404">
        <v>52</v>
      </c>
      <c r="AX404">
        <v>62</v>
      </c>
      <c r="AY404">
        <v>78</v>
      </c>
      <c r="AZ404">
        <v>74</v>
      </c>
      <c r="BA404">
        <v>73</v>
      </c>
      <c r="BB404">
        <v>72</v>
      </c>
      <c r="BC404">
        <v>77</v>
      </c>
      <c r="BD404">
        <v>65</v>
      </c>
      <c r="BE404">
        <v>78</v>
      </c>
      <c r="BF404">
        <v>83</v>
      </c>
      <c r="BG404">
        <v>53</v>
      </c>
      <c r="BH404">
        <v>69</v>
      </c>
      <c r="BI404">
        <v>59</v>
      </c>
      <c r="BJ404">
        <v>74</v>
      </c>
      <c r="BK404">
        <v>6</v>
      </c>
      <c r="BL404">
        <v>15</v>
      </c>
      <c r="BM404">
        <v>14</v>
      </c>
      <c r="BN404">
        <v>8</v>
      </c>
      <c r="BO404">
        <v>7</v>
      </c>
      <c r="BP404">
        <v>80</v>
      </c>
      <c r="BQ404">
        <v>79</v>
      </c>
      <c r="BR404">
        <v>70</v>
      </c>
      <c r="BS404">
        <v>76</v>
      </c>
      <c r="BT404">
        <v>68</v>
      </c>
      <c r="BU404">
        <v>80</v>
      </c>
    </row>
    <row r="405" spans="1:73" x14ac:dyDescent="0.25">
      <c r="A405" t="s">
        <v>1258</v>
      </c>
      <c r="B405">
        <v>23</v>
      </c>
      <c r="C405" t="s">
        <v>84</v>
      </c>
      <c r="D405">
        <v>25</v>
      </c>
      <c r="E405">
        <f>Merge6[[#This Row],[age]]^2</f>
        <v>625</v>
      </c>
      <c r="F405" s="1">
        <v>10000000</v>
      </c>
      <c r="G405" s="1">
        <v>8500000</v>
      </c>
      <c r="H405" s="1">
        <f>Merge6[[#This Row],[MV at time]]/1000000</f>
        <v>10</v>
      </c>
      <c r="I405" s="1">
        <f>Merge6[[#This Row],[fee]]/1000000</f>
        <v>8.5</v>
      </c>
      <c r="J405" s="2">
        <f>Merge6[[#This Row],[fee]]/Merge6[[#This Row],[MV at time]]</f>
        <v>0.85</v>
      </c>
      <c r="K405" t="s">
        <v>1233</v>
      </c>
      <c r="L405" t="s">
        <v>18</v>
      </c>
      <c r="M405" t="s">
        <v>686</v>
      </c>
      <c r="N405" t="s">
        <v>1113</v>
      </c>
      <c r="O4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05" t="s">
        <v>50</v>
      </c>
      <c r="R405" t="s">
        <v>7</v>
      </c>
      <c r="S405">
        <v>78</v>
      </c>
      <c r="T405">
        <v>82</v>
      </c>
      <c r="U405">
        <f>Merge6[[#This Row],[POT]]-Merge6[[#This Row],[TOT]]</f>
        <v>4</v>
      </c>
      <c r="V405" t="s">
        <v>8</v>
      </c>
      <c r="W405">
        <f>IF(Merge6[[#This Row],[Preffoot]]="Right",1,0)</f>
        <v>1</v>
      </c>
      <c r="X405" t="s">
        <v>87</v>
      </c>
      <c r="Y405">
        <f>IF(Merge6[[#This Row],[Position2]]="GK",1,0)</f>
        <v>1</v>
      </c>
      <c r="Z405">
        <f>IF(Merge6[[#This Row],[Position2]]="LB",1,0)</f>
        <v>0</v>
      </c>
      <c r="AA405">
        <f>IF(Merge6[[#This Row],[Position2]]="CB",1,0)</f>
        <v>0</v>
      </c>
      <c r="AB405">
        <f>IF(Merge6[[#This Row],[Position2]]="RB",1,0)</f>
        <v>0</v>
      </c>
      <c r="AC405">
        <f>IF(Merge6[[#This Row],[Position2]]="LWB",1,0)</f>
        <v>0</v>
      </c>
      <c r="AD405">
        <f>IF(Merge6[[#This Row],[Position2]]="RWB",1,0)</f>
        <v>0</v>
      </c>
      <c r="AE405">
        <f>IF(Merge6[[#This Row],[Position2]]="LM",1,0)</f>
        <v>0</v>
      </c>
      <c r="AF405">
        <f>IF(Merge6[[#This Row],[Position2]]="CDM",1,0)</f>
        <v>0</v>
      </c>
      <c r="AG405">
        <f>IF(Merge6[[#This Row],[Position2]]="CM",1,0)</f>
        <v>0</v>
      </c>
      <c r="AH405">
        <f>IF(Merge6[[#This Row],[Position2]]="CAM",1,0)</f>
        <v>0</v>
      </c>
      <c r="AI405">
        <f>IF(Merge6[[#This Row],[Position2]]="RM",1,0)</f>
        <v>0</v>
      </c>
      <c r="AJ405">
        <f>IF(Merge6[[#This Row],[Position2]]="LW",1,0)</f>
        <v>0</v>
      </c>
      <c r="AK405">
        <f>IF(Merge6[[#This Row],[Position2]]="RW",1,0)</f>
        <v>0</v>
      </c>
      <c r="AL405">
        <f>IF(Merge6[[#This Row],[Position2]]="CF",1,0)</f>
        <v>0</v>
      </c>
      <c r="AM405">
        <f>IF(Merge6[[#This Row],[Position2]]="ST",1,0)</f>
        <v>0</v>
      </c>
      <c r="AN405">
        <v>14</v>
      </c>
      <c r="AO405">
        <v>12</v>
      </c>
      <c r="AP405">
        <v>11</v>
      </c>
      <c r="AQ405">
        <v>27</v>
      </c>
      <c r="AR405">
        <v>27</v>
      </c>
      <c r="AS405">
        <v>11</v>
      </c>
      <c r="AT405">
        <v>56</v>
      </c>
      <c r="AU405">
        <v>6</v>
      </c>
      <c r="AV405">
        <v>5</v>
      </c>
      <c r="AW405">
        <v>14</v>
      </c>
      <c r="AX405">
        <v>10</v>
      </c>
      <c r="AY405">
        <v>13</v>
      </c>
      <c r="AZ405">
        <v>7</v>
      </c>
      <c r="BA405" t="s">
        <v>1234</v>
      </c>
      <c r="BB405">
        <v>13</v>
      </c>
      <c r="BC405">
        <v>11</v>
      </c>
      <c r="BD405">
        <v>28</v>
      </c>
      <c r="BE405">
        <v>18</v>
      </c>
      <c r="BF405">
        <v>53</v>
      </c>
      <c r="BG405">
        <v>33</v>
      </c>
      <c r="BH405">
        <v>29</v>
      </c>
      <c r="BI405">
        <v>33</v>
      </c>
      <c r="BJ405">
        <v>49</v>
      </c>
      <c r="BK405">
        <v>78</v>
      </c>
      <c r="BL405">
        <v>79</v>
      </c>
      <c r="BM405">
        <v>78</v>
      </c>
      <c r="BN405">
        <v>74</v>
      </c>
      <c r="BO405">
        <v>80</v>
      </c>
      <c r="BP405">
        <v>17</v>
      </c>
      <c r="BQ405">
        <v>64</v>
      </c>
      <c r="BR405">
        <v>8</v>
      </c>
      <c r="BS405">
        <v>15</v>
      </c>
      <c r="BT405">
        <v>64</v>
      </c>
      <c r="BU405">
        <v>55</v>
      </c>
    </row>
    <row r="406" spans="1:73" x14ac:dyDescent="0.25">
      <c r="A406" t="s">
        <v>111</v>
      </c>
      <c r="B406">
        <v>35</v>
      </c>
      <c r="C406" t="s">
        <v>17</v>
      </c>
      <c r="D406">
        <v>28</v>
      </c>
      <c r="E406">
        <f>Merge6[[#This Row],[age]]^2</f>
        <v>784</v>
      </c>
      <c r="F406" s="1">
        <v>7500000</v>
      </c>
      <c r="G406" s="1">
        <v>8700000</v>
      </c>
      <c r="H406" s="1">
        <f>Merge6[[#This Row],[MV at time]]/1000000</f>
        <v>7.5</v>
      </c>
      <c r="I406" s="1">
        <f>Merge6[[#This Row],[fee]]/1000000</f>
        <v>8.6999999999999993</v>
      </c>
      <c r="J406" s="2">
        <f>Merge6[[#This Row],[fee]]/Merge6[[#This Row],[MV at time]]</f>
        <v>1.1599999999999999</v>
      </c>
      <c r="K406" t="s">
        <v>2</v>
      </c>
      <c r="L406" t="s">
        <v>3</v>
      </c>
      <c r="M406" t="s">
        <v>36</v>
      </c>
      <c r="N406" t="s">
        <v>110</v>
      </c>
      <c r="O4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406" t="s">
        <v>6</v>
      </c>
      <c r="R406" t="s">
        <v>69</v>
      </c>
      <c r="S406">
        <v>78</v>
      </c>
      <c r="T406">
        <v>79</v>
      </c>
      <c r="U406">
        <f>Merge6[[#This Row],[POT]]-Merge6[[#This Row],[TOT]]</f>
        <v>1</v>
      </c>
      <c r="V406" t="s">
        <v>8</v>
      </c>
      <c r="W406">
        <f>IF(Merge6[[#This Row],[Preffoot]]="Right",1,0)</f>
        <v>1</v>
      </c>
      <c r="X406" t="s">
        <v>61</v>
      </c>
      <c r="Y406">
        <f>IF(Merge6[[#This Row],[Position2]]="GK",1,0)</f>
        <v>0</v>
      </c>
      <c r="Z406">
        <f>IF(Merge6[[#This Row],[Position2]]="LB",1,0)</f>
        <v>0</v>
      </c>
      <c r="AA406">
        <f>IF(Merge6[[#This Row],[Position2]]="CB",1,0)</f>
        <v>0</v>
      </c>
      <c r="AB406">
        <f>IF(Merge6[[#This Row],[Position2]]="RB",1,0)</f>
        <v>0</v>
      </c>
      <c r="AC406">
        <f>IF(Merge6[[#This Row],[Position2]]="LWB",1,0)</f>
        <v>0</v>
      </c>
      <c r="AD406">
        <f>IF(Merge6[[#This Row],[Position2]]="RWB",1,0)</f>
        <v>0</v>
      </c>
      <c r="AE406">
        <f>IF(Merge6[[#This Row],[Position2]]="LM",1,0)</f>
        <v>0</v>
      </c>
      <c r="AF406">
        <f>IF(Merge6[[#This Row],[Position2]]="CDM",1,0)</f>
        <v>1</v>
      </c>
      <c r="AG406">
        <f>IF(Merge6[[#This Row],[Position2]]="CM",1,0)</f>
        <v>0</v>
      </c>
      <c r="AH406">
        <f>IF(Merge6[[#This Row],[Position2]]="CAM",1,0)</f>
        <v>0</v>
      </c>
      <c r="AI406">
        <f>IF(Merge6[[#This Row],[Position2]]="RM",1,0)</f>
        <v>0</v>
      </c>
      <c r="AJ406">
        <f>IF(Merge6[[#This Row],[Position2]]="LW",1,0)</f>
        <v>0</v>
      </c>
      <c r="AK406">
        <f>IF(Merge6[[#This Row],[Position2]]="RW",1,0)</f>
        <v>0</v>
      </c>
      <c r="AL406">
        <f>IF(Merge6[[#This Row],[Position2]]="CF",1,0)</f>
        <v>0</v>
      </c>
      <c r="AM406">
        <f>IF(Merge6[[#This Row],[Position2]]="ST",1,0)</f>
        <v>0</v>
      </c>
      <c r="AN406">
        <v>75</v>
      </c>
      <c r="AO406">
        <v>70</v>
      </c>
      <c r="AP406">
        <v>62</v>
      </c>
      <c r="AQ406">
        <v>80</v>
      </c>
      <c r="AR406">
        <v>73</v>
      </c>
      <c r="AS406">
        <v>68</v>
      </c>
      <c r="AT406">
        <v>69</v>
      </c>
      <c r="AU406">
        <v>59</v>
      </c>
      <c r="AV406">
        <v>65</v>
      </c>
      <c r="AW406">
        <v>66</v>
      </c>
      <c r="AX406">
        <v>54</v>
      </c>
      <c r="AY406">
        <v>60</v>
      </c>
      <c r="AZ406">
        <v>62</v>
      </c>
      <c r="BA406">
        <v>72</v>
      </c>
      <c r="BB406">
        <v>77</v>
      </c>
      <c r="BC406">
        <v>78</v>
      </c>
      <c r="BD406">
        <v>64</v>
      </c>
      <c r="BE406">
        <v>86</v>
      </c>
      <c r="BF406">
        <v>80</v>
      </c>
      <c r="BG406">
        <v>54</v>
      </c>
      <c r="BH406">
        <v>60</v>
      </c>
      <c r="BI406">
        <v>62</v>
      </c>
      <c r="BJ406">
        <v>74</v>
      </c>
      <c r="BK406">
        <v>15</v>
      </c>
      <c r="BL406">
        <v>7</v>
      </c>
      <c r="BM406">
        <v>12</v>
      </c>
      <c r="BN406">
        <v>16</v>
      </c>
      <c r="BO406">
        <v>7</v>
      </c>
      <c r="BP406">
        <v>87</v>
      </c>
      <c r="BQ406">
        <v>72</v>
      </c>
      <c r="BR406">
        <v>67</v>
      </c>
      <c r="BS406">
        <v>80</v>
      </c>
      <c r="BT406">
        <v>71</v>
      </c>
      <c r="BU406">
        <v>77</v>
      </c>
    </row>
    <row r="407" spans="1:73" x14ac:dyDescent="0.25">
      <c r="A407" t="s">
        <v>603</v>
      </c>
      <c r="B407">
        <v>22</v>
      </c>
      <c r="C407" t="s">
        <v>1</v>
      </c>
      <c r="D407">
        <v>25</v>
      </c>
      <c r="E407">
        <f>Merge6[[#This Row],[age]]^2</f>
        <v>625</v>
      </c>
      <c r="F407" s="1">
        <v>15000000</v>
      </c>
      <c r="G407" s="1">
        <v>18000000</v>
      </c>
      <c r="H407" s="1">
        <f>Merge6[[#This Row],[MV at time]]/1000000</f>
        <v>15</v>
      </c>
      <c r="I407" s="1">
        <f>Merge6[[#This Row],[fee]]/1000000</f>
        <v>18</v>
      </c>
      <c r="J407" s="2">
        <f>Merge6[[#This Row],[fee]]/Merge6[[#This Row],[MV at time]]</f>
        <v>1.2</v>
      </c>
      <c r="K407" t="s">
        <v>509</v>
      </c>
      <c r="L407" t="s">
        <v>128</v>
      </c>
      <c r="M407" t="s">
        <v>604</v>
      </c>
      <c r="N407" t="s">
        <v>59</v>
      </c>
      <c r="O4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07" t="s">
        <v>6</v>
      </c>
      <c r="R407" t="s">
        <v>55</v>
      </c>
      <c r="S407">
        <v>77</v>
      </c>
      <c r="T407">
        <v>79</v>
      </c>
      <c r="U407">
        <f>Merge6[[#This Row],[POT]]-Merge6[[#This Row],[TOT]]</f>
        <v>2</v>
      </c>
      <c r="V407" t="s">
        <v>8</v>
      </c>
      <c r="W407">
        <f>IF(Merge6[[#This Row],[Preffoot]]="Right",1,0)</f>
        <v>1</v>
      </c>
      <c r="X407" t="s">
        <v>9</v>
      </c>
      <c r="Y407">
        <f>IF(Merge6[[#This Row],[Position2]]="GK",1,0)</f>
        <v>0</v>
      </c>
      <c r="Z407">
        <f>IF(Merge6[[#This Row],[Position2]]="LB",1,0)</f>
        <v>0</v>
      </c>
      <c r="AA407">
        <f>IF(Merge6[[#This Row],[Position2]]="CB",1,0)</f>
        <v>1</v>
      </c>
      <c r="AB407">
        <f>IF(Merge6[[#This Row],[Position2]]="RB",1,0)</f>
        <v>0</v>
      </c>
      <c r="AC407">
        <f>IF(Merge6[[#This Row],[Position2]]="LWB",1,0)</f>
        <v>0</v>
      </c>
      <c r="AD407">
        <f>IF(Merge6[[#This Row],[Position2]]="RWB",1,0)</f>
        <v>0</v>
      </c>
      <c r="AE407">
        <f>IF(Merge6[[#This Row],[Position2]]="LM",1,0)</f>
        <v>0</v>
      </c>
      <c r="AF407">
        <f>IF(Merge6[[#This Row],[Position2]]="CDM",1,0)</f>
        <v>0</v>
      </c>
      <c r="AG407">
        <f>IF(Merge6[[#This Row],[Position2]]="CM",1,0)</f>
        <v>0</v>
      </c>
      <c r="AH407">
        <f>IF(Merge6[[#This Row],[Position2]]="CAM",1,0)</f>
        <v>0</v>
      </c>
      <c r="AI407">
        <f>IF(Merge6[[#This Row],[Position2]]="RM",1,0)</f>
        <v>0</v>
      </c>
      <c r="AJ407">
        <f>IF(Merge6[[#This Row],[Position2]]="LW",1,0)</f>
        <v>0</v>
      </c>
      <c r="AK407">
        <f>IF(Merge6[[#This Row],[Position2]]="RW",1,0)</f>
        <v>0</v>
      </c>
      <c r="AL407">
        <f>IF(Merge6[[#This Row],[Position2]]="CF",1,0)</f>
        <v>0</v>
      </c>
      <c r="AM407">
        <f>IF(Merge6[[#This Row],[Position2]]="ST",1,0)</f>
        <v>0</v>
      </c>
      <c r="AN407">
        <v>59</v>
      </c>
      <c r="AO407">
        <v>40</v>
      </c>
      <c r="AP407">
        <v>41</v>
      </c>
      <c r="AQ407">
        <v>66</v>
      </c>
      <c r="AR407">
        <v>61</v>
      </c>
      <c r="AS407">
        <v>76</v>
      </c>
      <c r="AT407">
        <v>58</v>
      </c>
      <c r="AU407">
        <v>28</v>
      </c>
      <c r="AV407">
        <v>24</v>
      </c>
      <c r="AW407">
        <v>29</v>
      </c>
      <c r="AX407">
        <v>27</v>
      </c>
      <c r="AY407">
        <v>30</v>
      </c>
      <c r="AZ407">
        <v>31</v>
      </c>
      <c r="BA407">
        <v>78</v>
      </c>
      <c r="BB407">
        <v>75</v>
      </c>
      <c r="BC407">
        <v>79</v>
      </c>
      <c r="BD407">
        <v>38</v>
      </c>
      <c r="BE407">
        <v>54</v>
      </c>
      <c r="BF407">
        <v>90</v>
      </c>
      <c r="BG407">
        <v>31</v>
      </c>
      <c r="BH407">
        <v>41</v>
      </c>
      <c r="BI407">
        <v>31</v>
      </c>
      <c r="BJ407">
        <v>65</v>
      </c>
      <c r="BK407">
        <v>16</v>
      </c>
      <c r="BL407">
        <v>7</v>
      </c>
      <c r="BM407">
        <v>12</v>
      </c>
      <c r="BN407">
        <v>7</v>
      </c>
      <c r="BO407">
        <v>12</v>
      </c>
      <c r="BP407">
        <v>80</v>
      </c>
      <c r="BQ407">
        <v>72</v>
      </c>
      <c r="BR407">
        <v>28</v>
      </c>
      <c r="BS407">
        <v>78</v>
      </c>
      <c r="BT407">
        <v>39</v>
      </c>
      <c r="BU407">
        <v>69</v>
      </c>
    </row>
    <row r="408" spans="1:73" x14ac:dyDescent="0.25">
      <c r="A408" t="s">
        <v>605</v>
      </c>
      <c r="B408">
        <v>46</v>
      </c>
      <c r="C408" t="s">
        <v>10</v>
      </c>
      <c r="D408">
        <v>21</v>
      </c>
      <c r="E408">
        <f>Merge6[[#This Row],[age]]^2</f>
        <v>441</v>
      </c>
      <c r="F408" s="1">
        <v>6000000</v>
      </c>
      <c r="G408" s="1">
        <v>18000000</v>
      </c>
      <c r="H408" s="1">
        <f>Merge6[[#This Row],[MV at time]]/1000000</f>
        <v>6</v>
      </c>
      <c r="I408" s="1">
        <f>Merge6[[#This Row],[fee]]/1000000</f>
        <v>18</v>
      </c>
      <c r="J408" s="2">
        <f>Merge6[[#This Row],[fee]]/Merge6[[#This Row],[MV at time]]</f>
        <v>3</v>
      </c>
      <c r="K408" t="s">
        <v>509</v>
      </c>
      <c r="L408" t="s">
        <v>290</v>
      </c>
      <c r="M408" t="s">
        <v>341</v>
      </c>
      <c r="N408" t="s">
        <v>195</v>
      </c>
      <c r="O4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408" t="s">
        <v>82</v>
      </c>
      <c r="R408" t="s">
        <v>66</v>
      </c>
      <c r="S408">
        <v>75</v>
      </c>
      <c r="T408">
        <v>82</v>
      </c>
      <c r="U408">
        <f>Merge6[[#This Row],[POT]]-Merge6[[#This Row],[TOT]]</f>
        <v>7</v>
      </c>
      <c r="V408" t="s">
        <v>8</v>
      </c>
      <c r="W408">
        <f>IF(Merge6[[#This Row],[Preffoot]]="Right",1,0)</f>
        <v>1</v>
      </c>
      <c r="X408" t="s">
        <v>21</v>
      </c>
      <c r="Y408">
        <f>IF(Merge6[[#This Row],[Position2]]="GK",1,0)</f>
        <v>0</v>
      </c>
      <c r="Z408">
        <f>IF(Merge6[[#This Row],[Position2]]="LB",1,0)</f>
        <v>0</v>
      </c>
      <c r="AA408">
        <f>IF(Merge6[[#This Row],[Position2]]="CB",1,0)</f>
        <v>0</v>
      </c>
      <c r="AB408">
        <f>IF(Merge6[[#This Row],[Position2]]="RB",1,0)</f>
        <v>0</v>
      </c>
      <c r="AC408">
        <f>IF(Merge6[[#This Row],[Position2]]="LWB",1,0)</f>
        <v>0</v>
      </c>
      <c r="AD408">
        <f>IF(Merge6[[#This Row],[Position2]]="RWB",1,0)</f>
        <v>0</v>
      </c>
      <c r="AE408">
        <f>IF(Merge6[[#This Row],[Position2]]="LM",1,0)</f>
        <v>0</v>
      </c>
      <c r="AF408">
        <f>IF(Merge6[[#This Row],[Position2]]="CDM",1,0)</f>
        <v>0</v>
      </c>
      <c r="AG408">
        <f>IF(Merge6[[#This Row],[Position2]]="CM",1,0)</f>
        <v>0</v>
      </c>
      <c r="AH408">
        <f>IF(Merge6[[#This Row],[Position2]]="CAM",1,0)</f>
        <v>1</v>
      </c>
      <c r="AI408">
        <f>IF(Merge6[[#This Row],[Position2]]="RM",1,0)</f>
        <v>0</v>
      </c>
      <c r="AJ408">
        <f>IF(Merge6[[#This Row],[Position2]]="LW",1,0)</f>
        <v>0</v>
      </c>
      <c r="AK408">
        <f>IF(Merge6[[#This Row],[Position2]]="RW",1,0)</f>
        <v>0</v>
      </c>
      <c r="AL408">
        <f>IF(Merge6[[#This Row],[Position2]]="CF",1,0)</f>
        <v>0</v>
      </c>
      <c r="AM408">
        <f>IF(Merge6[[#This Row],[Position2]]="ST",1,0)</f>
        <v>0</v>
      </c>
      <c r="AN408">
        <v>75</v>
      </c>
      <c r="AO408">
        <v>70</v>
      </c>
      <c r="AP408">
        <v>57</v>
      </c>
      <c r="AQ408">
        <v>76</v>
      </c>
      <c r="AR408">
        <v>73</v>
      </c>
      <c r="AS408">
        <v>66</v>
      </c>
      <c r="AT408">
        <v>70</v>
      </c>
      <c r="AU408">
        <v>72</v>
      </c>
      <c r="AV408">
        <v>70</v>
      </c>
      <c r="AW408">
        <v>58</v>
      </c>
      <c r="AX408">
        <v>63</v>
      </c>
      <c r="AY408">
        <v>66</v>
      </c>
      <c r="AZ408">
        <v>61</v>
      </c>
      <c r="BA408">
        <v>56</v>
      </c>
      <c r="BB408">
        <v>60</v>
      </c>
      <c r="BC408">
        <v>62</v>
      </c>
      <c r="BD408">
        <v>68</v>
      </c>
      <c r="BE408">
        <v>90</v>
      </c>
      <c r="BF408">
        <v>66</v>
      </c>
      <c r="BG408">
        <v>73</v>
      </c>
      <c r="BH408">
        <v>74</v>
      </c>
      <c r="BI408">
        <v>69</v>
      </c>
      <c r="BJ408">
        <v>52</v>
      </c>
      <c r="BK408">
        <v>11</v>
      </c>
      <c r="BL408">
        <v>12</v>
      </c>
      <c r="BM408">
        <v>6</v>
      </c>
      <c r="BN408">
        <v>12</v>
      </c>
      <c r="BO408">
        <v>14</v>
      </c>
      <c r="BP408">
        <v>67</v>
      </c>
      <c r="BQ408">
        <v>77</v>
      </c>
      <c r="BR408">
        <v>75</v>
      </c>
      <c r="BS408">
        <v>66</v>
      </c>
      <c r="BT408">
        <v>75</v>
      </c>
      <c r="BU408">
        <v>75</v>
      </c>
    </row>
    <row r="409" spans="1:73" x14ac:dyDescent="0.25">
      <c r="A409" t="s">
        <v>880</v>
      </c>
      <c r="B409">
        <v>20</v>
      </c>
      <c r="C409" t="s">
        <v>28</v>
      </c>
      <c r="D409">
        <v>25</v>
      </c>
      <c r="E409">
        <f>Merge6[[#This Row],[age]]^2</f>
        <v>625</v>
      </c>
      <c r="F409" s="1">
        <v>12000000</v>
      </c>
      <c r="G409" s="1">
        <v>10000000</v>
      </c>
      <c r="H409" s="1">
        <f>Merge6[[#This Row],[MV at time]]/1000000</f>
        <v>12</v>
      </c>
      <c r="I409" s="1">
        <f>Merge6[[#This Row],[fee]]/1000000</f>
        <v>10</v>
      </c>
      <c r="J409" s="2">
        <f>Merge6[[#This Row],[fee]]/Merge6[[#This Row],[MV at time]]</f>
        <v>0.83333333333333337</v>
      </c>
      <c r="K409" t="s">
        <v>773</v>
      </c>
      <c r="L409" t="s">
        <v>279</v>
      </c>
      <c r="M409" t="s">
        <v>881</v>
      </c>
      <c r="N409" t="s">
        <v>401</v>
      </c>
      <c r="O4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09" t="s">
        <v>55</v>
      </c>
      <c r="R409" t="s">
        <v>55</v>
      </c>
      <c r="S409">
        <v>76</v>
      </c>
      <c r="T409">
        <v>80</v>
      </c>
      <c r="U409">
        <f>Merge6[[#This Row],[POT]]-Merge6[[#This Row],[TOT]]</f>
        <v>4</v>
      </c>
      <c r="V409" t="s">
        <v>8</v>
      </c>
      <c r="W409">
        <f>IF(Merge6[[#This Row],[Preffoot]]="Right",1,0)</f>
        <v>1</v>
      </c>
      <c r="X409" t="s">
        <v>15</v>
      </c>
      <c r="Y409">
        <f>IF(Merge6[[#This Row],[Position2]]="GK",1,0)</f>
        <v>0</v>
      </c>
      <c r="Z409">
        <f>IF(Merge6[[#This Row],[Position2]]="LB",1,0)</f>
        <v>0</v>
      </c>
      <c r="AA409">
        <f>IF(Merge6[[#This Row],[Position2]]="CB",1,0)</f>
        <v>0</v>
      </c>
      <c r="AB409">
        <f>IF(Merge6[[#This Row],[Position2]]="RB",1,0)</f>
        <v>0</v>
      </c>
      <c r="AC409">
        <f>IF(Merge6[[#This Row],[Position2]]="LWB",1,0)</f>
        <v>0</v>
      </c>
      <c r="AD409">
        <f>IF(Merge6[[#This Row],[Position2]]="RWB",1,0)</f>
        <v>0</v>
      </c>
      <c r="AE409">
        <f>IF(Merge6[[#This Row],[Position2]]="LM",1,0)</f>
        <v>0</v>
      </c>
      <c r="AF409">
        <f>IF(Merge6[[#This Row],[Position2]]="CDM",1,0)</f>
        <v>0</v>
      </c>
      <c r="AG409">
        <f>IF(Merge6[[#This Row],[Position2]]="CM",1,0)</f>
        <v>0</v>
      </c>
      <c r="AH409">
        <f>IF(Merge6[[#This Row],[Position2]]="CAM",1,0)</f>
        <v>0</v>
      </c>
      <c r="AI409">
        <f>IF(Merge6[[#This Row],[Position2]]="RM",1,0)</f>
        <v>0</v>
      </c>
      <c r="AJ409">
        <f>IF(Merge6[[#This Row],[Position2]]="LW",1,0)</f>
        <v>0</v>
      </c>
      <c r="AK409">
        <f>IF(Merge6[[#This Row],[Position2]]="RW",1,0)</f>
        <v>0</v>
      </c>
      <c r="AL409">
        <f>IF(Merge6[[#This Row],[Position2]]="CF",1,0)</f>
        <v>0</v>
      </c>
      <c r="AM409">
        <f>IF(Merge6[[#This Row],[Position2]]="ST",1,0)</f>
        <v>1</v>
      </c>
      <c r="AN409">
        <v>74</v>
      </c>
      <c r="AO409">
        <v>71</v>
      </c>
      <c r="AP409">
        <v>49</v>
      </c>
      <c r="AQ409">
        <v>66</v>
      </c>
      <c r="AR409">
        <v>43</v>
      </c>
      <c r="AS409">
        <v>81</v>
      </c>
      <c r="AT409">
        <v>77</v>
      </c>
      <c r="AU409">
        <v>81</v>
      </c>
      <c r="AV409">
        <v>61</v>
      </c>
      <c r="AW409">
        <v>55</v>
      </c>
      <c r="AX409">
        <v>37</v>
      </c>
      <c r="AY409">
        <v>80</v>
      </c>
      <c r="AZ409">
        <v>72</v>
      </c>
      <c r="BA409">
        <v>13</v>
      </c>
      <c r="BB409">
        <v>17</v>
      </c>
      <c r="BC409">
        <v>17</v>
      </c>
      <c r="BD409">
        <v>72</v>
      </c>
      <c r="BE409">
        <v>69</v>
      </c>
      <c r="BF409">
        <v>79</v>
      </c>
      <c r="BG409">
        <v>68</v>
      </c>
      <c r="BH409">
        <v>74</v>
      </c>
      <c r="BI409">
        <v>67</v>
      </c>
      <c r="BJ409">
        <v>86</v>
      </c>
      <c r="BK409">
        <v>15</v>
      </c>
      <c r="BL409">
        <v>13</v>
      </c>
      <c r="BM409">
        <v>14</v>
      </c>
      <c r="BN409">
        <v>14</v>
      </c>
      <c r="BO409">
        <v>12</v>
      </c>
      <c r="BP409">
        <v>55</v>
      </c>
      <c r="BQ409">
        <v>75</v>
      </c>
      <c r="BR409">
        <v>78</v>
      </c>
      <c r="BS409">
        <v>19</v>
      </c>
      <c r="BT409">
        <v>57</v>
      </c>
      <c r="BU409">
        <v>66</v>
      </c>
    </row>
    <row r="410" spans="1:73" x14ac:dyDescent="0.25">
      <c r="A410" t="s">
        <v>946</v>
      </c>
      <c r="B410">
        <v>23</v>
      </c>
      <c r="C410" t="s">
        <v>116</v>
      </c>
      <c r="D410">
        <v>27</v>
      </c>
      <c r="E410">
        <f>Merge6[[#This Row],[age]]^2</f>
        <v>729</v>
      </c>
      <c r="F410" s="1">
        <v>40000000</v>
      </c>
      <c r="G410" s="1">
        <v>40000000</v>
      </c>
      <c r="H410" s="1">
        <f>Merge6[[#This Row],[MV at time]]/1000000</f>
        <v>40</v>
      </c>
      <c r="I410" s="1">
        <f>Merge6[[#This Row],[fee]]/1000000</f>
        <v>40</v>
      </c>
      <c r="J410" s="2">
        <f>Merge6[[#This Row],[fee]]/Merge6[[#This Row],[MV at time]]</f>
        <v>1</v>
      </c>
      <c r="K410" t="s">
        <v>773</v>
      </c>
      <c r="L410" t="s">
        <v>117</v>
      </c>
      <c r="M410" t="s">
        <v>80</v>
      </c>
      <c r="N410" t="s">
        <v>58</v>
      </c>
      <c r="O4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10" t="s">
        <v>82</v>
      </c>
      <c r="R410" t="s">
        <v>60</v>
      </c>
      <c r="S410">
        <v>84</v>
      </c>
      <c r="T410">
        <v>84</v>
      </c>
      <c r="U410">
        <f>Merge6[[#This Row],[POT]]-Merge6[[#This Row],[TOT]]</f>
        <v>0</v>
      </c>
      <c r="V410" t="s">
        <v>43</v>
      </c>
      <c r="W410">
        <f>IF(Merge6[[#This Row],[Preffoot]]="Right",1,0)</f>
        <v>0</v>
      </c>
      <c r="X410" t="s">
        <v>114</v>
      </c>
      <c r="Y410">
        <f>IF(Merge6[[#This Row],[Position2]]="GK",1,0)</f>
        <v>0</v>
      </c>
      <c r="Z410">
        <f>IF(Merge6[[#This Row],[Position2]]="LB",1,0)</f>
        <v>0</v>
      </c>
      <c r="AA410">
        <f>IF(Merge6[[#This Row],[Position2]]="CB",1,0)</f>
        <v>0</v>
      </c>
      <c r="AB410">
        <f>IF(Merge6[[#This Row],[Position2]]="RB",1,0)</f>
        <v>0</v>
      </c>
      <c r="AC410">
        <f>IF(Merge6[[#This Row],[Position2]]="LWB",1,0)</f>
        <v>0</v>
      </c>
      <c r="AD410">
        <f>IF(Merge6[[#This Row],[Position2]]="RWB",1,0)</f>
        <v>0</v>
      </c>
      <c r="AE410">
        <f>IF(Merge6[[#This Row],[Position2]]="LM",1,0)</f>
        <v>0</v>
      </c>
      <c r="AF410">
        <f>IF(Merge6[[#This Row],[Position2]]="CDM",1,0)</f>
        <v>0</v>
      </c>
      <c r="AG410">
        <f>IF(Merge6[[#This Row],[Position2]]="CM",1,0)</f>
        <v>0</v>
      </c>
      <c r="AH410">
        <f>IF(Merge6[[#This Row],[Position2]]="CAM",1,0)</f>
        <v>0</v>
      </c>
      <c r="AI410">
        <f>IF(Merge6[[#This Row],[Position2]]="RM",1,0)</f>
        <v>0</v>
      </c>
      <c r="AJ410">
        <f>IF(Merge6[[#This Row],[Position2]]="LW",1,0)</f>
        <v>0</v>
      </c>
      <c r="AK410">
        <f>IF(Merge6[[#This Row],[Position2]]="RW",1,0)</f>
        <v>1</v>
      </c>
      <c r="AL410">
        <f>IF(Merge6[[#This Row],[Position2]]="CF",1,0)</f>
        <v>0</v>
      </c>
      <c r="AM410">
        <f>IF(Merge6[[#This Row],[Position2]]="ST",1,0)</f>
        <v>0</v>
      </c>
      <c r="AN410">
        <v>85</v>
      </c>
      <c r="AO410">
        <v>83</v>
      </c>
      <c r="AP410">
        <v>88</v>
      </c>
      <c r="AQ410">
        <v>86</v>
      </c>
      <c r="AR410">
        <v>89</v>
      </c>
      <c r="AS410">
        <v>52</v>
      </c>
      <c r="AT410">
        <v>83</v>
      </c>
      <c r="AU410">
        <v>73</v>
      </c>
      <c r="AV410">
        <v>77</v>
      </c>
      <c r="AW410">
        <v>90</v>
      </c>
      <c r="AX410">
        <v>78</v>
      </c>
      <c r="AY410">
        <v>67</v>
      </c>
      <c r="AZ410">
        <v>74</v>
      </c>
      <c r="BA410">
        <v>44</v>
      </c>
      <c r="BB410">
        <v>40</v>
      </c>
      <c r="BC410">
        <v>56</v>
      </c>
      <c r="BD410">
        <v>79</v>
      </c>
      <c r="BE410">
        <v>79</v>
      </c>
      <c r="BF410">
        <v>58</v>
      </c>
      <c r="BG410">
        <v>78</v>
      </c>
      <c r="BH410">
        <v>77</v>
      </c>
      <c r="BI410">
        <v>85</v>
      </c>
      <c r="BJ410">
        <v>36</v>
      </c>
      <c r="BK410">
        <v>8</v>
      </c>
      <c r="BL410">
        <v>11</v>
      </c>
      <c r="BM410">
        <v>7</v>
      </c>
      <c r="BN410">
        <v>11</v>
      </c>
      <c r="BO410">
        <v>14</v>
      </c>
      <c r="BP410">
        <v>73</v>
      </c>
      <c r="BQ410">
        <v>84</v>
      </c>
      <c r="BR410">
        <v>82</v>
      </c>
      <c r="BS410">
        <v>52</v>
      </c>
      <c r="BT410">
        <v>89</v>
      </c>
      <c r="BU410">
        <v>79</v>
      </c>
    </row>
    <row r="411" spans="1:73" x14ac:dyDescent="0.25">
      <c r="A411" t="s">
        <v>1112</v>
      </c>
      <c r="B411">
        <v>11</v>
      </c>
      <c r="C411" t="s">
        <v>10</v>
      </c>
      <c r="D411">
        <v>21</v>
      </c>
      <c r="E411">
        <f>Merge6[[#This Row],[age]]^2</f>
        <v>441</v>
      </c>
      <c r="F411" s="1">
        <v>20000000</v>
      </c>
      <c r="G411" s="1">
        <v>16000000</v>
      </c>
      <c r="H411" s="1">
        <f>Merge6[[#This Row],[MV at time]]/1000000</f>
        <v>20</v>
      </c>
      <c r="I411" s="1">
        <f>Merge6[[#This Row],[fee]]/1000000</f>
        <v>16</v>
      </c>
      <c r="J411" s="2">
        <f>Merge6[[#This Row],[fee]]/Merge6[[#This Row],[MV at time]]</f>
        <v>0.8</v>
      </c>
      <c r="K411" t="s">
        <v>1050</v>
      </c>
      <c r="L411" t="s">
        <v>273</v>
      </c>
      <c r="M411" t="s">
        <v>1113</v>
      </c>
      <c r="N411" t="s">
        <v>377</v>
      </c>
      <c r="O4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11" t="s">
        <v>7</v>
      </c>
      <c r="R411" t="s">
        <v>7</v>
      </c>
      <c r="S411">
        <v>76</v>
      </c>
      <c r="T411">
        <v>85</v>
      </c>
      <c r="U411">
        <f>Merge6[[#This Row],[POT]]-Merge6[[#This Row],[TOT]]</f>
        <v>9</v>
      </c>
      <c r="V411" t="s">
        <v>8</v>
      </c>
      <c r="W411">
        <f>IF(Merge6[[#This Row],[Preffoot]]="Right",1,0)</f>
        <v>1</v>
      </c>
      <c r="X411" t="s">
        <v>21</v>
      </c>
      <c r="Y411">
        <f>IF(Merge6[[#This Row],[Position2]]="GK",1,0)</f>
        <v>0</v>
      </c>
      <c r="Z411">
        <f>IF(Merge6[[#This Row],[Position2]]="LB",1,0)</f>
        <v>0</v>
      </c>
      <c r="AA411">
        <f>IF(Merge6[[#This Row],[Position2]]="CB",1,0)</f>
        <v>0</v>
      </c>
      <c r="AB411">
        <f>IF(Merge6[[#This Row],[Position2]]="RB",1,0)</f>
        <v>0</v>
      </c>
      <c r="AC411">
        <f>IF(Merge6[[#This Row],[Position2]]="LWB",1,0)</f>
        <v>0</v>
      </c>
      <c r="AD411">
        <f>IF(Merge6[[#This Row],[Position2]]="RWB",1,0)</f>
        <v>0</v>
      </c>
      <c r="AE411">
        <f>IF(Merge6[[#This Row],[Position2]]="LM",1,0)</f>
        <v>0</v>
      </c>
      <c r="AF411">
        <f>IF(Merge6[[#This Row],[Position2]]="CDM",1,0)</f>
        <v>0</v>
      </c>
      <c r="AG411">
        <f>IF(Merge6[[#This Row],[Position2]]="CM",1,0)</f>
        <v>0</v>
      </c>
      <c r="AH411">
        <f>IF(Merge6[[#This Row],[Position2]]="CAM",1,0)</f>
        <v>1</v>
      </c>
      <c r="AI411">
        <f>IF(Merge6[[#This Row],[Position2]]="RM",1,0)</f>
        <v>0</v>
      </c>
      <c r="AJ411">
        <f>IF(Merge6[[#This Row],[Position2]]="LW",1,0)</f>
        <v>0</v>
      </c>
      <c r="AK411">
        <f>IF(Merge6[[#This Row],[Position2]]="RW",1,0)</f>
        <v>0</v>
      </c>
      <c r="AL411">
        <f>IF(Merge6[[#This Row],[Position2]]="CF",1,0)</f>
        <v>0</v>
      </c>
      <c r="AM411">
        <f>IF(Merge6[[#This Row],[Position2]]="ST",1,0)</f>
        <v>0</v>
      </c>
      <c r="AN411">
        <v>79</v>
      </c>
      <c r="AO411">
        <v>83</v>
      </c>
      <c r="AP411">
        <v>70</v>
      </c>
      <c r="AQ411">
        <v>74</v>
      </c>
      <c r="AR411">
        <v>70</v>
      </c>
      <c r="AS411">
        <v>64</v>
      </c>
      <c r="AT411">
        <v>74</v>
      </c>
      <c r="AU411">
        <v>70</v>
      </c>
      <c r="AV411">
        <v>67</v>
      </c>
      <c r="AW411">
        <v>70</v>
      </c>
      <c r="AX411">
        <v>67</v>
      </c>
      <c r="AY411">
        <v>64</v>
      </c>
      <c r="AZ411">
        <v>66</v>
      </c>
      <c r="BA411">
        <v>60</v>
      </c>
      <c r="BB411">
        <v>61</v>
      </c>
      <c r="BC411">
        <v>60</v>
      </c>
      <c r="BD411">
        <v>85</v>
      </c>
      <c r="BE411">
        <v>68</v>
      </c>
      <c r="BF411">
        <v>60</v>
      </c>
      <c r="BG411">
        <v>73</v>
      </c>
      <c r="BH411">
        <v>79</v>
      </c>
      <c r="BI411">
        <v>84</v>
      </c>
      <c r="BJ411">
        <v>74</v>
      </c>
      <c r="BK411">
        <v>12</v>
      </c>
      <c r="BL411">
        <v>8</v>
      </c>
      <c r="BM411">
        <v>10</v>
      </c>
      <c r="BN411">
        <v>14</v>
      </c>
      <c r="BO411">
        <v>11</v>
      </c>
      <c r="BP411">
        <v>59</v>
      </c>
      <c r="BQ411">
        <v>76</v>
      </c>
      <c r="BR411">
        <v>71</v>
      </c>
      <c r="BS411">
        <v>50</v>
      </c>
      <c r="BT411">
        <v>72</v>
      </c>
      <c r="BU411">
        <v>67</v>
      </c>
    </row>
    <row r="412" spans="1:73" x14ac:dyDescent="0.25">
      <c r="A412" t="s">
        <v>606</v>
      </c>
      <c r="B412">
        <v>11</v>
      </c>
      <c r="C412" t="s">
        <v>10</v>
      </c>
      <c r="D412">
        <v>20</v>
      </c>
      <c r="E412">
        <f>Merge6[[#This Row],[age]]^2</f>
        <v>400</v>
      </c>
      <c r="F412" s="1">
        <v>12000000</v>
      </c>
      <c r="G412" s="1">
        <v>12000000</v>
      </c>
      <c r="H412" s="1">
        <f>Merge6[[#This Row],[MV at time]]/1000000</f>
        <v>12</v>
      </c>
      <c r="I412" s="1">
        <f>Merge6[[#This Row],[fee]]/1000000</f>
        <v>12</v>
      </c>
      <c r="J412" s="2">
        <f>Merge6[[#This Row],[fee]]/Merge6[[#This Row],[MV at time]]</f>
        <v>1</v>
      </c>
      <c r="K412" t="s">
        <v>509</v>
      </c>
      <c r="L412" t="s">
        <v>467</v>
      </c>
      <c r="M412" t="s">
        <v>203</v>
      </c>
      <c r="N412" t="s">
        <v>223</v>
      </c>
      <c r="O4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12" t="s">
        <v>91</v>
      </c>
      <c r="R412" t="s">
        <v>91</v>
      </c>
      <c r="S412">
        <v>74</v>
      </c>
      <c r="T412">
        <v>85</v>
      </c>
      <c r="U412">
        <f>Merge6[[#This Row],[POT]]-Merge6[[#This Row],[TOT]]</f>
        <v>11</v>
      </c>
      <c r="V412" t="s">
        <v>43</v>
      </c>
      <c r="W412">
        <f>IF(Merge6[[#This Row],[Preffoot]]="Right",1,0)</f>
        <v>0</v>
      </c>
      <c r="X412" t="s">
        <v>21</v>
      </c>
      <c r="Y412">
        <f>IF(Merge6[[#This Row],[Position2]]="GK",1,0)</f>
        <v>0</v>
      </c>
      <c r="Z412">
        <f>IF(Merge6[[#This Row],[Position2]]="LB",1,0)</f>
        <v>0</v>
      </c>
      <c r="AA412">
        <f>IF(Merge6[[#This Row],[Position2]]="CB",1,0)</f>
        <v>0</v>
      </c>
      <c r="AB412">
        <f>IF(Merge6[[#This Row],[Position2]]="RB",1,0)</f>
        <v>0</v>
      </c>
      <c r="AC412">
        <f>IF(Merge6[[#This Row],[Position2]]="LWB",1,0)</f>
        <v>0</v>
      </c>
      <c r="AD412">
        <f>IF(Merge6[[#This Row],[Position2]]="RWB",1,0)</f>
        <v>0</v>
      </c>
      <c r="AE412">
        <f>IF(Merge6[[#This Row],[Position2]]="LM",1,0)</f>
        <v>0</v>
      </c>
      <c r="AF412">
        <f>IF(Merge6[[#This Row],[Position2]]="CDM",1,0)</f>
        <v>0</v>
      </c>
      <c r="AG412">
        <f>IF(Merge6[[#This Row],[Position2]]="CM",1,0)</f>
        <v>0</v>
      </c>
      <c r="AH412">
        <f>IF(Merge6[[#This Row],[Position2]]="CAM",1,0)</f>
        <v>1</v>
      </c>
      <c r="AI412">
        <f>IF(Merge6[[#This Row],[Position2]]="RM",1,0)</f>
        <v>0</v>
      </c>
      <c r="AJ412">
        <f>IF(Merge6[[#This Row],[Position2]]="LW",1,0)</f>
        <v>0</v>
      </c>
      <c r="AK412">
        <f>IF(Merge6[[#This Row],[Position2]]="RW",1,0)</f>
        <v>0</v>
      </c>
      <c r="AL412">
        <f>IF(Merge6[[#This Row],[Position2]]="CF",1,0)</f>
        <v>0</v>
      </c>
      <c r="AM412">
        <f>IF(Merge6[[#This Row],[Position2]]="ST",1,0)</f>
        <v>0</v>
      </c>
      <c r="AN412">
        <v>77</v>
      </c>
      <c r="AO412">
        <v>80</v>
      </c>
      <c r="AP412">
        <v>62</v>
      </c>
      <c r="AQ412">
        <v>72</v>
      </c>
      <c r="AR412">
        <v>63</v>
      </c>
      <c r="AS412">
        <v>56</v>
      </c>
      <c r="AT412">
        <v>68</v>
      </c>
      <c r="AU412">
        <v>68</v>
      </c>
      <c r="AV412">
        <v>65</v>
      </c>
      <c r="AW412">
        <v>73</v>
      </c>
      <c r="AX412">
        <v>64</v>
      </c>
      <c r="AY412">
        <v>66</v>
      </c>
      <c r="AZ412">
        <v>60</v>
      </c>
      <c r="BA412">
        <v>23</v>
      </c>
      <c r="BB412">
        <v>35</v>
      </c>
      <c r="BC412">
        <v>36</v>
      </c>
      <c r="BD412">
        <v>84</v>
      </c>
      <c r="BE412">
        <v>68</v>
      </c>
      <c r="BF412">
        <v>57</v>
      </c>
      <c r="BG412">
        <v>74</v>
      </c>
      <c r="BH412">
        <v>79</v>
      </c>
      <c r="BI412">
        <v>78</v>
      </c>
      <c r="BJ412">
        <v>73</v>
      </c>
      <c r="BK412">
        <v>6</v>
      </c>
      <c r="BL412">
        <v>13</v>
      </c>
      <c r="BM412">
        <v>10</v>
      </c>
      <c r="BN412">
        <v>13</v>
      </c>
      <c r="BO412">
        <v>8</v>
      </c>
      <c r="BP412">
        <v>54</v>
      </c>
      <c r="BQ412">
        <v>72</v>
      </c>
      <c r="BR412">
        <v>72</v>
      </c>
      <c r="BS412">
        <v>38</v>
      </c>
      <c r="BT412">
        <v>69</v>
      </c>
      <c r="BU412">
        <v>74</v>
      </c>
    </row>
    <row r="413" spans="1:73" x14ac:dyDescent="0.25">
      <c r="A413" t="s">
        <v>606</v>
      </c>
      <c r="B413">
        <v>35</v>
      </c>
      <c r="C413" t="s">
        <v>10</v>
      </c>
      <c r="D413">
        <v>22</v>
      </c>
      <c r="E413">
        <f>Merge6[[#This Row],[age]]^2</f>
        <v>484</v>
      </c>
      <c r="F413" s="1">
        <v>8000000</v>
      </c>
      <c r="G413" s="1">
        <v>9500000</v>
      </c>
      <c r="H413" s="1">
        <f>Merge6[[#This Row],[MV at time]]/1000000</f>
        <v>8</v>
      </c>
      <c r="I413" s="1">
        <f>Merge6[[#This Row],[fee]]/1000000</f>
        <v>9.5</v>
      </c>
      <c r="J413" s="2">
        <f>Merge6[[#This Row],[fee]]/Merge6[[#This Row],[MV at time]]</f>
        <v>1.1875</v>
      </c>
      <c r="K413" t="s">
        <v>1050</v>
      </c>
      <c r="L413" t="s">
        <v>467</v>
      </c>
      <c r="M413" t="s">
        <v>223</v>
      </c>
      <c r="N413" t="s">
        <v>288</v>
      </c>
      <c r="O4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13" t="s">
        <v>91</v>
      </c>
      <c r="R413" t="s">
        <v>91</v>
      </c>
      <c r="S413">
        <v>72</v>
      </c>
      <c r="T413">
        <v>79</v>
      </c>
      <c r="U413">
        <f>Merge6[[#This Row],[POT]]-Merge6[[#This Row],[TOT]]</f>
        <v>7</v>
      </c>
      <c r="V413" t="s">
        <v>43</v>
      </c>
      <c r="W413">
        <f>IF(Merge6[[#This Row],[Preffoot]]="Right",1,0)</f>
        <v>0</v>
      </c>
      <c r="X413" t="s">
        <v>21</v>
      </c>
      <c r="Y413">
        <f>IF(Merge6[[#This Row],[Position2]]="GK",1,0)</f>
        <v>0</v>
      </c>
      <c r="Z413">
        <f>IF(Merge6[[#This Row],[Position2]]="LB",1,0)</f>
        <v>0</v>
      </c>
      <c r="AA413">
        <f>IF(Merge6[[#This Row],[Position2]]="CB",1,0)</f>
        <v>0</v>
      </c>
      <c r="AB413">
        <f>IF(Merge6[[#This Row],[Position2]]="RB",1,0)</f>
        <v>0</v>
      </c>
      <c r="AC413">
        <f>IF(Merge6[[#This Row],[Position2]]="LWB",1,0)</f>
        <v>0</v>
      </c>
      <c r="AD413">
        <f>IF(Merge6[[#This Row],[Position2]]="RWB",1,0)</f>
        <v>0</v>
      </c>
      <c r="AE413">
        <f>IF(Merge6[[#This Row],[Position2]]="LM",1,0)</f>
        <v>0</v>
      </c>
      <c r="AF413">
        <f>IF(Merge6[[#This Row],[Position2]]="CDM",1,0)</f>
        <v>0</v>
      </c>
      <c r="AG413">
        <f>IF(Merge6[[#This Row],[Position2]]="CM",1,0)</f>
        <v>0</v>
      </c>
      <c r="AH413">
        <f>IF(Merge6[[#This Row],[Position2]]="CAM",1,0)</f>
        <v>1</v>
      </c>
      <c r="AI413">
        <f>IF(Merge6[[#This Row],[Position2]]="RM",1,0)</f>
        <v>0</v>
      </c>
      <c r="AJ413">
        <f>IF(Merge6[[#This Row],[Position2]]="LW",1,0)</f>
        <v>0</v>
      </c>
      <c r="AK413">
        <f>IF(Merge6[[#This Row],[Position2]]="RW",1,0)</f>
        <v>0</v>
      </c>
      <c r="AL413">
        <f>IF(Merge6[[#This Row],[Position2]]="CF",1,0)</f>
        <v>0</v>
      </c>
      <c r="AM413">
        <f>IF(Merge6[[#This Row],[Position2]]="ST",1,0)</f>
        <v>0</v>
      </c>
      <c r="AN413">
        <v>76</v>
      </c>
      <c r="AO413">
        <v>77</v>
      </c>
      <c r="AP413">
        <v>63</v>
      </c>
      <c r="AQ413">
        <v>69</v>
      </c>
      <c r="AR413">
        <v>64</v>
      </c>
      <c r="AS413">
        <v>57</v>
      </c>
      <c r="AT413">
        <v>69</v>
      </c>
      <c r="AU413">
        <v>68</v>
      </c>
      <c r="AV413">
        <v>68</v>
      </c>
      <c r="AW413">
        <v>73</v>
      </c>
      <c r="AX413">
        <v>63</v>
      </c>
      <c r="AY413">
        <v>65</v>
      </c>
      <c r="AZ413">
        <v>63</v>
      </c>
      <c r="BA413">
        <v>25</v>
      </c>
      <c r="BB413">
        <v>38</v>
      </c>
      <c r="BC413">
        <v>39</v>
      </c>
      <c r="BD413">
        <v>80</v>
      </c>
      <c r="BE413">
        <v>70</v>
      </c>
      <c r="BF413">
        <v>67</v>
      </c>
      <c r="BG413">
        <v>74</v>
      </c>
      <c r="BH413">
        <v>75</v>
      </c>
      <c r="BI413">
        <v>77</v>
      </c>
      <c r="BJ413">
        <v>73</v>
      </c>
      <c r="BK413">
        <v>6</v>
      </c>
      <c r="BL413">
        <v>13</v>
      </c>
      <c r="BM413">
        <v>10</v>
      </c>
      <c r="BN413">
        <v>13</v>
      </c>
      <c r="BO413">
        <v>8</v>
      </c>
      <c r="BP413">
        <v>54</v>
      </c>
      <c r="BQ413">
        <v>68</v>
      </c>
      <c r="BR413">
        <v>70</v>
      </c>
      <c r="BS413">
        <v>38</v>
      </c>
      <c r="BT413">
        <v>70</v>
      </c>
      <c r="BU413">
        <v>70</v>
      </c>
    </row>
    <row r="414" spans="1:73" x14ac:dyDescent="0.25">
      <c r="A414" t="s">
        <v>852</v>
      </c>
      <c r="B414">
        <v>10</v>
      </c>
      <c r="C414" t="s">
        <v>57</v>
      </c>
      <c r="D414">
        <v>25</v>
      </c>
      <c r="E414">
        <f>Merge6[[#This Row],[age]]^2</f>
        <v>625</v>
      </c>
      <c r="F414" s="1">
        <v>2400000</v>
      </c>
      <c r="G414" s="1">
        <v>6500000</v>
      </c>
      <c r="H414" s="1">
        <f>Merge6[[#This Row],[MV at time]]/1000000</f>
        <v>2.4</v>
      </c>
      <c r="I414" s="1">
        <f>Merge6[[#This Row],[fee]]/1000000</f>
        <v>6.5</v>
      </c>
      <c r="J414" s="2">
        <f>Merge6[[#This Row],[fee]]/Merge6[[#This Row],[MV at time]]</f>
        <v>2.7083333333333335</v>
      </c>
      <c r="K414" t="s">
        <v>773</v>
      </c>
      <c r="L414" t="s">
        <v>145</v>
      </c>
      <c r="M414" t="s">
        <v>210</v>
      </c>
      <c r="N414" t="s">
        <v>275</v>
      </c>
      <c r="O4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14" t="s">
        <v>60</v>
      </c>
      <c r="R414" t="s">
        <v>60</v>
      </c>
      <c r="S414">
        <v>74</v>
      </c>
      <c r="T414">
        <v>79</v>
      </c>
      <c r="U414">
        <f>Merge6[[#This Row],[POT]]-Merge6[[#This Row],[TOT]]</f>
        <v>5</v>
      </c>
      <c r="V414" t="s">
        <v>8</v>
      </c>
      <c r="W414">
        <f>IF(Merge6[[#This Row],[Preffoot]]="Right",1,0)</f>
        <v>1</v>
      </c>
      <c r="X414" t="s">
        <v>61</v>
      </c>
      <c r="Y414">
        <f>IF(Merge6[[#This Row],[Position2]]="GK",1,0)</f>
        <v>0</v>
      </c>
      <c r="Z414">
        <f>IF(Merge6[[#This Row],[Position2]]="LB",1,0)</f>
        <v>0</v>
      </c>
      <c r="AA414">
        <f>IF(Merge6[[#This Row],[Position2]]="CB",1,0)</f>
        <v>0</v>
      </c>
      <c r="AB414">
        <f>IF(Merge6[[#This Row],[Position2]]="RB",1,0)</f>
        <v>0</v>
      </c>
      <c r="AC414">
        <f>IF(Merge6[[#This Row],[Position2]]="LWB",1,0)</f>
        <v>0</v>
      </c>
      <c r="AD414">
        <f>IF(Merge6[[#This Row],[Position2]]="RWB",1,0)</f>
        <v>0</v>
      </c>
      <c r="AE414">
        <f>IF(Merge6[[#This Row],[Position2]]="LM",1,0)</f>
        <v>0</v>
      </c>
      <c r="AF414">
        <f>IF(Merge6[[#This Row],[Position2]]="CDM",1,0)</f>
        <v>1</v>
      </c>
      <c r="AG414">
        <f>IF(Merge6[[#This Row],[Position2]]="CM",1,0)</f>
        <v>0</v>
      </c>
      <c r="AH414">
        <f>IF(Merge6[[#This Row],[Position2]]="CAM",1,0)</f>
        <v>0</v>
      </c>
      <c r="AI414">
        <f>IF(Merge6[[#This Row],[Position2]]="RM",1,0)</f>
        <v>0</v>
      </c>
      <c r="AJ414">
        <f>IF(Merge6[[#This Row],[Position2]]="LW",1,0)</f>
        <v>0</v>
      </c>
      <c r="AK414">
        <f>IF(Merge6[[#This Row],[Position2]]="RW",1,0)</f>
        <v>0</v>
      </c>
      <c r="AL414">
        <f>IF(Merge6[[#This Row],[Position2]]="CF",1,0)</f>
        <v>0</v>
      </c>
      <c r="AM414">
        <f>IF(Merge6[[#This Row],[Position2]]="ST",1,0)</f>
        <v>0</v>
      </c>
      <c r="AN414">
        <v>70</v>
      </c>
      <c r="AO414">
        <v>67</v>
      </c>
      <c r="AP414">
        <v>74</v>
      </c>
      <c r="AQ414">
        <v>75</v>
      </c>
      <c r="AR414">
        <v>72</v>
      </c>
      <c r="AS414">
        <v>51</v>
      </c>
      <c r="AT414">
        <v>65</v>
      </c>
      <c r="AU414">
        <v>53</v>
      </c>
      <c r="AV414">
        <v>63</v>
      </c>
      <c r="AW414">
        <v>63</v>
      </c>
      <c r="AX414">
        <v>61</v>
      </c>
      <c r="AY414">
        <v>49</v>
      </c>
      <c r="AZ414">
        <v>40</v>
      </c>
      <c r="BA414">
        <v>75</v>
      </c>
      <c r="BB414">
        <v>71</v>
      </c>
      <c r="BC414">
        <v>74</v>
      </c>
      <c r="BD414">
        <v>73</v>
      </c>
      <c r="BE414">
        <v>76</v>
      </c>
      <c r="BF414">
        <v>62</v>
      </c>
      <c r="BG414">
        <v>82</v>
      </c>
      <c r="BH414">
        <v>68</v>
      </c>
      <c r="BI414">
        <v>77</v>
      </c>
      <c r="BJ414">
        <v>63</v>
      </c>
      <c r="BK414">
        <v>10</v>
      </c>
      <c r="BL414">
        <v>7</v>
      </c>
      <c r="BM414">
        <v>12</v>
      </c>
      <c r="BN414">
        <v>14</v>
      </c>
      <c r="BO414">
        <v>11</v>
      </c>
      <c r="BP414">
        <v>80</v>
      </c>
      <c r="BQ414">
        <v>71</v>
      </c>
      <c r="BR414">
        <v>65</v>
      </c>
      <c r="BS414">
        <v>76</v>
      </c>
      <c r="BT414">
        <v>72</v>
      </c>
      <c r="BU414">
        <v>70</v>
      </c>
    </row>
    <row r="415" spans="1:73" x14ac:dyDescent="0.25">
      <c r="A415" t="s">
        <v>829</v>
      </c>
      <c r="B415">
        <v>9</v>
      </c>
      <c r="C415" t="s">
        <v>57</v>
      </c>
      <c r="D415">
        <v>30</v>
      </c>
      <c r="E415">
        <f>Merge6[[#This Row],[age]]^2</f>
        <v>900</v>
      </c>
      <c r="F415" s="1">
        <v>3500000</v>
      </c>
      <c r="G415" s="1">
        <v>5500000</v>
      </c>
      <c r="H415" s="1">
        <f>Merge6[[#This Row],[MV at time]]/1000000</f>
        <v>3.5</v>
      </c>
      <c r="I415" s="1">
        <f>Merge6[[#This Row],[fee]]/1000000</f>
        <v>5.5</v>
      </c>
      <c r="J415" s="2">
        <f>Merge6[[#This Row],[fee]]/Merge6[[#This Row],[MV at time]]</f>
        <v>1.5714285714285714</v>
      </c>
      <c r="K415" t="s">
        <v>773</v>
      </c>
      <c r="L415" t="s">
        <v>776</v>
      </c>
      <c r="M415" t="s">
        <v>267</v>
      </c>
      <c r="N415" t="s">
        <v>129</v>
      </c>
      <c r="O4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15" t="s">
        <v>131</v>
      </c>
      <c r="R415" t="s">
        <v>131</v>
      </c>
      <c r="S415">
        <v>70</v>
      </c>
      <c r="T415">
        <v>70</v>
      </c>
      <c r="U415">
        <f>Merge6[[#This Row],[POT]]-Merge6[[#This Row],[TOT]]</f>
        <v>0</v>
      </c>
      <c r="V415" t="s">
        <v>43</v>
      </c>
      <c r="W415">
        <f>IF(Merge6[[#This Row],[Preffoot]]="Right",1,0)</f>
        <v>0</v>
      </c>
      <c r="X415" t="s">
        <v>61</v>
      </c>
      <c r="Y415">
        <f>IF(Merge6[[#This Row],[Position2]]="GK",1,0)</f>
        <v>0</v>
      </c>
      <c r="Z415">
        <f>IF(Merge6[[#This Row],[Position2]]="LB",1,0)</f>
        <v>0</v>
      </c>
      <c r="AA415">
        <f>IF(Merge6[[#This Row],[Position2]]="CB",1,0)</f>
        <v>0</v>
      </c>
      <c r="AB415">
        <f>IF(Merge6[[#This Row],[Position2]]="RB",1,0)</f>
        <v>0</v>
      </c>
      <c r="AC415">
        <f>IF(Merge6[[#This Row],[Position2]]="LWB",1,0)</f>
        <v>0</v>
      </c>
      <c r="AD415">
        <f>IF(Merge6[[#This Row],[Position2]]="RWB",1,0)</f>
        <v>0</v>
      </c>
      <c r="AE415">
        <f>IF(Merge6[[#This Row],[Position2]]="LM",1,0)</f>
        <v>0</v>
      </c>
      <c r="AF415">
        <f>IF(Merge6[[#This Row],[Position2]]="CDM",1,0)</f>
        <v>1</v>
      </c>
      <c r="AG415">
        <f>IF(Merge6[[#This Row],[Position2]]="CM",1,0)</f>
        <v>0</v>
      </c>
      <c r="AH415">
        <f>IF(Merge6[[#This Row],[Position2]]="CAM",1,0)</f>
        <v>0</v>
      </c>
      <c r="AI415">
        <f>IF(Merge6[[#This Row],[Position2]]="RM",1,0)</f>
        <v>0</v>
      </c>
      <c r="AJ415">
        <f>IF(Merge6[[#This Row],[Position2]]="LW",1,0)</f>
        <v>0</v>
      </c>
      <c r="AK415">
        <f>IF(Merge6[[#This Row],[Position2]]="RW",1,0)</f>
        <v>0</v>
      </c>
      <c r="AL415">
        <f>IF(Merge6[[#This Row],[Position2]]="CF",1,0)</f>
        <v>0</v>
      </c>
      <c r="AM415">
        <f>IF(Merge6[[#This Row],[Position2]]="ST",1,0)</f>
        <v>0</v>
      </c>
      <c r="AN415">
        <v>70</v>
      </c>
      <c r="AO415">
        <v>65</v>
      </c>
      <c r="AP415">
        <v>62</v>
      </c>
      <c r="AQ415">
        <v>75</v>
      </c>
      <c r="AR415">
        <v>70</v>
      </c>
      <c r="AS415">
        <v>53</v>
      </c>
      <c r="AT415">
        <v>79</v>
      </c>
      <c r="AU415">
        <v>63</v>
      </c>
      <c r="AV415">
        <v>73</v>
      </c>
      <c r="AW415">
        <v>64</v>
      </c>
      <c r="AX415">
        <v>70</v>
      </c>
      <c r="AY415">
        <v>68</v>
      </c>
      <c r="AZ415">
        <v>63</v>
      </c>
      <c r="BA415">
        <v>64</v>
      </c>
      <c r="BB415">
        <v>68</v>
      </c>
      <c r="BC415">
        <v>73</v>
      </c>
      <c r="BD415">
        <v>64</v>
      </c>
      <c r="BE415">
        <v>66</v>
      </c>
      <c r="BF415">
        <v>68</v>
      </c>
      <c r="BG415">
        <v>75</v>
      </c>
      <c r="BH415">
        <v>54</v>
      </c>
      <c r="BI415">
        <v>69</v>
      </c>
      <c r="BJ415">
        <v>68</v>
      </c>
      <c r="BK415">
        <v>10</v>
      </c>
      <c r="BL415">
        <v>7</v>
      </c>
      <c r="BM415">
        <v>7</v>
      </c>
      <c r="BN415">
        <v>11</v>
      </c>
      <c r="BO415">
        <v>8</v>
      </c>
      <c r="BP415">
        <v>82</v>
      </c>
      <c r="BQ415">
        <v>67</v>
      </c>
      <c r="BR415">
        <v>65</v>
      </c>
      <c r="BS415">
        <v>64</v>
      </c>
      <c r="BT415">
        <v>64</v>
      </c>
      <c r="BU415">
        <v>73</v>
      </c>
    </row>
    <row r="416" spans="1:73" x14ac:dyDescent="0.25">
      <c r="A416" t="s">
        <v>607</v>
      </c>
      <c r="B416">
        <v>46</v>
      </c>
      <c r="C416" t="s">
        <v>1</v>
      </c>
      <c r="D416">
        <v>26</v>
      </c>
      <c r="E416">
        <f>Merge6[[#This Row],[age]]^2</f>
        <v>676</v>
      </c>
      <c r="F416" s="1">
        <v>50000000</v>
      </c>
      <c r="G416" s="1">
        <v>87000000</v>
      </c>
      <c r="H416" s="1">
        <f>Merge6[[#This Row],[MV at time]]/1000000</f>
        <v>50</v>
      </c>
      <c r="I416" s="1">
        <f>Merge6[[#This Row],[fee]]/1000000</f>
        <v>87</v>
      </c>
      <c r="J416" s="2">
        <f>Merge6[[#This Row],[fee]]/Merge6[[#This Row],[MV at time]]</f>
        <v>1.74</v>
      </c>
      <c r="K416" t="s">
        <v>509</v>
      </c>
      <c r="L416" t="s">
        <v>145</v>
      </c>
      <c r="M416" t="s">
        <v>216</v>
      </c>
      <c r="N416" t="s">
        <v>226</v>
      </c>
      <c r="O4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16" t="s">
        <v>60</v>
      </c>
      <c r="R416" t="s">
        <v>60</v>
      </c>
      <c r="S416">
        <v>83</v>
      </c>
      <c r="T416">
        <v>86</v>
      </c>
      <c r="U416">
        <f>Merge6[[#This Row],[POT]]-Merge6[[#This Row],[TOT]]</f>
        <v>3</v>
      </c>
      <c r="V416" t="s">
        <v>8</v>
      </c>
      <c r="W416">
        <f>IF(Merge6[[#This Row],[Preffoot]]="Right",1,0)</f>
        <v>1</v>
      </c>
      <c r="X416" t="s">
        <v>9</v>
      </c>
      <c r="Y416">
        <f>IF(Merge6[[#This Row],[Position2]]="GK",1,0)</f>
        <v>0</v>
      </c>
      <c r="Z416">
        <f>IF(Merge6[[#This Row],[Position2]]="LB",1,0)</f>
        <v>0</v>
      </c>
      <c r="AA416">
        <f>IF(Merge6[[#This Row],[Position2]]="CB",1,0)</f>
        <v>1</v>
      </c>
      <c r="AB416">
        <f>IF(Merge6[[#This Row],[Position2]]="RB",1,0)</f>
        <v>0</v>
      </c>
      <c r="AC416">
        <f>IF(Merge6[[#This Row],[Position2]]="LWB",1,0)</f>
        <v>0</v>
      </c>
      <c r="AD416">
        <f>IF(Merge6[[#This Row],[Position2]]="RWB",1,0)</f>
        <v>0</v>
      </c>
      <c r="AE416">
        <f>IF(Merge6[[#This Row],[Position2]]="LM",1,0)</f>
        <v>0</v>
      </c>
      <c r="AF416">
        <f>IF(Merge6[[#This Row],[Position2]]="CDM",1,0)</f>
        <v>0</v>
      </c>
      <c r="AG416">
        <f>IF(Merge6[[#This Row],[Position2]]="CM",1,0)</f>
        <v>0</v>
      </c>
      <c r="AH416">
        <f>IF(Merge6[[#This Row],[Position2]]="CAM",1,0)</f>
        <v>0</v>
      </c>
      <c r="AI416">
        <f>IF(Merge6[[#This Row],[Position2]]="RM",1,0)</f>
        <v>0</v>
      </c>
      <c r="AJ416">
        <f>IF(Merge6[[#This Row],[Position2]]="LW",1,0)</f>
        <v>0</v>
      </c>
      <c r="AK416">
        <f>IF(Merge6[[#This Row],[Position2]]="RW",1,0)</f>
        <v>0</v>
      </c>
      <c r="AL416">
        <f>IF(Merge6[[#This Row],[Position2]]="CF",1,0)</f>
        <v>0</v>
      </c>
      <c r="AM416">
        <f>IF(Merge6[[#This Row],[Position2]]="ST",1,0)</f>
        <v>0</v>
      </c>
      <c r="AN416">
        <v>76</v>
      </c>
      <c r="AO416">
        <v>71</v>
      </c>
      <c r="AP416">
        <v>51</v>
      </c>
      <c r="AQ416">
        <v>78</v>
      </c>
      <c r="AR416">
        <v>77</v>
      </c>
      <c r="AS416">
        <v>86</v>
      </c>
      <c r="AT416">
        <v>68</v>
      </c>
      <c r="AU416">
        <v>48</v>
      </c>
      <c r="AV416">
        <v>52</v>
      </c>
      <c r="AW416">
        <v>44</v>
      </c>
      <c r="AX416">
        <v>46</v>
      </c>
      <c r="AY416">
        <v>44</v>
      </c>
      <c r="AZ416">
        <v>47</v>
      </c>
      <c r="BA416">
        <v>81</v>
      </c>
      <c r="BB416">
        <v>79</v>
      </c>
      <c r="BC416">
        <v>83</v>
      </c>
      <c r="BD416">
        <v>47</v>
      </c>
      <c r="BE416">
        <v>74</v>
      </c>
      <c r="BF416">
        <v>88</v>
      </c>
      <c r="BG416">
        <v>56</v>
      </c>
      <c r="BH416">
        <v>53</v>
      </c>
      <c r="BI416">
        <v>54</v>
      </c>
      <c r="BJ416">
        <v>84</v>
      </c>
      <c r="BK416">
        <v>14</v>
      </c>
      <c r="BL416">
        <v>14</v>
      </c>
      <c r="BM416">
        <v>16</v>
      </c>
      <c r="BN416">
        <v>9</v>
      </c>
      <c r="BO416">
        <v>9</v>
      </c>
      <c r="BP416">
        <v>84</v>
      </c>
      <c r="BQ416">
        <v>82</v>
      </c>
      <c r="BR416">
        <v>61</v>
      </c>
      <c r="BS416">
        <v>82</v>
      </c>
      <c r="BT416">
        <v>71</v>
      </c>
      <c r="BU416">
        <v>83</v>
      </c>
    </row>
    <row r="417" spans="1:73" x14ac:dyDescent="0.25">
      <c r="A417" t="s">
        <v>1336</v>
      </c>
      <c r="B417">
        <v>0</v>
      </c>
      <c r="C417" t="s">
        <v>1</v>
      </c>
      <c r="D417">
        <v>24</v>
      </c>
      <c r="E417">
        <f>Merge6[[#This Row],[age]]^2</f>
        <v>576</v>
      </c>
      <c r="F417" s="1">
        <v>6000000</v>
      </c>
      <c r="G417" s="1">
        <v>17000000</v>
      </c>
      <c r="H417" s="1">
        <f>Merge6[[#This Row],[MV at time]]/1000000</f>
        <v>6</v>
      </c>
      <c r="I417" s="1">
        <f>Merge6[[#This Row],[fee]]/1000000</f>
        <v>17</v>
      </c>
      <c r="J417" s="2">
        <f>Merge6[[#This Row],[fee]]/Merge6[[#This Row],[MV at time]]</f>
        <v>2.8333333333333335</v>
      </c>
      <c r="K417" t="s">
        <v>1233</v>
      </c>
      <c r="L417" t="s">
        <v>1337</v>
      </c>
      <c r="M417" t="s">
        <v>193</v>
      </c>
      <c r="N417" t="s">
        <v>216</v>
      </c>
      <c r="O4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17" t="s">
        <v>131</v>
      </c>
      <c r="R417" t="s">
        <v>60</v>
      </c>
      <c r="S417">
        <v>72</v>
      </c>
      <c r="T417">
        <v>77</v>
      </c>
      <c r="U417">
        <f>Merge6[[#This Row],[POT]]-Merge6[[#This Row],[TOT]]</f>
        <v>5</v>
      </c>
      <c r="V417" t="s">
        <v>8</v>
      </c>
      <c r="W417">
        <f>IF(Merge6[[#This Row],[Preffoot]]="Right",1,0)</f>
        <v>1</v>
      </c>
      <c r="X417" t="s">
        <v>9</v>
      </c>
      <c r="Y417">
        <f>IF(Merge6[[#This Row],[Position2]]="GK",1,0)</f>
        <v>0</v>
      </c>
      <c r="Z417">
        <f>IF(Merge6[[#This Row],[Position2]]="LB",1,0)</f>
        <v>0</v>
      </c>
      <c r="AA417">
        <f>IF(Merge6[[#This Row],[Position2]]="CB",1,0)</f>
        <v>1</v>
      </c>
      <c r="AB417">
        <f>IF(Merge6[[#This Row],[Position2]]="RB",1,0)</f>
        <v>0</v>
      </c>
      <c r="AC417">
        <f>IF(Merge6[[#This Row],[Position2]]="LWB",1,0)</f>
        <v>0</v>
      </c>
      <c r="AD417">
        <f>IF(Merge6[[#This Row],[Position2]]="RWB",1,0)</f>
        <v>0</v>
      </c>
      <c r="AE417">
        <f>IF(Merge6[[#This Row],[Position2]]="LM",1,0)</f>
        <v>0</v>
      </c>
      <c r="AF417">
        <f>IF(Merge6[[#This Row],[Position2]]="CDM",1,0)</f>
        <v>0</v>
      </c>
      <c r="AG417">
        <f>IF(Merge6[[#This Row],[Position2]]="CM",1,0)</f>
        <v>0</v>
      </c>
      <c r="AH417">
        <f>IF(Merge6[[#This Row],[Position2]]="CAM",1,0)</f>
        <v>0</v>
      </c>
      <c r="AI417">
        <f>IF(Merge6[[#This Row],[Position2]]="RM",1,0)</f>
        <v>0</v>
      </c>
      <c r="AJ417">
        <f>IF(Merge6[[#This Row],[Position2]]="LW",1,0)</f>
        <v>0</v>
      </c>
      <c r="AK417">
        <f>IF(Merge6[[#This Row],[Position2]]="RW",1,0)</f>
        <v>0</v>
      </c>
      <c r="AL417">
        <f>IF(Merge6[[#This Row],[Position2]]="CF",1,0)</f>
        <v>0</v>
      </c>
      <c r="AM417">
        <f>IF(Merge6[[#This Row],[Position2]]="ST",1,0)</f>
        <v>0</v>
      </c>
      <c r="AN417">
        <v>63</v>
      </c>
      <c r="AO417">
        <v>56</v>
      </c>
      <c r="AP417">
        <v>24</v>
      </c>
      <c r="AQ417">
        <v>66</v>
      </c>
      <c r="AR417">
        <v>63</v>
      </c>
      <c r="AS417">
        <v>72</v>
      </c>
      <c r="AT417">
        <v>33</v>
      </c>
      <c r="AU417">
        <v>25</v>
      </c>
      <c r="AV417">
        <v>26</v>
      </c>
      <c r="AW417">
        <v>26</v>
      </c>
      <c r="AX417">
        <v>31</v>
      </c>
      <c r="AY417">
        <v>40</v>
      </c>
      <c r="AZ417">
        <v>23</v>
      </c>
      <c r="BA417" t="s">
        <v>1234</v>
      </c>
      <c r="BB417">
        <v>73</v>
      </c>
      <c r="BC417">
        <v>72</v>
      </c>
      <c r="BD417">
        <v>37</v>
      </c>
      <c r="BE417">
        <v>66</v>
      </c>
      <c r="BF417">
        <v>86</v>
      </c>
      <c r="BG417">
        <v>30</v>
      </c>
      <c r="BH417">
        <v>40</v>
      </c>
      <c r="BI417">
        <v>57</v>
      </c>
      <c r="BJ417">
        <v>70</v>
      </c>
      <c r="BK417">
        <v>15</v>
      </c>
      <c r="BL417">
        <v>12</v>
      </c>
      <c r="BM417">
        <v>12</v>
      </c>
      <c r="BN417">
        <v>12</v>
      </c>
      <c r="BO417">
        <v>13</v>
      </c>
      <c r="BP417">
        <v>64</v>
      </c>
      <c r="BQ417">
        <v>71</v>
      </c>
      <c r="BR417">
        <v>26</v>
      </c>
      <c r="BS417">
        <v>73</v>
      </c>
      <c r="BT417">
        <v>50</v>
      </c>
      <c r="BU417">
        <v>62</v>
      </c>
    </row>
    <row r="418" spans="1:73" x14ac:dyDescent="0.25">
      <c r="A418" t="s">
        <v>1114</v>
      </c>
      <c r="B418">
        <v>23</v>
      </c>
      <c r="C418" t="s">
        <v>116</v>
      </c>
      <c r="D418">
        <v>24</v>
      </c>
      <c r="E418">
        <f>Merge6[[#This Row],[age]]^2</f>
        <v>576</v>
      </c>
      <c r="F418" s="1">
        <v>17000000</v>
      </c>
      <c r="G418" s="1">
        <v>14000000</v>
      </c>
      <c r="H418" s="1">
        <f>Merge6[[#This Row],[MV at time]]/1000000</f>
        <v>17</v>
      </c>
      <c r="I418" s="1">
        <f>Merge6[[#This Row],[fee]]/1000000</f>
        <v>14</v>
      </c>
      <c r="J418" s="2">
        <f>Merge6[[#This Row],[fee]]/Merge6[[#This Row],[MV at time]]</f>
        <v>0.82352941176470584</v>
      </c>
      <c r="K418" t="s">
        <v>1050</v>
      </c>
      <c r="L418" t="s">
        <v>191</v>
      </c>
      <c r="M418" t="s">
        <v>220</v>
      </c>
      <c r="N418" t="s">
        <v>275</v>
      </c>
      <c r="O4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18" t="s">
        <v>60</v>
      </c>
      <c r="R418" t="s">
        <v>131</v>
      </c>
      <c r="S418">
        <v>76</v>
      </c>
      <c r="T418">
        <v>79</v>
      </c>
      <c r="U418">
        <f>Merge6[[#This Row],[POT]]-Merge6[[#This Row],[TOT]]</f>
        <v>3</v>
      </c>
      <c r="V418" t="s">
        <v>43</v>
      </c>
      <c r="W418">
        <f>IF(Merge6[[#This Row],[Preffoot]]="Right",1,0)</f>
        <v>0</v>
      </c>
      <c r="X418" t="s">
        <v>37</v>
      </c>
      <c r="Y418">
        <f>IF(Merge6[[#This Row],[Position2]]="GK",1,0)</f>
        <v>0</v>
      </c>
      <c r="Z418">
        <f>IF(Merge6[[#This Row],[Position2]]="LB",1,0)</f>
        <v>0</v>
      </c>
      <c r="AA418">
        <f>IF(Merge6[[#This Row],[Position2]]="CB",1,0)</f>
        <v>0</v>
      </c>
      <c r="AB418">
        <f>IF(Merge6[[#This Row],[Position2]]="RB",1,0)</f>
        <v>0</v>
      </c>
      <c r="AC418">
        <f>IF(Merge6[[#This Row],[Position2]]="LWB",1,0)</f>
        <v>0</v>
      </c>
      <c r="AD418">
        <f>IF(Merge6[[#This Row],[Position2]]="RWB",1,0)</f>
        <v>0</v>
      </c>
      <c r="AE418">
        <f>IF(Merge6[[#This Row],[Position2]]="LM",1,0)</f>
        <v>0</v>
      </c>
      <c r="AF418">
        <f>IF(Merge6[[#This Row],[Position2]]="CDM",1,0)</f>
        <v>0</v>
      </c>
      <c r="AG418">
        <f>IF(Merge6[[#This Row],[Position2]]="CM",1,0)</f>
        <v>0</v>
      </c>
      <c r="AH418">
        <f>IF(Merge6[[#This Row],[Position2]]="CAM",1,0)</f>
        <v>0</v>
      </c>
      <c r="AI418">
        <f>IF(Merge6[[#This Row],[Position2]]="RM",1,0)</f>
        <v>1</v>
      </c>
      <c r="AJ418">
        <f>IF(Merge6[[#This Row],[Position2]]="LW",1,0)</f>
        <v>0</v>
      </c>
      <c r="AK418">
        <f>IF(Merge6[[#This Row],[Position2]]="RW",1,0)</f>
        <v>0</v>
      </c>
      <c r="AL418">
        <f>IF(Merge6[[#This Row],[Position2]]="CF",1,0)</f>
        <v>0</v>
      </c>
      <c r="AM418">
        <f>IF(Merge6[[#This Row],[Position2]]="ST",1,0)</f>
        <v>0</v>
      </c>
      <c r="AN418">
        <v>76</v>
      </c>
      <c r="AO418">
        <v>73</v>
      </c>
      <c r="AP418">
        <v>77</v>
      </c>
      <c r="AQ418">
        <v>76</v>
      </c>
      <c r="AR418">
        <v>68</v>
      </c>
      <c r="AS418">
        <v>46</v>
      </c>
      <c r="AT418">
        <v>83</v>
      </c>
      <c r="AU418">
        <v>75</v>
      </c>
      <c r="AV418">
        <v>82</v>
      </c>
      <c r="AW418">
        <v>86</v>
      </c>
      <c r="AX418">
        <v>85</v>
      </c>
      <c r="AY418">
        <v>78</v>
      </c>
      <c r="AZ418">
        <v>74</v>
      </c>
      <c r="BA418">
        <v>48</v>
      </c>
      <c r="BB418">
        <v>40</v>
      </c>
      <c r="BC418">
        <v>45</v>
      </c>
      <c r="BD418">
        <v>80</v>
      </c>
      <c r="BE418">
        <v>75</v>
      </c>
      <c r="BF418">
        <v>55</v>
      </c>
      <c r="BG418">
        <v>84</v>
      </c>
      <c r="BH418">
        <v>77</v>
      </c>
      <c r="BI418">
        <v>80</v>
      </c>
      <c r="BJ418">
        <v>43</v>
      </c>
      <c r="BK418">
        <v>15</v>
      </c>
      <c r="BL418">
        <v>7</v>
      </c>
      <c r="BM418">
        <v>13</v>
      </c>
      <c r="BN418">
        <v>9</v>
      </c>
      <c r="BO418">
        <v>7</v>
      </c>
      <c r="BP418">
        <v>45</v>
      </c>
      <c r="BQ418">
        <v>75</v>
      </c>
      <c r="BR418">
        <v>76</v>
      </c>
      <c r="BS418">
        <v>40</v>
      </c>
      <c r="BT418">
        <v>76</v>
      </c>
      <c r="BU418">
        <v>75</v>
      </c>
    </row>
    <row r="419" spans="1:73" x14ac:dyDescent="0.25">
      <c r="A419" t="s">
        <v>136</v>
      </c>
      <c r="B419">
        <v>35</v>
      </c>
      <c r="C419" t="s">
        <v>71</v>
      </c>
      <c r="D419">
        <v>19</v>
      </c>
      <c r="E419">
        <f>Merge6[[#This Row],[age]]^2</f>
        <v>361</v>
      </c>
      <c r="F419" s="1">
        <v>7500000</v>
      </c>
      <c r="G419" s="1">
        <v>8250000</v>
      </c>
      <c r="H419" s="1">
        <f>Merge6[[#This Row],[MV at time]]/1000000</f>
        <v>7.5</v>
      </c>
      <c r="I419" s="1">
        <f>Merge6[[#This Row],[fee]]/1000000</f>
        <v>8.25</v>
      </c>
      <c r="J419" s="2">
        <f>Merge6[[#This Row],[fee]]/Merge6[[#This Row],[MV at time]]</f>
        <v>1.1000000000000001</v>
      </c>
      <c r="K419" t="s">
        <v>2</v>
      </c>
      <c r="L419" t="s">
        <v>137</v>
      </c>
      <c r="M419" t="s">
        <v>138</v>
      </c>
      <c r="N419" t="s">
        <v>80</v>
      </c>
      <c r="O4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19" t="s">
        <v>139</v>
      </c>
      <c r="R419" t="s">
        <v>82</v>
      </c>
      <c r="S419">
        <v>71</v>
      </c>
      <c r="T419">
        <v>84</v>
      </c>
      <c r="U419">
        <f>Merge6[[#This Row],[POT]]-Merge6[[#This Row],[TOT]]</f>
        <v>13</v>
      </c>
      <c r="V419" t="s">
        <v>8</v>
      </c>
      <c r="W419">
        <f>IF(Merge6[[#This Row],[Preffoot]]="Right",1,0)</f>
        <v>1</v>
      </c>
      <c r="X419" t="s">
        <v>15</v>
      </c>
      <c r="Y419">
        <f>IF(Merge6[[#This Row],[Position2]]="GK",1,0)</f>
        <v>0</v>
      </c>
      <c r="Z419">
        <f>IF(Merge6[[#This Row],[Position2]]="LB",1,0)</f>
        <v>0</v>
      </c>
      <c r="AA419">
        <f>IF(Merge6[[#This Row],[Position2]]="CB",1,0)</f>
        <v>0</v>
      </c>
      <c r="AB419">
        <f>IF(Merge6[[#This Row],[Position2]]="RB",1,0)</f>
        <v>0</v>
      </c>
      <c r="AC419">
        <f>IF(Merge6[[#This Row],[Position2]]="LWB",1,0)</f>
        <v>0</v>
      </c>
      <c r="AD419">
        <f>IF(Merge6[[#This Row],[Position2]]="RWB",1,0)</f>
        <v>0</v>
      </c>
      <c r="AE419">
        <f>IF(Merge6[[#This Row],[Position2]]="LM",1,0)</f>
        <v>0</v>
      </c>
      <c r="AF419">
        <f>IF(Merge6[[#This Row],[Position2]]="CDM",1,0)</f>
        <v>0</v>
      </c>
      <c r="AG419">
        <f>IF(Merge6[[#This Row],[Position2]]="CM",1,0)</f>
        <v>0</v>
      </c>
      <c r="AH419">
        <f>IF(Merge6[[#This Row],[Position2]]="CAM",1,0)</f>
        <v>0</v>
      </c>
      <c r="AI419">
        <f>IF(Merge6[[#This Row],[Position2]]="RM",1,0)</f>
        <v>0</v>
      </c>
      <c r="AJ419">
        <f>IF(Merge6[[#This Row],[Position2]]="LW",1,0)</f>
        <v>0</v>
      </c>
      <c r="AK419">
        <f>IF(Merge6[[#This Row],[Position2]]="RW",1,0)</f>
        <v>0</v>
      </c>
      <c r="AL419">
        <f>IF(Merge6[[#This Row],[Position2]]="CF",1,0)</f>
        <v>0</v>
      </c>
      <c r="AM419">
        <f>IF(Merge6[[#This Row],[Position2]]="ST",1,0)</f>
        <v>1</v>
      </c>
      <c r="AN419">
        <v>74</v>
      </c>
      <c r="AO419">
        <v>77</v>
      </c>
      <c r="AP419">
        <v>57</v>
      </c>
      <c r="AQ419">
        <v>68</v>
      </c>
      <c r="AR419">
        <v>52</v>
      </c>
      <c r="AS419">
        <v>55</v>
      </c>
      <c r="AT419">
        <v>70</v>
      </c>
      <c r="AU419">
        <v>75</v>
      </c>
      <c r="AV419">
        <v>67</v>
      </c>
      <c r="AW419">
        <v>48</v>
      </c>
      <c r="AX419">
        <v>28</v>
      </c>
      <c r="AY419">
        <v>62</v>
      </c>
      <c r="AZ419">
        <v>67</v>
      </c>
      <c r="BA419">
        <v>11</v>
      </c>
      <c r="BB419">
        <v>12</v>
      </c>
      <c r="BC419">
        <v>41</v>
      </c>
      <c r="BD419">
        <v>83</v>
      </c>
      <c r="BE419">
        <v>71</v>
      </c>
      <c r="BF419">
        <v>62</v>
      </c>
      <c r="BG419">
        <v>74</v>
      </c>
      <c r="BH419">
        <v>85</v>
      </c>
      <c r="BI419">
        <v>84</v>
      </c>
      <c r="BJ419">
        <v>75</v>
      </c>
      <c r="BK419">
        <v>15</v>
      </c>
      <c r="BL419">
        <v>7</v>
      </c>
      <c r="BM419">
        <v>9</v>
      </c>
      <c r="BN419">
        <v>15</v>
      </c>
      <c r="BO419">
        <v>11</v>
      </c>
      <c r="BP419">
        <v>61</v>
      </c>
      <c r="BQ419">
        <v>70</v>
      </c>
      <c r="BR419">
        <v>66</v>
      </c>
      <c r="BS419">
        <v>27</v>
      </c>
      <c r="BT419">
        <v>64</v>
      </c>
      <c r="BU419">
        <v>63</v>
      </c>
    </row>
    <row r="420" spans="1:73" x14ac:dyDescent="0.25">
      <c r="A420" t="s">
        <v>1326</v>
      </c>
      <c r="B420">
        <v>34</v>
      </c>
      <c r="C420" t="s">
        <v>23</v>
      </c>
      <c r="D420">
        <v>28</v>
      </c>
      <c r="E420">
        <f>Merge6[[#This Row],[age]]^2</f>
        <v>784</v>
      </c>
      <c r="F420" s="1">
        <v>4000000</v>
      </c>
      <c r="G420" s="1">
        <v>19000000</v>
      </c>
      <c r="H420" s="1">
        <f>Merge6[[#This Row],[MV at time]]/1000000</f>
        <v>4</v>
      </c>
      <c r="I420" s="1">
        <f>Merge6[[#This Row],[fee]]/1000000</f>
        <v>19</v>
      </c>
      <c r="J420" s="2">
        <f>Merge6[[#This Row],[fee]]/Merge6[[#This Row],[MV at time]]</f>
        <v>4.75</v>
      </c>
      <c r="K420" t="s">
        <v>1233</v>
      </c>
      <c r="L420" t="s">
        <v>273</v>
      </c>
      <c r="M420" t="s">
        <v>118</v>
      </c>
      <c r="N420" t="s">
        <v>175</v>
      </c>
      <c r="O4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20" t="s">
        <v>131</v>
      </c>
      <c r="R420" t="s">
        <v>7</v>
      </c>
      <c r="S420">
        <v>75</v>
      </c>
      <c r="T420">
        <v>75</v>
      </c>
      <c r="U420">
        <f>Merge6[[#This Row],[POT]]-Merge6[[#This Row],[TOT]]</f>
        <v>0</v>
      </c>
      <c r="V420" t="s">
        <v>43</v>
      </c>
      <c r="W420">
        <f>IF(Merge6[[#This Row],[Preffoot]]="Right",1,0)</f>
        <v>0</v>
      </c>
      <c r="X420" t="s">
        <v>26</v>
      </c>
      <c r="Y420">
        <f>IF(Merge6[[#This Row],[Position2]]="GK",1,0)</f>
        <v>0</v>
      </c>
      <c r="Z420">
        <f>IF(Merge6[[#This Row],[Position2]]="LB",1,0)</f>
        <v>1</v>
      </c>
      <c r="AA420">
        <f>IF(Merge6[[#This Row],[Position2]]="CB",1,0)</f>
        <v>0</v>
      </c>
      <c r="AB420">
        <f>IF(Merge6[[#This Row],[Position2]]="RB",1,0)</f>
        <v>0</v>
      </c>
      <c r="AC420">
        <f>IF(Merge6[[#This Row],[Position2]]="LWB",1,0)</f>
        <v>0</v>
      </c>
      <c r="AD420">
        <f>IF(Merge6[[#This Row],[Position2]]="RWB",1,0)</f>
        <v>0</v>
      </c>
      <c r="AE420">
        <f>IF(Merge6[[#This Row],[Position2]]="LM",1,0)</f>
        <v>0</v>
      </c>
      <c r="AF420">
        <f>IF(Merge6[[#This Row],[Position2]]="CDM",1,0)</f>
        <v>0</v>
      </c>
      <c r="AG420">
        <f>IF(Merge6[[#This Row],[Position2]]="CM",1,0)</f>
        <v>0</v>
      </c>
      <c r="AH420">
        <f>IF(Merge6[[#This Row],[Position2]]="CAM",1,0)</f>
        <v>0</v>
      </c>
      <c r="AI420">
        <f>IF(Merge6[[#This Row],[Position2]]="RM",1,0)</f>
        <v>0</v>
      </c>
      <c r="AJ420">
        <f>IF(Merge6[[#This Row],[Position2]]="LW",1,0)</f>
        <v>0</v>
      </c>
      <c r="AK420">
        <f>IF(Merge6[[#This Row],[Position2]]="RW",1,0)</f>
        <v>0</v>
      </c>
      <c r="AL420">
        <f>IF(Merge6[[#This Row],[Position2]]="CF",1,0)</f>
        <v>0</v>
      </c>
      <c r="AM420">
        <f>IF(Merge6[[#This Row],[Position2]]="ST",1,0)</f>
        <v>0</v>
      </c>
      <c r="AN420">
        <v>71</v>
      </c>
      <c r="AO420">
        <v>74</v>
      </c>
      <c r="AP420">
        <v>71</v>
      </c>
      <c r="AQ420">
        <v>72</v>
      </c>
      <c r="AR420">
        <v>68</v>
      </c>
      <c r="AS420">
        <v>55</v>
      </c>
      <c r="AT420">
        <v>68</v>
      </c>
      <c r="AU420">
        <v>57</v>
      </c>
      <c r="AV420">
        <v>57</v>
      </c>
      <c r="AW420">
        <v>66</v>
      </c>
      <c r="AX420">
        <v>41</v>
      </c>
      <c r="AY420">
        <v>46</v>
      </c>
      <c r="AZ420">
        <v>47</v>
      </c>
      <c r="BA420" t="s">
        <v>1234</v>
      </c>
      <c r="BB420">
        <v>74</v>
      </c>
      <c r="BC420">
        <v>72</v>
      </c>
      <c r="BD420">
        <v>86</v>
      </c>
      <c r="BE420">
        <v>80</v>
      </c>
      <c r="BF420">
        <v>73</v>
      </c>
      <c r="BG420">
        <v>92</v>
      </c>
      <c r="BH420">
        <v>83</v>
      </c>
      <c r="BI420">
        <v>83</v>
      </c>
      <c r="BJ420">
        <v>66</v>
      </c>
      <c r="BK420">
        <v>9</v>
      </c>
      <c r="BL420">
        <v>8</v>
      </c>
      <c r="BM420">
        <v>9</v>
      </c>
      <c r="BN420">
        <v>16</v>
      </c>
      <c r="BO420">
        <v>13</v>
      </c>
      <c r="BP420">
        <v>77</v>
      </c>
      <c r="BQ420">
        <v>71</v>
      </c>
      <c r="BR420">
        <v>68</v>
      </c>
      <c r="BS420">
        <v>73</v>
      </c>
      <c r="BT420">
        <v>66</v>
      </c>
      <c r="BU420">
        <v>74</v>
      </c>
    </row>
    <row r="421" spans="1:73" x14ac:dyDescent="0.25">
      <c r="A421" t="s">
        <v>860</v>
      </c>
      <c r="B421">
        <v>11</v>
      </c>
      <c r="C421" t="s">
        <v>28</v>
      </c>
      <c r="D421">
        <v>24</v>
      </c>
      <c r="E421">
        <f>Merge6[[#This Row],[age]]^2</f>
        <v>576</v>
      </c>
      <c r="F421" s="1">
        <v>10000000</v>
      </c>
      <c r="G421" s="1">
        <v>12000000</v>
      </c>
      <c r="H421" s="1">
        <f>Merge6[[#This Row],[MV at time]]/1000000</f>
        <v>10</v>
      </c>
      <c r="I421" s="1">
        <f>Merge6[[#This Row],[fee]]/1000000</f>
        <v>12</v>
      </c>
      <c r="J421" s="2">
        <f>Merge6[[#This Row],[fee]]/Merge6[[#This Row],[MV at time]]</f>
        <v>1.2</v>
      </c>
      <c r="K421" t="s">
        <v>773</v>
      </c>
      <c r="L421" t="s">
        <v>861</v>
      </c>
      <c r="M421" t="s">
        <v>203</v>
      </c>
      <c r="N421" t="s">
        <v>223</v>
      </c>
      <c r="O4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21" t="s">
        <v>91</v>
      </c>
      <c r="R421" t="s">
        <v>91</v>
      </c>
      <c r="S421">
        <v>75</v>
      </c>
      <c r="T421">
        <v>79</v>
      </c>
      <c r="U421">
        <f>Merge6[[#This Row],[POT]]-Merge6[[#This Row],[TOT]]</f>
        <v>4</v>
      </c>
      <c r="V421" t="s">
        <v>8</v>
      </c>
      <c r="W421">
        <f>IF(Merge6[[#This Row],[Preffoot]]="Right",1,0)</f>
        <v>1</v>
      </c>
      <c r="X421" t="s">
        <v>15</v>
      </c>
      <c r="Y421">
        <f>IF(Merge6[[#This Row],[Position2]]="GK",1,0)</f>
        <v>0</v>
      </c>
      <c r="Z421">
        <f>IF(Merge6[[#This Row],[Position2]]="LB",1,0)</f>
        <v>0</v>
      </c>
      <c r="AA421">
        <f>IF(Merge6[[#This Row],[Position2]]="CB",1,0)</f>
        <v>0</v>
      </c>
      <c r="AB421">
        <f>IF(Merge6[[#This Row],[Position2]]="RB",1,0)</f>
        <v>0</v>
      </c>
      <c r="AC421">
        <f>IF(Merge6[[#This Row],[Position2]]="LWB",1,0)</f>
        <v>0</v>
      </c>
      <c r="AD421">
        <f>IF(Merge6[[#This Row],[Position2]]="RWB",1,0)</f>
        <v>0</v>
      </c>
      <c r="AE421">
        <f>IF(Merge6[[#This Row],[Position2]]="LM",1,0)</f>
        <v>0</v>
      </c>
      <c r="AF421">
        <f>IF(Merge6[[#This Row],[Position2]]="CDM",1,0)</f>
        <v>0</v>
      </c>
      <c r="AG421">
        <f>IF(Merge6[[#This Row],[Position2]]="CM",1,0)</f>
        <v>0</v>
      </c>
      <c r="AH421">
        <f>IF(Merge6[[#This Row],[Position2]]="CAM",1,0)</f>
        <v>0</v>
      </c>
      <c r="AI421">
        <f>IF(Merge6[[#This Row],[Position2]]="RM",1,0)</f>
        <v>0</v>
      </c>
      <c r="AJ421">
        <f>IF(Merge6[[#This Row],[Position2]]="LW",1,0)</f>
        <v>0</v>
      </c>
      <c r="AK421">
        <f>IF(Merge6[[#This Row],[Position2]]="RW",1,0)</f>
        <v>0</v>
      </c>
      <c r="AL421">
        <f>IF(Merge6[[#This Row],[Position2]]="CF",1,0)</f>
        <v>0</v>
      </c>
      <c r="AM421">
        <f>IF(Merge6[[#This Row],[Position2]]="ST",1,0)</f>
        <v>1</v>
      </c>
      <c r="AN421">
        <v>76</v>
      </c>
      <c r="AO421">
        <v>79</v>
      </c>
      <c r="AP421">
        <v>69</v>
      </c>
      <c r="AQ421">
        <v>74</v>
      </c>
      <c r="AR421">
        <v>65</v>
      </c>
      <c r="AS421">
        <v>61</v>
      </c>
      <c r="AT421">
        <v>74</v>
      </c>
      <c r="AU421">
        <v>78</v>
      </c>
      <c r="AV421">
        <v>71</v>
      </c>
      <c r="AW421">
        <v>61</v>
      </c>
      <c r="AX421">
        <v>44</v>
      </c>
      <c r="AY421">
        <v>72</v>
      </c>
      <c r="AZ421">
        <v>75</v>
      </c>
      <c r="BA421">
        <v>28</v>
      </c>
      <c r="BB421">
        <v>24</v>
      </c>
      <c r="BC421">
        <v>23</v>
      </c>
      <c r="BD421">
        <v>92</v>
      </c>
      <c r="BE421">
        <v>74</v>
      </c>
      <c r="BF421">
        <v>67</v>
      </c>
      <c r="BG421">
        <v>71</v>
      </c>
      <c r="BH421">
        <v>87</v>
      </c>
      <c r="BI421">
        <v>91</v>
      </c>
      <c r="BJ421">
        <v>83</v>
      </c>
      <c r="BK421">
        <v>11</v>
      </c>
      <c r="BL421">
        <v>11</v>
      </c>
      <c r="BM421">
        <v>7</v>
      </c>
      <c r="BN421">
        <v>10</v>
      </c>
      <c r="BO421">
        <v>15</v>
      </c>
      <c r="BP421">
        <v>57</v>
      </c>
      <c r="BQ421">
        <v>75</v>
      </c>
      <c r="BR421">
        <v>77</v>
      </c>
      <c r="BS421">
        <v>22</v>
      </c>
      <c r="BT421">
        <v>77</v>
      </c>
      <c r="BU421">
        <v>74</v>
      </c>
    </row>
    <row r="422" spans="1:73" x14ac:dyDescent="0.25">
      <c r="A422" t="s">
        <v>862</v>
      </c>
      <c r="B422">
        <v>11</v>
      </c>
      <c r="C422" t="s">
        <v>116</v>
      </c>
      <c r="D422">
        <v>26</v>
      </c>
      <c r="E422">
        <f>Merge6[[#This Row],[age]]^2</f>
        <v>676</v>
      </c>
      <c r="F422" s="1">
        <v>8000000</v>
      </c>
      <c r="G422" s="1">
        <v>17700000</v>
      </c>
      <c r="H422" s="1">
        <f>Merge6[[#This Row],[MV at time]]/1000000</f>
        <v>8</v>
      </c>
      <c r="I422" s="1">
        <f>Merge6[[#This Row],[fee]]/1000000</f>
        <v>17.7</v>
      </c>
      <c r="J422" s="2">
        <f>Merge6[[#This Row],[fee]]/Merge6[[#This Row],[MV at time]]</f>
        <v>2.2124999999999999</v>
      </c>
      <c r="K422" t="s">
        <v>773</v>
      </c>
      <c r="L422" t="s">
        <v>863</v>
      </c>
      <c r="M422" t="s">
        <v>319</v>
      </c>
      <c r="N422" t="s">
        <v>213</v>
      </c>
      <c r="O4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22" t="s">
        <v>60</v>
      </c>
      <c r="R422" t="s">
        <v>60</v>
      </c>
      <c r="S422">
        <v>74</v>
      </c>
      <c r="T422">
        <v>74</v>
      </c>
      <c r="U422">
        <f>Merge6[[#This Row],[POT]]-Merge6[[#This Row],[TOT]]</f>
        <v>0</v>
      </c>
      <c r="V422" t="s">
        <v>43</v>
      </c>
      <c r="W422">
        <f>IF(Merge6[[#This Row],[Preffoot]]="Right",1,0)</f>
        <v>0</v>
      </c>
      <c r="X422" t="s">
        <v>37</v>
      </c>
      <c r="Y422">
        <f>IF(Merge6[[#This Row],[Position2]]="GK",1,0)</f>
        <v>0</v>
      </c>
      <c r="Z422">
        <f>IF(Merge6[[#This Row],[Position2]]="LB",1,0)</f>
        <v>0</v>
      </c>
      <c r="AA422">
        <f>IF(Merge6[[#This Row],[Position2]]="CB",1,0)</f>
        <v>0</v>
      </c>
      <c r="AB422">
        <f>IF(Merge6[[#This Row],[Position2]]="RB",1,0)</f>
        <v>0</v>
      </c>
      <c r="AC422">
        <f>IF(Merge6[[#This Row],[Position2]]="LWB",1,0)</f>
        <v>0</v>
      </c>
      <c r="AD422">
        <f>IF(Merge6[[#This Row],[Position2]]="RWB",1,0)</f>
        <v>0</v>
      </c>
      <c r="AE422">
        <f>IF(Merge6[[#This Row],[Position2]]="LM",1,0)</f>
        <v>0</v>
      </c>
      <c r="AF422">
        <f>IF(Merge6[[#This Row],[Position2]]="CDM",1,0)</f>
        <v>0</v>
      </c>
      <c r="AG422">
        <f>IF(Merge6[[#This Row],[Position2]]="CM",1,0)</f>
        <v>0</v>
      </c>
      <c r="AH422">
        <f>IF(Merge6[[#This Row],[Position2]]="CAM",1,0)</f>
        <v>0</v>
      </c>
      <c r="AI422">
        <f>IF(Merge6[[#This Row],[Position2]]="RM",1,0)</f>
        <v>1</v>
      </c>
      <c r="AJ422">
        <f>IF(Merge6[[#This Row],[Position2]]="LW",1,0)</f>
        <v>0</v>
      </c>
      <c r="AK422">
        <f>IF(Merge6[[#This Row],[Position2]]="RW",1,0)</f>
        <v>0</v>
      </c>
      <c r="AL422">
        <f>IF(Merge6[[#This Row],[Position2]]="CF",1,0)</f>
        <v>0</v>
      </c>
      <c r="AM422">
        <f>IF(Merge6[[#This Row],[Position2]]="ST",1,0)</f>
        <v>0</v>
      </c>
      <c r="AN422">
        <v>75</v>
      </c>
      <c r="AO422">
        <v>77</v>
      </c>
      <c r="AP422">
        <v>68</v>
      </c>
      <c r="AQ422">
        <v>69</v>
      </c>
      <c r="AR422">
        <v>62</v>
      </c>
      <c r="AS422">
        <v>44</v>
      </c>
      <c r="AT422">
        <v>73</v>
      </c>
      <c r="AU422">
        <v>64</v>
      </c>
      <c r="AV422">
        <v>63</v>
      </c>
      <c r="AW422">
        <v>74</v>
      </c>
      <c r="AX422">
        <v>69</v>
      </c>
      <c r="AY422">
        <v>69</v>
      </c>
      <c r="AZ422">
        <v>61</v>
      </c>
      <c r="BA422">
        <v>30</v>
      </c>
      <c r="BB422">
        <v>25</v>
      </c>
      <c r="BC422">
        <v>29</v>
      </c>
      <c r="BD422">
        <v>87</v>
      </c>
      <c r="BE422">
        <v>68</v>
      </c>
      <c r="BF422">
        <v>56</v>
      </c>
      <c r="BG422">
        <v>77</v>
      </c>
      <c r="BH422">
        <v>85</v>
      </c>
      <c r="BI422">
        <v>81</v>
      </c>
      <c r="BJ422">
        <v>34</v>
      </c>
      <c r="BK422">
        <v>14</v>
      </c>
      <c r="BL422">
        <v>7</v>
      </c>
      <c r="BM422">
        <v>6</v>
      </c>
      <c r="BN422">
        <v>11</v>
      </c>
      <c r="BO422">
        <v>12</v>
      </c>
      <c r="BP422">
        <v>49</v>
      </c>
      <c r="BQ422">
        <v>72</v>
      </c>
      <c r="BR422">
        <v>71</v>
      </c>
      <c r="BS422">
        <v>18</v>
      </c>
      <c r="BT422">
        <v>69</v>
      </c>
      <c r="BU422">
        <v>70</v>
      </c>
    </row>
    <row r="423" spans="1:73" x14ac:dyDescent="0.25">
      <c r="A423" t="s">
        <v>608</v>
      </c>
      <c r="B423">
        <v>34</v>
      </c>
      <c r="C423" t="s">
        <v>71</v>
      </c>
      <c r="D423">
        <v>22</v>
      </c>
      <c r="E423">
        <f>Merge6[[#This Row],[age]]^2</f>
        <v>484</v>
      </c>
      <c r="F423" s="1">
        <v>13000000</v>
      </c>
      <c r="G423" s="1">
        <v>13500000</v>
      </c>
      <c r="H423" s="1">
        <f>Merge6[[#This Row],[MV at time]]/1000000</f>
        <v>13</v>
      </c>
      <c r="I423" s="1">
        <f>Merge6[[#This Row],[fee]]/1000000</f>
        <v>13.5</v>
      </c>
      <c r="J423" s="2">
        <f>Merge6[[#This Row],[fee]]/Merge6[[#This Row],[MV at time]]</f>
        <v>1.0384615384615385</v>
      </c>
      <c r="K423" t="s">
        <v>509</v>
      </c>
      <c r="L423" t="s">
        <v>124</v>
      </c>
      <c r="M423" t="s">
        <v>94</v>
      </c>
      <c r="N423" t="s">
        <v>59</v>
      </c>
      <c r="O4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23" t="s">
        <v>60</v>
      </c>
      <c r="R423" t="s">
        <v>55</v>
      </c>
      <c r="S423">
        <v>77</v>
      </c>
      <c r="T423">
        <v>84</v>
      </c>
      <c r="U423">
        <f>Merge6[[#This Row],[POT]]-Merge6[[#This Row],[TOT]]</f>
        <v>7</v>
      </c>
      <c r="V423" t="s">
        <v>8</v>
      </c>
      <c r="W423">
        <f>IF(Merge6[[#This Row],[Preffoot]]="Right",1,0)</f>
        <v>1</v>
      </c>
      <c r="X423" t="s">
        <v>77</v>
      </c>
      <c r="Y423">
        <f>IF(Merge6[[#This Row],[Position2]]="GK",1,0)</f>
        <v>0</v>
      </c>
      <c r="Z423">
        <f>IF(Merge6[[#This Row],[Position2]]="LB",1,0)</f>
        <v>0</v>
      </c>
      <c r="AA423">
        <f>IF(Merge6[[#This Row],[Position2]]="CB",1,0)</f>
        <v>0</v>
      </c>
      <c r="AB423">
        <f>IF(Merge6[[#This Row],[Position2]]="RB",1,0)</f>
        <v>0</v>
      </c>
      <c r="AC423">
        <f>IF(Merge6[[#This Row],[Position2]]="LWB",1,0)</f>
        <v>0</v>
      </c>
      <c r="AD423">
        <f>IF(Merge6[[#This Row],[Position2]]="RWB",1,0)</f>
        <v>0</v>
      </c>
      <c r="AE423">
        <f>IF(Merge6[[#This Row],[Position2]]="LM",1,0)</f>
        <v>1</v>
      </c>
      <c r="AF423">
        <f>IF(Merge6[[#This Row],[Position2]]="CDM",1,0)</f>
        <v>0</v>
      </c>
      <c r="AG423">
        <f>IF(Merge6[[#This Row],[Position2]]="CM",1,0)</f>
        <v>0</v>
      </c>
      <c r="AH423">
        <f>IF(Merge6[[#This Row],[Position2]]="CAM",1,0)</f>
        <v>0</v>
      </c>
      <c r="AI423">
        <f>IF(Merge6[[#This Row],[Position2]]="RM",1,0)</f>
        <v>0</v>
      </c>
      <c r="AJ423">
        <f>IF(Merge6[[#This Row],[Position2]]="LW",1,0)</f>
        <v>0</v>
      </c>
      <c r="AK423">
        <f>IF(Merge6[[#This Row],[Position2]]="RW",1,0)</f>
        <v>0</v>
      </c>
      <c r="AL423">
        <f>IF(Merge6[[#This Row],[Position2]]="CF",1,0)</f>
        <v>0</v>
      </c>
      <c r="AM423">
        <f>IF(Merge6[[#This Row],[Position2]]="ST",1,0)</f>
        <v>0</v>
      </c>
      <c r="AN423">
        <v>78</v>
      </c>
      <c r="AO423">
        <v>84</v>
      </c>
      <c r="AP423">
        <v>69</v>
      </c>
      <c r="AQ423">
        <v>70</v>
      </c>
      <c r="AR423">
        <v>63</v>
      </c>
      <c r="AS423">
        <v>57</v>
      </c>
      <c r="AT423">
        <v>71</v>
      </c>
      <c r="AU423">
        <v>75</v>
      </c>
      <c r="AV423">
        <v>73</v>
      </c>
      <c r="AW423">
        <v>70</v>
      </c>
      <c r="AX423">
        <v>45</v>
      </c>
      <c r="AY423">
        <v>65</v>
      </c>
      <c r="AZ423">
        <v>69</v>
      </c>
      <c r="BA423">
        <v>37</v>
      </c>
      <c r="BB423">
        <v>25</v>
      </c>
      <c r="BC423">
        <v>38</v>
      </c>
      <c r="BD423">
        <v>91</v>
      </c>
      <c r="BE423">
        <v>75</v>
      </c>
      <c r="BF423">
        <v>44</v>
      </c>
      <c r="BG423">
        <v>82</v>
      </c>
      <c r="BH423">
        <v>90</v>
      </c>
      <c r="BI423">
        <v>90</v>
      </c>
      <c r="BJ423">
        <v>91</v>
      </c>
      <c r="BK423">
        <v>6</v>
      </c>
      <c r="BL423">
        <v>12</v>
      </c>
      <c r="BM423">
        <v>9</v>
      </c>
      <c r="BN423">
        <v>9</v>
      </c>
      <c r="BO423">
        <v>11</v>
      </c>
      <c r="BP423">
        <v>53</v>
      </c>
      <c r="BQ423">
        <v>72</v>
      </c>
      <c r="BR423">
        <v>76</v>
      </c>
      <c r="BS423">
        <v>18</v>
      </c>
      <c r="BT423">
        <v>67</v>
      </c>
      <c r="BU423">
        <v>70</v>
      </c>
    </row>
    <row r="424" spans="1:73" x14ac:dyDescent="0.25">
      <c r="A424" t="s">
        <v>836</v>
      </c>
      <c r="B424">
        <v>9</v>
      </c>
      <c r="C424" t="s">
        <v>57</v>
      </c>
      <c r="D424">
        <v>26</v>
      </c>
      <c r="E424">
        <f>Merge6[[#This Row],[age]]^2</f>
        <v>676</v>
      </c>
      <c r="F424" s="1">
        <v>5500000</v>
      </c>
      <c r="G424" s="1">
        <v>6470000</v>
      </c>
      <c r="H424" s="1">
        <f>Merge6[[#This Row],[MV at time]]/1000000</f>
        <v>5.5</v>
      </c>
      <c r="I424" s="1">
        <f>Merge6[[#This Row],[fee]]/1000000</f>
        <v>6.47</v>
      </c>
      <c r="J424" s="2">
        <f>Merge6[[#This Row],[fee]]/Merge6[[#This Row],[MV at time]]</f>
        <v>1.1763636363636363</v>
      </c>
      <c r="K424" t="s">
        <v>773</v>
      </c>
      <c r="L424" t="s">
        <v>11</v>
      </c>
      <c r="M424" t="s">
        <v>244</v>
      </c>
      <c r="N424" t="s">
        <v>811</v>
      </c>
      <c r="O4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4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24" t="s">
        <v>66</v>
      </c>
      <c r="R424" t="s">
        <v>7</v>
      </c>
      <c r="S424">
        <v>75</v>
      </c>
      <c r="T424">
        <v>78</v>
      </c>
      <c r="U424">
        <f>Merge6[[#This Row],[POT]]-Merge6[[#This Row],[TOT]]</f>
        <v>3</v>
      </c>
      <c r="V424" t="s">
        <v>8</v>
      </c>
      <c r="W424">
        <f>IF(Merge6[[#This Row],[Preffoot]]="Right",1,0)</f>
        <v>1</v>
      </c>
      <c r="X424" t="s">
        <v>61</v>
      </c>
      <c r="Y424">
        <f>IF(Merge6[[#This Row],[Position2]]="GK",1,0)</f>
        <v>0</v>
      </c>
      <c r="Z424">
        <f>IF(Merge6[[#This Row],[Position2]]="LB",1,0)</f>
        <v>0</v>
      </c>
      <c r="AA424">
        <f>IF(Merge6[[#This Row],[Position2]]="CB",1,0)</f>
        <v>0</v>
      </c>
      <c r="AB424">
        <f>IF(Merge6[[#This Row],[Position2]]="RB",1,0)</f>
        <v>0</v>
      </c>
      <c r="AC424">
        <f>IF(Merge6[[#This Row],[Position2]]="LWB",1,0)</f>
        <v>0</v>
      </c>
      <c r="AD424">
        <f>IF(Merge6[[#This Row],[Position2]]="RWB",1,0)</f>
        <v>0</v>
      </c>
      <c r="AE424">
        <f>IF(Merge6[[#This Row],[Position2]]="LM",1,0)</f>
        <v>0</v>
      </c>
      <c r="AF424">
        <f>IF(Merge6[[#This Row],[Position2]]="CDM",1,0)</f>
        <v>1</v>
      </c>
      <c r="AG424">
        <f>IF(Merge6[[#This Row],[Position2]]="CM",1,0)</f>
        <v>0</v>
      </c>
      <c r="AH424">
        <f>IF(Merge6[[#This Row],[Position2]]="CAM",1,0)</f>
        <v>0</v>
      </c>
      <c r="AI424">
        <f>IF(Merge6[[#This Row],[Position2]]="RM",1,0)</f>
        <v>0</v>
      </c>
      <c r="AJ424">
        <f>IF(Merge6[[#This Row],[Position2]]="LW",1,0)</f>
        <v>0</v>
      </c>
      <c r="AK424">
        <f>IF(Merge6[[#This Row],[Position2]]="RW",1,0)</f>
        <v>0</v>
      </c>
      <c r="AL424">
        <f>IF(Merge6[[#This Row],[Position2]]="CF",1,0)</f>
        <v>0</v>
      </c>
      <c r="AM424">
        <f>IF(Merge6[[#This Row],[Position2]]="ST",1,0)</f>
        <v>0</v>
      </c>
      <c r="AN424">
        <v>76</v>
      </c>
      <c r="AO424">
        <v>73</v>
      </c>
      <c r="AP424">
        <v>53</v>
      </c>
      <c r="AQ424">
        <v>75</v>
      </c>
      <c r="AR424">
        <v>76</v>
      </c>
      <c r="AS424">
        <v>66</v>
      </c>
      <c r="AT424">
        <v>78</v>
      </c>
      <c r="AU424">
        <v>63</v>
      </c>
      <c r="AV424">
        <v>77</v>
      </c>
      <c r="AW424">
        <v>63</v>
      </c>
      <c r="AX424">
        <v>78</v>
      </c>
      <c r="AY424">
        <v>72</v>
      </c>
      <c r="AZ424">
        <v>59</v>
      </c>
      <c r="BA424">
        <v>73</v>
      </c>
      <c r="BB424">
        <v>70</v>
      </c>
      <c r="BC424">
        <v>76</v>
      </c>
      <c r="BD424">
        <v>66</v>
      </c>
      <c r="BE424">
        <v>67</v>
      </c>
      <c r="BF424">
        <v>68</v>
      </c>
      <c r="BG424">
        <v>53</v>
      </c>
      <c r="BH424">
        <v>64</v>
      </c>
      <c r="BI424">
        <v>64</v>
      </c>
      <c r="BJ424">
        <v>61</v>
      </c>
      <c r="BK424">
        <v>11</v>
      </c>
      <c r="BL424">
        <v>9</v>
      </c>
      <c r="BM424">
        <v>13</v>
      </c>
      <c r="BN424">
        <v>13</v>
      </c>
      <c r="BO424">
        <v>7</v>
      </c>
      <c r="BP424">
        <v>79</v>
      </c>
      <c r="BQ424">
        <v>73</v>
      </c>
      <c r="BR424">
        <v>69</v>
      </c>
      <c r="BS424">
        <v>77</v>
      </c>
      <c r="BT424">
        <v>67</v>
      </c>
      <c r="BU424">
        <v>69</v>
      </c>
    </row>
    <row r="425" spans="1:73" x14ac:dyDescent="0.25">
      <c r="A425" t="s">
        <v>609</v>
      </c>
      <c r="B425">
        <v>46</v>
      </c>
      <c r="C425" t="s">
        <v>116</v>
      </c>
      <c r="D425">
        <v>24</v>
      </c>
      <c r="E425">
        <f>Merge6[[#This Row],[age]]^2</f>
        <v>576</v>
      </c>
      <c r="F425" s="1">
        <v>40000000</v>
      </c>
      <c r="G425" s="1">
        <v>45000000</v>
      </c>
      <c r="H425" s="1">
        <f>Merge6[[#This Row],[MV at time]]/1000000</f>
        <v>40</v>
      </c>
      <c r="I425" s="1">
        <f>Merge6[[#This Row],[fee]]/1000000</f>
        <v>45</v>
      </c>
      <c r="J425" s="2">
        <f>Merge6[[#This Row],[fee]]/Merge6[[#This Row],[MV at time]]</f>
        <v>1.125</v>
      </c>
      <c r="K425" t="s">
        <v>509</v>
      </c>
      <c r="L425" t="s">
        <v>108</v>
      </c>
      <c r="M425" t="s">
        <v>456</v>
      </c>
      <c r="N425" t="s">
        <v>228</v>
      </c>
      <c r="O4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25" t="s">
        <v>82</v>
      </c>
      <c r="R425" t="s">
        <v>7</v>
      </c>
      <c r="S425">
        <v>80</v>
      </c>
      <c r="T425">
        <v>84</v>
      </c>
      <c r="U425">
        <f>Merge6[[#This Row],[POT]]-Merge6[[#This Row],[TOT]]</f>
        <v>4</v>
      </c>
      <c r="V425" t="s">
        <v>8</v>
      </c>
      <c r="W425">
        <f>IF(Merge6[[#This Row],[Preffoot]]="Right",1,0)</f>
        <v>1</v>
      </c>
      <c r="X425" t="s">
        <v>114</v>
      </c>
      <c r="Y425">
        <f>IF(Merge6[[#This Row],[Position2]]="GK",1,0)</f>
        <v>0</v>
      </c>
      <c r="Z425">
        <f>IF(Merge6[[#This Row],[Position2]]="LB",1,0)</f>
        <v>0</v>
      </c>
      <c r="AA425">
        <f>IF(Merge6[[#This Row],[Position2]]="CB",1,0)</f>
        <v>0</v>
      </c>
      <c r="AB425">
        <f>IF(Merge6[[#This Row],[Position2]]="RB",1,0)</f>
        <v>0</v>
      </c>
      <c r="AC425">
        <f>IF(Merge6[[#This Row],[Position2]]="LWB",1,0)</f>
        <v>0</v>
      </c>
      <c r="AD425">
        <f>IF(Merge6[[#This Row],[Position2]]="RWB",1,0)</f>
        <v>0</v>
      </c>
      <c r="AE425">
        <f>IF(Merge6[[#This Row],[Position2]]="LM",1,0)</f>
        <v>0</v>
      </c>
      <c r="AF425">
        <f>IF(Merge6[[#This Row],[Position2]]="CDM",1,0)</f>
        <v>0</v>
      </c>
      <c r="AG425">
        <f>IF(Merge6[[#This Row],[Position2]]="CM",1,0)</f>
        <v>0</v>
      </c>
      <c r="AH425">
        <f>IF(Merge6[[#This Row],[Position2]]="CAM",1,0)</f>
        <v>0</v>
      </c>
      <c r="AI425">
        <f>IF(Merge6[[#This Row],[Position2]]="RM",1,0)</f>
        <v>0</v>
      </c>
      <c r="AJ425">
        <f>IF(Merge6[[#This Row],[Position2]]="LW",1,0)</f>
        <v>0</v>
      </c>
      <c r="AK425">
        <f>IF(Merge6[[#This Row],[Position2]]="RW",1,0)</f>
        <v>1</v>
      </c>
      <c r="AL425">
        <f>IF(Merge6[[#This Row],[Position2]]="CF",1,0)</f>
        <v>0</v>
      </c>
      <c r="AM425">
        <f>IF(Merge6[[#This Row],[Position2]]="ST",1,0)</f>
        <v>0</v>
      </c>
      <c r="AN425">
        <v>80</v>
      </c>
      <c r="AO425">
        <v>81</v>
      </c>
      <c r="AP425">
        <v>73</v>
      </c>
      <c r="AQ425">
        <v>73</v>
      </c>
      <c r="AR425">
        <v>65</v>
      </c>
      <c r="AS425">
        <v>58</v>
      </c>
      <c r="AT425">
        <v>76</v>
      </c>
      <c r="AU425">
        <v>75</v>
      </c>
      <c r="AV425">
        <v>73</v>
      </c>
      <c r="AW425">
        <v>72</v>
      </c>
      <c r="AX425">
        <v>65</v>
      </c>
      <c r="AY425">
        <v>73</v>
      </c>
      <c r="AZ425">
        <v>74</v>
      </c>
      <c r="BA425">
        <v>42</v>
      </c>
      <c r="BB425">
        <v>29</v>
      </c>
      <c r="BC425">
        <v>35</v>
      </c>
      <c r="BD425">
        <v>94</v>
      </c>
      <c r="BE425">
        <v>78</v>
      </c>
      <c r="BF425">
        <v>59</v>
      </c>
      <c r="BG425">
        <v>76</v>
      </c>
      <c r="BH425">
        <v>93</v>
      </c>
      <c r="BI425">
        <v>90</v>
      </c>
      <c r="BJ425">
        <v>67</v>
      </c>
      <c r="BK425">
        <v>14</v>
      </c>
      <c r="BL425">
        <v>11</v>
      </c>
      <c r="BM425">
        <v>10</v>
      </c>
      <c r="BN425">
        <v>14</v>
      </c>
      <c r="BO425">
        <v>10</v>
      </c>
      <c r="BP425">
        <v>64</v>
      </c>
      <c r="BQ425">
        <v>79</v>
      </c>
      <c r="BR425">
        <v>78</v>
      </c>
      <c r="BS425">
        <v>45</v>
      </c>
      <c r="BT425">
        <v>72</v>
      </c>
      <c r="BU425">
        <v>74</v>
      </c>
    </row>
    <row r="426" spans="1:73" x14ac:dyDescent="0.25">
      <c r="A426" t="s">
        <v>392</v>
      </c>
      <c r="B426">
        <v>23</v>
      </c>
      <c r="C426" t="s">
        <v>17</v>
      </c>
      <c r="D426">
        <v>25</v>
      </c>
      <c r="E426">
        <f>Merge6[[#This Row],[age]]^2</f>
        <v>625</v>
      </c>
      <c r="F426" s="1">
        <v>3500000</v>
      </c>
      <c r="G426" s="1">
        <v>14400000</v>
      </c>
      <c r="H426" s="1">
        <f>Merge6[[#This Row],[MV at time]]/1000000</f>
        <v>3.5</v>
      </c>
      <c r="I426" s="1">
        <f>Merge6[[#This Row],[fee]]/1000000</f>
        <v>14.4</v>
      </c>
      <c r="J426" s="2">
        <f>Merge6[[#This Row],[fee]]/Merge6[[#This Row],[MV at time]]</f>
        <v>4.1142857142857139</v>
      </c>
      <c r="K426" t="s">
        <v>2</v>
      </c>
      <c r="L426" t="s">
        <v>149</v>
      </c>
      <c r="M426" t="s">
        <v>363</v>
      </c>
      <c r="N426" t="s">
        <v>36</v>
      </c>
      <c r="O4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426" t="s">
        <v>55</v>
      </c>
      <c r="R426" t="s">
        <v>6</v>
      </c>
      <c r="S426">
        <v>76</v>
      </c>
      <c r="T426">
        <v>81</v>
      </c>
      <c r="U426">
        <f>Merge6[[#This Row],[POT]]-Merge6[[#This Row],[TOT]]</f>
        <v>5</v>
      </c>
      <c r="V426" t="s">
        <v>8</v>
      </c>
      <c r="W426">
        <f>IF(Merge6[[#This Row],[Preffoot]]="Right",1,0)</f>
        <v>1</v>
      </c>
      <c r="X426" t="s">
        <v>61</v>
      </c>
      <c r="Y426">
        <f>IF(Merge6[[#This Row],[Position2]]="GK",1,0)</f>
        <v>0</v>
      </c>
      <c r="Z426">
        <f>IF(Merge6[[#This Row],[Position2]]="LB",1,0)</f>
        <v>0</v>
      </c>
      <c r="AA426">
        <f>IF(Merge6[[#This Row],[Position2]]="CB",1,0)</f>
        <v>0</v>
      </c>
      <c r="AB426">
        <f>IF(Merge6[[#This Row],[Position2]]="RB",1,0)</f>
        <v>0</v>
      </c>
      <c r="AC426">
        <f>IF(Merge6[[#This Row],[Position2]]="LWB",1,0)</f>
        <v>0</v>
      </c>
      <c r="AD426">
        <f>IF(Merge6[[#This Row],[Position2]]="RWB",1,0)</f>
        <v>0</v>
      </c>
      <c r="AE426">
        <f>IF(Merge6[[#This Row],[Position2]]="LM",1,0)</f>
        <v>0</v>
      </c>
      <c r="AF426">
        <f>IF(Merge6[[#This Row],[Position2]]="CDM",1,0)</f>
        <v>1</v>
      </c>
      <c r="AG426">
        <f>IF(Merge6[[#This Row],[Position2]]="CM",1,0)</f>
        <v>0</v>
      </c>
      <c r="AH426">
        <f>IF(Merge6[[#This Row],[Position2]]="CAM",1,0)</f>
        <v>0</v>
      </c>
      <c r="AI426">
        <f>IF(Merge6[[#This Row],[Position2]]="RM",1,0)</f>
        <v>0</v>
      </c>
      <c r="AJ426">
        <f>IF(Merge6[[#This Row],[Position2]]="LW",1,0)</f>
        <v>0</v>
      </c>
      <c r="AK426">
        <f>IF(Merge6[[#This Row],[Position2]]="RW",1,0)</f>
        <v>0</v>
      </c>
      <c r="AL426">
        <f>IF(Merge6[[#This Row],[Position2]]="CF",1,0)</f>
        <v>0</v>
      </c>
      <c r="AM426">
        <f>IF(Merge6[[#This Row],[Position2]]="ST",1,0)</f>
        <v>0</v>
      </c>
      <c r="AN426">
        <v>68</v>
      </c>
      <c r="AO426">
        <v>65</v>
      </c>
      <c r="AP426">
        <v>45</v>
      </c>
      <c r="AQ426">
        <v>76</v>
      </c>
      <c r="AR426">
        <v>73</v>
      </c>
      <c r="AS426">
        <v>65</v>
      </c>
      <c r="AT426">
        <v>75</v>
      </c>
      <c r="AU426">
        <v>39</v>
      </c>
      <c r="AV426">
        <v>62</v>
      </c>
      <c r="AW426">
        <v>34</v>
      </c>
      <c r="AX426">
        <v>32</v>
      </c>
      <c r="AY426">
        <v>51</v>
      </c>
      <c r="AZ426">
        <v>29</v>
      </c>
      <c r="BA426">
        <v>75</v>
      </c>
      <c r="BB426">
        <v>70</v>
      </c>
      <c r="BC426">
        <v>76</v>
      </c>
      <c r="BD426">
        <v>73</v>
      </c>
      <c r="BE426">
        <v>77</v>
      </c>
      <c r="BF426">
        <v>82</v>
      </c>
      <c r="BG426">
        <v>70</v>
      </c>
      <c r="BH426">
        <v>76</v>
      </c>
      <c r="BI426">
        <v>63</v>
      </c>
      <c r="BJ426">
        <v>74</v>
      </c>
      <c r="BK426">
        <v>14</v>
      </c>
      <c r="BL426">
        <v>6</v>
      </c>
      <c r="BM426">
        <v>7</v>
      </c>
      <c r="BN426">
        <v>11</v>
      </c>
      <c r="BO426">
        <v>14</v>
      </c>
      <c r="BP426">
        <v>80</v>
      </c>
      <c r="BQ426">
        <v>76</v>
      </c>
      <c r="BR426">
        <v>42</v>
      </c>
      <c r="BS426">
        <v>76</v>
      </c>
      <c r="BT426">
        <v>65</v>
      </c>
      <c r="BU426">
        <v>67</v>
      </c>
    </row>
    <row r="427" spans="1:73" x14ac:dyDescent="0.25">
      <c r="A427" t="s">
        <v>837</v>
      </c>
      <c r="B427">
        <v>9</v>
      </c>
      <c r="C427" t="s">
        <v>17</v>
      </c>
      <c r="D427">
        <v>22</v>
      </c>
      <c r="E427">
        <f>Merge6[[#This Row],[age]]^2</f>
        <v>484</v>
      </c>
      <c r="F427" s="1">
        <v>9500000</v>
      </c>
      <c r="G427" s="1">
        <v>7000000</v>
      </c>
      <c r="H427" s="1">
        <f>Merge6[[#This Row],[MV at time]]/1000000</f>
        <v>9.5</v>
      </c>
      <c r="I427" s="1">
        <f>Merge6[[#This Row],[fee]]/1000000</f>
        <v>7</v>
      </c>
      <c r="J427" s="2">
        <f>Merge6[[#This Row],[fee]]/Merge6[[#This Row],[MV at time]]</f>
        <v>0.73684210526315785</v>
      </c>
      <c r="K427" t="s">
        <v>773</v>
      </c>
      <c r="L427" t="s">
        <v>273</v>
      </c>
      <c r="M427" t="s">
        <v>150</v>
      </c>
      <c r="N427" t="s">
        <v>456</v>
      </c>
      <c r="O4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27" t="s">
        <v>185</v>
      </c>
      <c r="R427" t="s">
        <v>82</v>
      </c>
      <c r="S427">
        <v>76</v>
      </c>
      <c r="T427">
        <v>85</v>
      </c>
      <c r="U427">
        <f>Merge6[[#This Row],[POT]]-Merge6[[#This Row],[TOT]]</f>
        <v>9</v>
      </c>
      <c r="V427" t="s">
        <v>8</v>
      </c>
      <c r="W427">
        <f>IF(Merge6[[#This Row],[Preffoot]]="Right",1,0)</f>
        <v>1</v>
      </c>
      <c r="X427" t="s">
        <v>61</v>
      </c>
      <c r="Y427">
        <f>IF(Merge6[[#This Row],[Position2]]="GK",1,0)</f>
        <v>0</v>
      </c>
      <c r="Z427">
        <f>IF(Merge6[[#This Row],[Position2]]="LB",1,0)</f>
        <v>0</v>
      </c>
      <c r="AA427">
        <f>IF(Merge6[[#This Row],[Position2]]="CB",1,0)</f>
        <v>0</v>
      </c>
      <c r="AB427">
        <f>IF(Merge6[[#This Row],[Position2]]="RB",1,0)</f>
        <v>0</v>
      </c>
      <c r="AC427">
        <f>IF(Merge6[[#This Row],[Position2]]="LWB",1,0)</f>
        <v>0</v>
      </c>
      <c r="AD427">
        <f>IF(Merge6[[#This Row],[Position2]]="RWB",1,0)</f>
        <v>0</v>
      </c>
      <c r="AE427">
        <f>IF(Merge6[[#This Row],[Position2]]="LM",1,0)</f>
        <v>0</v>
      </c>
      <c r="AF427">
        <f>IF(Merge6[[#This Row],[Position2]]="CDM",1,0)</f>
        <v>1</v>
      </c>
      <c r="AG427">
        <f>IF(Merge6[[#This Row],[Position2]]="CM",1,0)</f>
        <v>0</v>
      </c>
      <c r="AH427">
        <f>IF(Merge6[[#This Row],[Position2]]="CAM",1,0)</f>
        <v>0</v>
      </c>
      <c r="AI427">
        <f>IF(Merge6[[#This Row],[Position2]]="RM",1,0)</f>
        <v>0</v>
      </c>
      <c r="AJ427">
        <f>IF(Merge6[[#This Row],[Position2]]="LW",1,0)</f>
        <v>0</v>
      </c>
      <c r="AK427">
        <f>IF(Merge6[[#This Row],[Position2]]="RW",1,0)</f>
        <v>0</v>
      </c>
      <c r="AL427">
        <f>IF(Merge6[[#This Row],[Position2]]="CF",1,0)</f>
        <v>0</v>
      </c>
      <c r="AM427">
        <f>IF(Merge6[[#This Row],[Position2]]="ST",1,0)</f>
        <v>0</v>
      </c>
      <c r="AN427">
        <v>70</v>
      </c>
      <c r="AO427">
        <v>70</v>
      </c>
      <c r="AP427">
        <v>65</v>
      </c>
      <c r="AQ427">
        <v>73</v>
      </c>
      <c r="AR427">
        <v>70</v>
      </c>
      <c r="AS427">
        <v>72</v>
      </c>
      <c r="AT427">
        <v>74</v>
      </c>
      <c r="AU427">
        <v>61</v>
      </c>
      <c r="AV427">
        <v>64</v>
      </c>
      <c r="AW427">
        <v>64</v>
      </c>
      <c r="AX427">
        <v>62</v>
      </c>
      <c r="AY427">
        <v>59</v>
      </c>
      <c r="AZ427">
        <v>62</v>
      </c>
      <c r="BA427">
        <v>73</v>
      </c>
      <c r="BB427">
        <v>75</v>
      </c>
      <c r="BC427">
        <v>77</v>
      </c>
      <c r="BD427">
        <v>69</v>
      </c>
      <c r="BE427">
        <v>82</v>
      </c>
      <c r="BF427">
        <v>87</v>
      </c>
      <c r="BG427">
        <v>70</v>
      </c>
      <c r="BH427">
        <v>66</v>
      </c>
      <c r="BI427">
        <v>64</v>
      </c>
      <c r="BJ427">
        <v>72</v>
      </c>
      <c r="BK427">
        <v>6</v>
      </c>
      <c r="BL427">
        <v>7</v>
      </c>
      <c r="BM427">
        <v>13</v>
      </c>
      <c r="BN427">
        <v>11</v>
      </c>
      <c r="BO427">
        <v>7</v>
      </c>
      <c r="BP427">
        <v>76</v>
      </c>
      <c r="BQ427">
        <v>72</v>
      </c>
      <c r="BR427">
        <v>70</v>
      </c>
      <c r="BS427">
        <v>79</v>
      </c>
      <c r="BT427">
        <v>73</v>
      </c>
      <c r="BU427">
        <v>74</v>
      </c>
    </row>
    <row r="428" spans="1:73" x14ac:dyDescent="0.25">
      <c r="A428" t="s">
        <v>968</v>
      </c>
      <c r="B428">
        <v>32</v>
      </c>
      <c r="C428" t="s">
        <v>17</v>
      </c>
      <c r="D428">
        <v>21</v>
      </c>
      <c r="E428">
        <f>Merge6[[#This Row],[age]]^2</f>
        <v>441</v>
      </c>
      <c r="F428" s="1">
        <v>15000000</v>
      </c>
      <c r="G428" s="1">
        <v>12000000</v>
      </c>
      <c r="H428" s="1">
        <f>Merge6[[#This Row],[MV at time]]/1000000</f>
        <v>15</v>
      </c>
      <c r="I428" s="1">
        <f>Merge6[[#This Row],[fee]]/1000000</f>
        <v>12</v>
      </c>
      <c r="J428" s="2">
        <f>Merge6[[#This Row],[fee]]/Merge6[[#This Row],[MV at time]]</f>
        <v>0.8</v>
      </c>
      <c r="K428" t="s">
        <v>773</v>
      </c>
      <c r="L428" t="s">
        <v>149</v>
      </c>
      <c r="M428" t="s">
        <v>825</v>
      </c>
      <c r="N428" t="s">
        <v>210</v>
      </c>
      <c r="O4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28" t="s">
        <v>55</v>
      </c>
      <c r="R428" t="s">
        <v>60</v>
      </c>
      <c r="S428">
        <v>73</v>
      </c>
      <c r="T428">
        <v>80</v>
      </c>
      <c r="U428">
        <f>Merge6[[#This Row],[POT]]-Merge6[[#This Row],[TOT]]</f>
        <v>7</v>
      </c>
      <c r="V428" t="s">
        <v>8</v>
      </c>
      <c r="W428">
        <f>IF(Merge6[[#This Row],[Preffoot]]="Right",1,0)</f>
        <v>1</v>
      </c>
      <c r="X428" t="s">
        <v>61</v>
      </c>
      <c r="Y428">
        <f>IF(Merge6[[#This Row],[Position2]]="GK",1,0)</f>
        <v>0</v>
      </c>
      <c r="Z428">
        <f>IF(Merge6[[#This Row],[Position2]]="LB",1,0)</f>
        <v>0</v>
      </c>
      <c r="AA428">
        <f>IF(Merge6[[#This Row],[Position2]]="CB",1,0)</f>
        <v>0</v>
      </c>
      <c r="AB428">
        <f>IF(Merge6[[#This Row],[Position2]]="RB",1,0)</f>
        <v>0</v>
      </c>
      <c r="AC428">
        <f>IF(Merge6[[#This Row],[Position2]]="LWB",1,0)</f>
        <v>0</v>
      </c>
      <c r="AD428">
        <f>IF(Merge6[[#This Row],[Position2]]="RWB",1,0)</f>
        <v>0</v>
      </c>
      <c r="AE428">
        <f>IF(Merge6[[#This Row],[Position2]]="LM",1,0)</f>
        <v>0</v>
      </c>
      <c r="AF428">
        <f>IF(Merge6[[#This Row],[Position2]]="CDM",1,0)</f>
        <v>1</v>
      </c>
      <c r="AG428">
        <f>IF(Merge6[[#This Row],[Position2]]="CM",1,0)</f>
        <v>0</v>
      </c>
      <c r="AH428">
        <f>IF(Merge6[[#This Row],[Position2]]="CAM",1,0)</f>
        <v>0</v>
      </c>
      <c r="AI428">
        <f>IF(Merge6[[#This Row],[Position2]]="RM",1,0)</f>
        <v>0</v>
      </c>
      <c r="AJ428">
        <f>IF(Merge6[[#This Row],[Position2]]="LW",1,0)</f>
        <v>0</v>
      </c>
      <c r="AK428">
        <f>IF(Merge6[[#This Row],[Position2]]="RW",1,0)</f>
        <v>0</v>
      </c>
      <c r="AL428">
        <f>IF(Merge6[[#This Row],[Position2]]="CF",1,0)</f>
        <v>0</v>
      </c>
      <c r="AM428">
        <f>IF(Merge6[[#This Row],[Position2]]="ST",1,0)</f>
        <v>0</v>
      </c>
      <c r="AN428">
        <v>70</v>
      </c>
      <c r="AO428">
        <v>69</v>
      </c>
      <c r="AP428">
        <v>52</v>
      </c>
      <c r="AQ428">
        <v>71</v>
      </c>
      <c r="AR428">
        <v>72</v>
      </c>
      <c r="AS428">
        <v>59</v>
      </c>
      <c r="AT428">
        <v>55</v>
      </c>
      <c r="AU428">
        <v>41</v>
      </c>
      <c r="AV428">
        <v>54</v>
      </c>
      <c r="AW428">
        <v>52</v>
      </c>
      <c r="AX428">
        <v>39</v>
      </c>
      <c r="AY428">
        <v>64</v>
      </c>
      <c r="AZ428">
        <v>36</v>
      </c>
      <c r="BA428">
        <v>72</v>
      </c>
      <c r="BB428">
        <v>69</v>
      </c>
      <c r="BC428">
        <v>71</v>
      </c>
      <c r="BD428">
        <v>68</v>
      </c>
      <c r="BE428">
        <v>79</v>
      </c>
      <c r="BF428">
        <v>67</v>
      </c>
      <c r="BG428">
        <v>77</v>
      </c>
      <c r="BH428">
        <v>63</v>
      </c>
      <c r="BI428">
        <v>71</v>
      </c>
      <c r="BJ428">
        <v>62</v>
      </c>
      <c r="BK428">
        <v>14</v>
      </c>
      <c r="BL428">
        <v>8</v>
      </c>
      <c r="BM428">
        <v>9</v>
      </c>
      <c r="BN428">
        <v>8</v>
      </c>
      <c r="BO428">
        <v>6</v>
      </c>
      <c r="BP428">
        <v>78</v>
      </c>
      <c r="BQ428">
        <v>68</v>
      </c>
      <c r="BR428">
        <v>57</v>
      </c>
      <c r="BS428">
        <v>74</v>
      </c>
      <c r="BT428">
        <v>68</v>
      </c>
      <c r="BU428">
        <v>67</v>
      </c>
    </row>
    <row r="429" spans="1:73" x14ac:dyDescent="0.25">
      <c r="A429" t="s">
        <v>1115</v>
      </c>
      <c r="B429">
        <v>23</v>
      </c>
      <c r="C429" t="s">
        <v>1</v>
      </c>
      <c r="D429">
        <v>22</v>
      </c>
      <c r="E429">
        <f>Merge6[[#This Row],[age]]^2</f>
        <v>484</v>
      </c>
      <c r="F429" s="1">
        <v>35000000</v>
      </c>
      <c r="G429" s="1">
        <v>40000000</v>
      </c>
      <c r="H429" s="1">
        <f>Merge6[[#This Row],[MV at time]]/1000000</f>
        <v>35</v>
      </c>
      <c r="I429" s="1">
        <f>Merge6[[#This Row],[fee]]/1000000</f>
        <v>40</v>
      </c>
      <c r="J429" s="2">
        <f>Merge6[[#This Row],[fee]]/Merge6[[#This Row],[MV at time]]</f>
        <v>1.1428571428571428</v>
      </c>
      <c r="K429" t="s">
        <v>1050</v>
      </c>
      <c r="L429" t="s">
        <v>149</v>
      </c>
      <c r="M429" t="s">
        <v>223</v>
      </c>
      <c r="N429" t="s">
        <v>220</v>
      </c>
      <c r="O4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29" t="s">
        <v>91</v>
      </c>
      <c r="R429" t="s">
        <v>60</v>
      </c>
      <c r="S429">
        <v>80</v>
      </c>
      <c r="T429">
        <v>88</v>
      </c>
      <c r="U429">
        <f>Merge6[[#This Row],[POT]]-Merge6[[#This Row],[TOT]]</f>
        <v>8</v>
      </c>
      <c r="V429" t="s">
        <v>8</v>
      </c>
      <c r="W429">
        <f>IF(Merge6[[#This Row],[Preffoot]]="Right",1,0)</f>
        <v>1</v>
      </c>
      <c r="X429" t="s">
        <v>9</v>
      </c>
      <c r="Y429">
        <f>IF(Merge6[[#This Row],[Position2]]="GK",1,0)</f>
        <v>0</v>
      </c>
      <c r="Z429">
        <f>IF(Merge6[[#This Row],[Position2]]="LB",1,0)</f>
        <v>0</v>
      </c>
      <c r="AA429">
        <f>IF(Merge6[[#This Row],[Position2]]="CB",1,0)</f>
        <v>1</v>
      </c>
      <c r="AB429">
        <f>IF(Merge6[[#This Row],[Position2]]="RB",1,0)</f>
        <v>0</v>
      </c>
      <c r="AC429">
        <f>IF(Merge6[[#This Row],[Position2]]="LWB",1,0)</f>
        <v>0</v>
      </c>
      <c r="AD429">
        <f>IF(Merge6[[#This Row],[Position2]]="RWB",1,0)</f>
        <v>0</v>
      </c>
      <c r="AE429">
        <f>IF(Merge6[[#This Row],[Position2]]="LM",1,0)</f>
        <v>0</v>
      </c>
      <c r="AF429">
        <f>IF(Merge6[[#This Row],[Position2]]="CDM",1,0)</f>
        <v>0</v>
      </c>
      <c r="AG429">
        <f>IF(Merge6[[#This Row],[Position2]]="CM",1,0)</f>
        <v>0</v>
      </c>
      <c r="AH429">
        <f>IF(Merge6[[#This Row],[Position2]]="CAM",1,0)</f>
        <v>0</v>
      </c>
      <c r="AI429">
        <f>IF(Merge6[[#This Row],[Position2]]="RM",1,0)</f>
        <v>0</v>
      </c>
      <c r="AJ429">
        <f>IF(Merge6[[#This Row],[Position2]]="LW",1,0)</f>
        <v>0</v>
      </c>
      <c r="AK429">
        <f>IF(Merge6[[#This Row],[Position2]]="RW",1,0)</f>
        <v>0</v>
      </c>
      <c r="AL429">
        <f>IF(Merge6[[#This Row],[Position2]]="CF",1,0)</f>
        <v>0</v>
      </c>
      <c r="AM429">
        <f>IF(Merge6[[#This Row],[Position2]]="ST",1,0)</f>
        <v>0</v>
      </c>
      <c r="AN429">
        <v>69</v>
      </c>
      <c r="AO429">
        <v>67</v>
      </c>
      <c r="AP429">
        <v>38</v>
      </c>
      <c r="AQ429">
        <v>75</v>
      </c>
      <c r="AR429">
        <v>69</v>
      </c>
      <c r="AS429">
        <v>79</v>
      </c>
      <c r="AT429">
        <v>45</v>
      </c>
      <c r="AU429">
        <v>29</v>
      </c>
      <c r="AV429">
        <v>31</v>
      </c>
      <c r="AW429">
        <v>32</v>
      </c>
      <c r="AX429">
        <v>27</v>
      </c>
      <c r="AY429">
        <v>41</v>
      </c>
      <c r="AZ429">
        <v>28</v>
      </c>
      <c r="BA429">
        <v>78</v>
      </c>
      <c r="BB429">
        <v>79</v>
      </c>
      <c r="BC429">
        <v>85</v>
      </c>
      <c r="BD429">
        <v>71</v>
      </c>
      <c r="BE429">
        <v>65</v>
      </c>
      <c r="BF429">
        <v>87</v>
      </c>
      <c r="BG429">
        <v>54</v>
      </c>
      <c r="BH429">
        <v>85</v>
      </c>
      <c r="BI429">
        <v>60</v>
      </c>
      <c r="BJ429">
        <v>75</v>
      </c>
      <c r="BK429">
        <v>9</v>
      </c>
      <c r="BL429">
        <v>9</v>
      </c>
      <c r="BM429">
        <v>7</v>
      </c>
      <c r="BN429">
        <v>9</v>
      </c>
      <c r="BO429">
        <v>15</v>
      </c>
      <c r="BP429">
        <v>79</v>
      </c>
      <c r="BQ429">
        <v>75</v>
      </c>
      <c r="BR429">
        <v>37</v>
      </c>
      <c r="BS429">
        <v>80</v>
      </c>
      <c r="BT429">
        <v>51</v>
      </c>
      <c r="BU429">
        <v>74</v>
      </c>
    </row>
    <row r="430" spans="1:73" x14ac:dyDescent="0.25">
      <c r="A430" t="s">
        <v>610</v>
      </c>
      <c r="B430">
        <v>35</v>
      </c>
      <c r="C430" t="s">
        <v>57</v>
      </c>
      <c r="D430">
        <v>29</v>
      </c>
      <c r="E430">
        <f>Merge6[[#This Row],[age]]^2</f>
        <v>841</v>
      </c>
      <c r="F430" s="1">
        <v>25000000</v>
      </c>
      <c r="G430" s="1">
        <v>30000000</v>
      </c>
      <c r="H430" s="1">
        <f>Merge6[[#This Row],[MV at time]]/1000000</f>
        <v>25</v>
      </c>
      <c r="I430" s="1">
        <f>Merge6[[#This Row],[fee]]/1000000</f>
        <v>30</v>
      </c>
      <c r="J430" s="2">
        <f>Merge6[[#This Row],[fee]]/Merge6[[#This Row],[MV at time]]</f>
        <v>1.2</v>
      </c>
      <c r="K430" t="s">
        <v>509</v>
      </c>
      <c r="L430" t="s">
        <v>279</v>
      </c>
      <c r="M430" t="s">
        <v>94</v>
      </c>
      <c r="N430" t="s">
        <v>242</v>
      </c>
      <c r="O4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30" t="s">
        <v>60</v>
      </c>
      <c r="R430" t="s">
        <v>55</v>
      </c>
      <c r="S430">
        <v>84</v>
      </c>
      <c r="T430">
        <v>84</v>
      </c>
      <c r="U430">
        <f>Merge6[[#This Row],[POT]]-Merge6[[#This Row],[TOT]]</f>
        <v>0</v>
      </c>
      <c r="V430" t="s">
        <v>8</v>
      </c>
      <c r="W430">
        <f>IF(Merge6[[#This Row],[Preffoot]]="Right",1,0)</f>
        <v>1</v>
      </c>
      <c r="X430" t="s">
        <v>61</v>
      </c>
      <c r="Y430">
        <f>IF(Merge6[[#This Row],[Position2]]="GK",1,0)</f>
        <v>0</v>
      </c>
      <c r="Z430">
        <f>IF(Merge6[[#This Row],[Position2]]="LB",1,0)</f>
        <v>0</v>
      </c>
      <c r="AA430">
        <f>IF(Merge6[[#This Row],[Position2]]="CB",1,0)</f>
        <v>0</v>
      </c>
      <c r="AB430">
        <f>IF(Merge6[[#This Row],[Position2]]="RB",1,0)</f>
        <v>0</v>
      </c>
      <c r="AC430">
        <f>IF(Merge6[[#This Row],[Position2]]="LWB",1,0)</f>
        <v>0</v>
      </c>
      <c r="AD430">
        <f>IF(Merge6[[#This Row],[Position2]]="RWB",1,0)</f>
        <v>0</v>
      </c>
      <c r="AE430">
        <f>IF(Merge6[[#This Row],[Position2]]="LM",1,0)</f>
        <v>0</v>
      </c>
      <c r="AF430">
        <f>IF(Merge6[[#This Row],[Position2]]="CDM",1,0)</f>
        <v>1</v>
      </c>
      <c r="AG430">
        <f>IF(Merge6[[#This Row],[Position2]]="CM",1,0)</f>
        <v>0</v>
      </c>
      <c r="AH430">
        <f>IF(Merge6[[#This Row],[Position2]]="CAM",1,0)</f>
        <v>0</v>
      </c>
      <c r="AI430">
        <f>IF(Merge6[[#This Row],[Position2]]="RM",1,0)</f>
        <v>0</v>
      </c>
      <c r="AJ430">
        <f>IF(Merge6[[#This Row],[Position2]]="LW",1,0)</f>
        <v>0</v>
      </c>
      <c r="AK430">
        <f>IF(Merge6[[#This Row],[Position2]]="RW",1,0)</f>
        <v>0</v>
      </c>
      <c r="AL430">
        <f>IF(Merge6[[#This Row],[Position2]]="CF",1,0)</f>
        <v>0</v>
      </c>
      <c r="AM430">
        <f>IF(Merge6[[#This Row],[Position2]]="ST",1,0)</f>
        <v>0</v>
      </c>
      <c r="AN430">
        <v>79</v>
      </c>
      <c r="AO430">
        <v>76</v>
      </c>
      <c r="AP430">
        <v>60</v>
      </c>
      <c r="AQ430">
        <v>81</v>
      </c>
      <c r="AR430">
        <v>77</v>
      </c>
      <c r="AS430">
        <v>69</v>
      </c>
      <c r="AT430">
        <v>80</v>
      </c>
      <c r="AU430">
        <v>53</v>
      </c>
      <c r="AV430">
        <v>66</v>
      </c>
      <c r="AW430">
        <v>49</v>
      </c>
      <c r="AX430">
        <v>61</v>
      </c>
      <c r="AY430">
        <v>54</v>
      </c>
      <c r="AZ430">
        <v>32</v>
      </c>
      <c r="BA430">
        <v>84</v>
      </c>
      <c r="BB430">
        <v>83</v>
      </c>
      <c r="BC430">
        <v>90</v>
      </c>
      <c r="BD430">
        <v>74</v>
      </c>
      <c r="BE430">
        <v>90</v>
      </c>
      <c r="BF430">
        <v>69</v>
      </c>
      <c r="BG430">
        <v>82</v>
      </c>
      <c r="BH430">
        <v>72</v>
      </c>
      <c r="BI430">
        <v>82</v>
      </c>
      <c r="BJ430">
        <v>88</v>
      </c>
      <c r="BK430">
        <v>12</v>
      </c>
      <c r="BL430">
        <v>8</v>
      </c>
      <c r="BM430">
        <v>6</v>
      </c>
      <c r="BN430">
        <v>8</v>
      </c>
      <c r="BO430">
        <v>13</v>
      </c>
      <c r="BP430">
        <v>85</v>
      </c>
      <c r="BQ430">
        <v>83</v>
      </c>
      <c r="BR430">
        <v>69</v>
      </c>
      <c r="BS430">
        <v>89</v>
      </c>
      <c r="BT430">
        <v>68</v>
      </c>
      <c r="BU430">
        <v>80</v>
      </c>
    </row>
    <row r="431" spans="1:73" x14ac:dyDescent="0.25">
      <c r="A431" t="s">
        <v>173</v>
      </c>
      <c r="B431">
        <v>23</v>
      </c>
      <c r="C431" t="s">
        <v>116</v>
      </c>
      <c r="D431">
        <v>22</v>
      </c>
      <c r="E431">
        <f>Merge6[[#This Row],[age]]^2</f>
        <v>484</v>
      </c>
      <c r="F431" s="1">
        <v>7000000</v>
      </c>
      <c r="G431" s="1">
        <v>8000000</v>
      </c>
      <c r="H431" s="1">
        <f>Merge6[[#This Row],[MV at time]]/1000000</f>
        <v>7</v>
      </c>
      <c r="I431" s="1">
        <f>Merge6[[#This Row],[fee]]/1000000</f>
        <v>8</v>
      </c>
      <c r="J431" s="2">
        <f>Merge6[[#This Row],[fee]]/Merge6[[#This Row],[MV at time]]</f>
        <v>1.1428571428571428</v>
      </c>
      <c r="K431" t="s">
        <v>2</v>
      </c>
      <c r="L431" t="s">
        <v>3</v>
      </c>
      <c r="M431" t="s">
        <v>174</v>
      </c>
      <c r="N431" t="s">
        <v>175</v>
      </c>
      <c r="O4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31" t="s">
        <v>81</v>
      </c>
      <c r="R431" t="s">
        <v>7</v>
      </c>
      <c r="S431">
        <v>72</v>
      </c>
      <c r="T431">
        <v>83</v>
      </c>
      <c r="U431">
        <f>Merge6[[#This Row],[POT]]-Merge6[[#This Row],[TOT]]</f>
        <v>11</v>
      </c>
      <c r="V431" t="s">
        <v>8</v>
      </c>
      <c r="W431">
        <f>IF(Merge6[[#This Row],[Preffoot]]="Right",1,0)</f>
        <v>1</v>
      </c>
      <c r="X431" t="s">
        <v>37</v>
      </c>
      <c r="Y431">
        <f>IF(Merge6[[#This Row],[Position2]]="GK",1,0)</f>
        <v>0</v>
      </c>
      <c r="Z431">
        <f>IF(Merge6[[#This Row],[Position2]]="LB",1,0)</f>
        <v>0</v>
      </c>
      <c r="AA431">
        <f>IF(Merge6[[#This Row],[Position2]]="CB",1,0)</f>
        <v>0</v>
      </c>
      <c r="AB431">
        <f>IF(Merge6[[#This Row],[Position2]]="RB",1,0)</f>
        <v>0</v>
      </c>
      <c r="AC431">
        <f>IF(Merge6[[#This Row],[Position2]]="LWB",1,0)</f>
        <v>0</v>
      </c>
      <c r="AD431">
        <f>IF(Merge6[[#This Row],[Position2]]="RWB",1,0)</f>
        <v>0</v>
      </c>
      <c r="AE431">
        <f>IF(Merge6[[#This Row],[Position2]]="LM",1,0)</f>
        <v>0</v>
      </c>
      <c r="AF431">
        <f>IF(Merge6[[#This Row],[Position2]]="CDM",1,0)</f>
        <v>0</v>
      </c>
      <c r="AG431">
        <f>IF(Merge6[[#This Row],[Position2]]="CM",1,0)</f>
        <v>0</v>
      </c>
      <c r="AH431">
        <f>IF(Merge6[[#This Row],[Position2]]="CAM",1,0)</f>
        <v>0</v>
      </c>
      <c r="AI431">
        <f>IF(Merge6[[#This Row],[Position2]]="RM",1,0)</f>
        <v>1</v>
      </c>
      <c r="AJ431">
        <f>IF(Merge6[[#This Row],[Position2]]="LW",1,0)</f>
        <v>0</v>
      </c>
      <c r="AK431">
        <f>IF(Merge6[[#This Row],[Position2]]="RW",1,0)</f>
        <v>0</v>
      </c>
      <c r="AL431">
        <f>IF(Merge6[[#This Row],[Position2]]="CF",1,0)</f>
        <v>0</v>
      </c>
      <c r="AM431">
        <f>IF(Merge6[[#This Row],[Position2]]="ST",1,0)</f>
        <v>0</v>
      </c>
      <c r="AN431">
        <v>74</v>
      </c>
      <c r="AO431">
        <v>78</v>
      </c>
      <c r="AP431">
        <v>58</v>
      </c>
      <c r="AQ431">
        <v>65</v>
      </c>
      <c r="AR431">
        <v>54</v>
      </c>
      <c r="AS431">
        <v>67</v>
      </c>
      <c r="AT431">
        <v>71</v>
      </c>
      <c r="AU431">
        <v>78</v>
      </c>
      <c r="AV431">
        <v>65</v>
      </c>
      <c r="AW431">
        <v>43</v>
      </c>
      <c r="AX431">
        <v>42</v>
      </c>
      <c r="AY431">
        <v>69</v>
      </c>
      <c r="AZ431">
        <v>64</v>
      </c>
      <c r="BA431">
        <v>29</v>
      </c>
      <c r="BB431">
        <v>25</v>
      </c>
      <c r="BC431">
        <v>18</v>
      </c>
      <c r="BD431">
        <v>79</v>
      </c>
      <c r="BE431">
        <v>77</v>
      </c>
      <c r="BF431">
        <v>73</v>
      </c>
      <c r="BG431">
        <v>68</v>
      </c>
      <c r="BH431">
        <v>78</v>
      </c>
      <c r="BI431">
        <v>77</v>
      </c>
      <c r="BJ431">
        <v>69</v>
      </c>
      <c r="BK431">
        <v>11</v>
      </c>
      <c r="BL431">
        <v>6</v>
      </c>
      <c r="BM431">
        <v>14</v>
      </c>
      <c r="BN431">
        <v>11</v>
      </c>
      <c r="BO431">
        <v>10</v>
      </c>
      <c r="BP431">
        <v>33</v>
      </c>
      <c r="BQ431">
        <v>68</v>
      </c>
      <c r="BR431">
        <v>78</v>
      </c>
      <c r="BS431">
        <v>12</v>
      </c>
      <c r="BT431">
        <v>55</v>
      </c>
      <c r="BU431">
        <v>69</v>
      </c>
    </row>
    <row r="432" spans="1:73" x14ac:dyDescent="0.25">
      <c r="A432" t="s">
        <v>1009</v>
      </c>
      <c r="B432">
        <v>35</v>
      </c>
      <c r="C432" t="s">
        <v>28</v>
      </c>
      <c r="D432">
        <v>21</v>
      </c>
      <c r="E432">
        <f>Merge6[[#This Row],[age]]^2</f>
        <v>441</v>
      </c>
      <c r="F432" s="1">
        <v>3600000</v>
      </c>
      <c r="G432" s="1">
        <v>6000000</v>
      </c>
      <c r="H432" s="1">
        <f>Merge6[[#This Row],[MV at time]]/1000000</f>
        <v>3.6</v>
      </c>
      <c r="I432" s="1">
        <f>Merge6[[#This Row],[fee]]/1000000</f>
        <v>6</v>
      </c>
      <c r="J432" s="2">
        <f>Merge6[[#This Row],[fee]]/Merge6[[#This Row],[MV at time]]</f>
        <v>1.6666666666666667</v>
      </c>
      <c r="K432" t="s">
        <v>773</v>
      </c>
      <c r="L432" t="s">
        <v>351</v>
      </c>
      <c r="M432" t="s">
        <v>274</v>
      </c>
      <c r="N432" t="s">
        <v>938</v>
      </c>
      <c r="O4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32" t="s">
        <v>55</v>
      </c>
      <c r="R432" t="s">
        <v>55</v>
      </c>
      <c r="S432">
        <v>73</v>
      </c>
      <c r="T432">
        <v>79</v>
      </c>
      <c r="U432">
        <f>Merge6[[#This Row],[POT]]-Merge6[[#This Row],[TOT]]</f>
        <v>6</v>
      </c>
      <c r="V432" t="s">
        <v>8</v>
      </c>
      <c r="W432">
        <f>IF(Merge6[[#This Row],[Preffoot]]="Right",1,0)</f>
        <v>1</v>
      </c>
      <c r="X432" t="s">
        <v>15</v>
      </c>
      <c r="Y432">
        <f>IF(Merge6[[#This Row],[Position2]]="GK",1,0)</f>
        <v>0</v>
      </c>
      <c r="Z432">
        <f>IF(Merge6[[#This Row],[Position2]]="LB",1,0)</f>
        <v>0</v>
      </c>
      <c r="AA432">
        <f>IF(Merge6[[#This Row],[Position2]]="CB",1,0)</f>
        <v>0</v>
      </c>
      <c r="AB432">
        <f>IF(Merge6[[#This Row],[Position2]]="RB",1,0)</f>
        <v>0</v>
      </c>
      <c r="AC432">
        <f>IF(Merge6[[#This Row],[Position2]]="LWB",1,0)</f>
        <v>0</v>
      </c>
      <c r="AD432">
        <f>IF(Merge6[[#This Row],[Position2]]="RWB",1,0)</f>
        <v>0</v>
      </c>
      <c r="AE432">
        <f>IF(Merge6[[#This Row],[Position2]]="LM",1,0)</f>
        <v>0</v>
      </c>
      <c r="AF432">
        <f>IF(Merge6[[#This Row],[Position2]]="CDM",1,0)</f>
        <v>0</v>
      </c>
      <c r="AG432">
        <f>IF(Merge6[[#This Row],[Position2]]="CM",1,0)</f>
        <v>0</v>
      </c>
      <c r="AH432">
        <f>IF(Merge6[[#This Row],[Position2]]="CAM",1,0)</f>
        <v>0</v>
      </c>
      <c r="AI432">
        <f>IF(Merge6[[#This Row],[Position2]]="RM",1,0)</f>
        <v>0</v>
      </c>
      <c r="AJ432">
        <f>IF(Merge6[[#This Row],[Position2]]="LW",1,0)</f>
        <v>0</v>
      </c>
      <c r="AK432">
        <f>IF(Merge6[[#This Row],[Position2]]="RW",1,0)</f>
        <v>0</v>
      </c>
      <c r="AL432">
        <f>IF(Merge6[[#This Row],[Position2]]="CF",1,0)</f>
        <v>0</v>
      </c>
      <c r="AM432">
        <f>IF(Merge6[[#This Row],[Position2]]="ST",1,0)</f>
        <v>1</v>
      </c>
      <c r="AN432">
        <v>74</v>
      </c>
      <c r="AO432">
        <v>75</v>
      </c>
      <c r="AP432">
        <v>62</v>
      </c>
      <c r="AQ432">
        <v>66</v>
      </c>
      <c r="AR432">
        <v>54</v>
      </c>
      <c r="AS432">
        <v>65</v>
      </c>
      <c r="AT432">
        <v>78</v>
      </c>
      <c r="AU432">
        <v>75</v>
      </c>
      <c r="AV432">
        <v>68</v>
      </c>
      <c r="AW432">
        <v>59</v>
      </c>
      <c r="AX432">
        <v>40</v>
      </c>
      <c r="AY432">
        <v>66</v>
      </c>
      <c r="AZ432">
        <v>60</v>
      </c>
      <c r="BA432">
        <v>39</v>
      </c>
      <c r="BB432">
        <v>14</v>
      </c>
      <c r="BC432">
        <v>17</v>
      </c>
      <c r="BD432">
        <v>81</v>
      </c>
      <c r="BE432">
        <v>69</v>
      </c>
      <c r="BF432">
        <v>75</v>
      </c>
      <c r="BG432">
        <v>78</v>
      </c>
      <c r="BH432">
        <v>82</v>
      </c>
      <c r="BI432">
        <v>77</v>
      </c>
      <c r="BJ432">
        <v>66</v>
      </c>
      <c r="BK432">
        <v>8</v>
      </c>
      <c r="BL432">
        <v>9</v>
      </c>
      <c r="BM432">
        <v>10</v>
      </c>
      <c r="BN432">
        <v>8</v>
      </c>
      <c r="BO432">
        <v>13</v>
      </c>
      <c r="BP432">
        <v>48</v>
      </c>
      <c r="BQ432">
        <v>67</v>
      </c>
      <c r="BR432">
        <v>72</v>
      </c>
      <c r="BS432">
        <v>45</v>
      </c>
      <c r="BT432">
        <v>48</v>
      </c>
      <c r="BU432">
        <v>70</v>
      </c>
    </row>
    <row r="433" spans="1:73" x14ac:dyDescent="0.25">
      <c r="A433" t="s">
        <v>1116</v>
      </c>
      <c r="B433">
        <v>23</v>
      </c>
      <c r="C433" t="s">
        <v>10</v>
      </c>
      <c r="D433">
        <v>28</v>
      </c>
      <c r="E433">
        <f>Merge6[[#This Row],[age]]^2</f>
        <v>784</v>
      </c>
      <c r="F433" s="1">
        <v>5500000</v>
      </c>
      <c r="G433" s="1">
        <v>10150000</v>
      </c>
      <c r="H433" s="1">
        <f>Merge6[[#This Row],[MV at time]]/1000000</f>
        <v>5.5</v>
      </c>
      <c r="I433" s="1">
        <f>Merge6[[#This Row],[fee]]/1000000</f>
        <v>10.15</v>
      </c>
      <c r="J433" s="2">
        <f>Merge6[[#This Row],[fee]]/Merge6[[#This Row],[MV at time]]</f>
        <v>1.8454545454545455</v>
      </c>
      <c r="K433" t="s">
        <v>1050</v>
      </c>
      <c r="L433" t="s">
        <v>11</v>
      </c>
      <c r="M433" t="s">
        <v>1117</v>
      </c>
      <c r="N433" t="s">
        <v>74</v>
      </c>
      <c r="O4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33" t="s">
        <v>1118</v>
      </c>
      <c r="R433" t="s">
        <v>76</v>
      </c>
      <c r="S433">
        <v>77</v>
      </c>
      <c r="T433">
        <v>77</v>
      </c>
      <c r="U433">
        <f>Merge6[[#This Row],[POT]]-Merge6[[#This Row],[TOT]]</f>
        <v>0</v>
      </c>
      <c r="V433" t="s">
        <v>8</v>
      </c>
      <c r="W433">
        <f>IF(Merge6[[#This Row],[Preffoot]]="Right",1,0)</f>
        <v>1</v>
      </c>
      <c r="X433" t="s">
        <v>21</v>
      </c>
      <c r="Y433">
        <f>IF(Merge6[[#This Row],[Position2]]="GK",1,0)</f>
        <v>0</v>
      </c>
      <c r="Z433">
        <f>IF(Merge6[[#This Row],[Position2]]="LB",1,0)</f>
        <v>0</v>
      </c>
      <c r="AA433">
        <f>IF(Merge6[[#This Row],[Position2]]="CB",1,0)</f>
        <v>0</v>
      </c>
      <c r="AB433">
        <f>IF(Merge6[[#This Row],[Position2]]="RB",1,0)</f>
        <v>0</v>
      </c>
      <c r="AC433">
        <f>IF(Merge6[[#This Row],[Position2]]="LWB",1,0)</f>
        <v>0</v>
      </c>
      <c r="AD433">
        <f>IF(Merge6[[#This Row],[Position2]]="RWB",1,0)</f>
        <v>0</v>
      </c>
      <c r="AE433">
        <f>IF(Merge6[[#This Row],[Position2]]="LM",1,0)</f>
        <v>0</v>
      </c>
      <c r="AF433">
        <f>IF(Merge6[[#This Row],[Position2]]="CDM",1,0)</f>
        <v>0</v>
      </c>
      <c r="AG433">
        <f>IF(Merge6[[#This Row],[Position2]]="CM",1,0)</f>
        <v>0</v>
      </c>
      <c r="AH433">
        <f>IF(Merge6[[#This Row],[Position2]]="CAM",1,0)</f>
        <v>1</v>
      </c>
      <c r="AI433">
        <f>IF(Merge6[[#This Row],[Position2]]="RM",1,0)</f>
        <v>0</v>
      </c>
      <c r="AJ433">
        <f>IF(Merge6[[#This Row],[Position2]]="LW",1,0)</f>
        <v>0</v>
      </c>
      <c r="AK433">
        <f>IF(Merge6[[#This Row],[Position2]]="RW",1,0)</f>
        <v>0</v>
      </c>
      <c r="AL433">
        <f>IF(Merge6[[#This Row],[Position2]]="CF",1,0)</f>
        <v>0</v>
      </c>
      <c r="AM433">
        <f>IF(Merge6[[#This Row],[Position2]]="ST",1,0)</f>
        <v>0</v>
      </c>
      <c r="AN433">
        <v>82</v>
      </c>
      <c r="AO433">
        <v>81</v>
      </c>
      <c r="AP433">
        <v>75</v>
      </c>
      <c r="AQ433">
        <v>72</v>
      </c>
      <c r="AR433">
        <v>77</v>
      </c>
      <c r="AS433">
        <v>52</v>
      </c>
      <c r="AT433">
        <v>73</v>
      </c>
      <c r="AU433">
        <v>76</v>
      </c>
      <c r="AV433">
        <v>78</v>
      </c>
      <c r="AW433">
        <v>76</v>
      </c>
      <c r="AX433">
        <v>77</v>
      </c>
      <c r="AY433">
        <v>76</v>
      </c>
      <c r="AZ433">
        <v>69</v>
      </c>
      <c r="BA433">
        <v>43</v>
      </c>
      <c r="BB433">
        <v>48</v>
      </c>
      <c r="BC433">
        <v>50</v>
      </c>
      <c r="BD433">
        <v>85</v>
      </c>
      <c r="BE433">
        <v>75</v>
      </c>
      <c r="BF433">
        <v>56</v>
      </c>
      <c r="BG433">
        <v>88</v>
      </c>
      <c r="BH433">
        <v>77</v>
      </c>
      <c r="BI433">
        <v>91</v>
      </c>
      <c r="BJ433">
        <v>73</v>
      </c>
      <c r="BK433">
        <v>10</v>
      </c>
      <c r="BL433">
        <v>12</v>
      </c>
      <c r="BM433">
        <v>7</v>
      </c>
      <c r="BN433">
        <v>12</v>
      </c>
      <c r="BO433">
        <v>7</v>
      </c>
      <c r="BP433">
        <v>53</v>
      </c>
      <c r="BQ433">
        <v>70</v>
      </c>
      <c r="BR433">
        <v>70</v>
      </c>
      <c r="BS433">
        <v>57</v>
      </c>
      <c r="BT433">
        <v>74</v>
      </c>
      <c r="BU433">
        <v>76</v>
      </c>
    </row>
    <row r="434" spans="1:73" x14ac:dyDescent="0.25">
      <c r="A434" t="s">
        <v>1119</v>
      </c>
      <c r="B434">
        <v>9</v>
      </c>
      <c r="C434" t="s">
        <v>57</v>
      </c>
      <c r="D434">
        <v>18</v>
      </c>
      <c r="E434">
        <f>Merge6[[#This Row],[age]]^2</f>
        <v>324</v>
      </c>
      <c r="F434" s="1">
        <v>25000000</v>
      </c>
      <c r="G434" s="1">
        <v>16000000</v>
      </c>
      <c r="H434" s="1">
        <f>Merge6[[#This Row],[MV at time]]/1000000</f>
        <v>25</v>
      </c>
      <c r="I434" s="1">
        <f>Merge6[[#This Row],[fee]]/1000000</f>
        <v>16</v>
      </c>
      <c r="J434" s="2">
        <f>Merge6[[#This Row],[fee]]/Merge6[[#This Row],[MV at time]]</f>
        <v>0.64</v>
      </c>
      <c r="K434" t="s">
        <v>1050</v>
      </c>
      <c r="L434" t="s">
        <v>222</v>
      </c>
      <c r="M434" t="s">
        <v>868</v>
      </c>
      <c r="N434" t="s">
        <v>223</v>
      </c>
      <c r="O4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34" t="s">
        <v>1120</v>
      </c>
      <c r="R434" t="s">
        <v>91</v>
      </c>
      <c r="S434">
        <v>73</v>
      </c>
      <c r="T434">
        <v>84</v>
      </c>
      <c r="U434">
        <f>Merge6[[#This Row],[POT]]-Merge6[[#This Row],[TOT]]</f>
        <v>11</v>
      </c>
      <c r="V434" t="s">
        <v>8</v>
      </c>
      <c r="W434">
        <f>IF(Merge6[[#This Row],[Preffoot]]="Right",1,0)</f>
        <v>1</v>
      </c>
      <c r="X434" t="s">
        <v>20</v>
      </c>
      <c r="Y434">
        <f>IF(Merge6[[#This Row],[Position2]]="GK",1,0)</f>
        <v>0</v>
      </c>
      <c r="Z434">
        <f>IF(Merge6[[#This Row],[Position2]]="LB",1,0)</f>
        <v>0</v>
      </c>
      <c r="AA434">
        <f>IF(Merge6[[#This Row],[Position2]]="CB",1,0)</f>
        <v>0</v>
      </c>
      <c r="AB434">
        <f>IF(Merge6[[#This Row],[Position2]]="RB",1,0)</f>
        <v>0</v>
      </c>
      <c r="AC434">
        <f>IF(Merge6[[#This Row],[Position2]]="LWB",1,0)</f>
        <v>0</v>
      </c>
      <c r="AD434">
        <f>IF(Merge6[[#This Row],[Position2]]="RWB",1,0)</f>
        <v>0</v>
      </c>
      <c r="AE434">
        <f>IF(Merge6[[#This Row],[Position2]]="LM",1,0)</f>
        <v>0</v>
      </c>
      <c r="AF434">
        <f>IF(Merge6[[#This Row],[Position2]]="CDM",1,0)</f>
        <v>0</v>
      </c>
      <c r="AG434">
        <f>IF(Merge6[[#This Row],[Position2]]="CM",1,0)</f>
        <v>1</v>
      </c>
      <c r="AH434">
        <f>IF(Merge6[[#This Row],[Position2]]="CAM",1,0)</f>
        <v>0</v>
      </c>
      <c r="AI434">
        <f>IF(Merge6[[#This Row],[Position2]]="RM",1,0)</f>
        <v>0</v>
      </c>
      <c r="AJ434">
        <f>IF(Merge6[[#This Row],[Position2]]="LW",1,0)</f>
        <v>0</v>
      </c>
      <c r="AK434">
        <f>IF(Merge6[[#This Row],[Position2]]="RW",1,0)</f>
        <v>0</v>
      </c>
      <c r="AL434">
        <f>IF(Merge6[[#This Row],[Position2]]="CF",1,0)</f>
        <v>0</v>
      </c>
      <c r="AM434">
        <f>IF(Merge6[[#This Row],[Position2]]="ST",1,0)</f>
        <v>0</v>
      </c>
      <c r="AN434">
        <v>74</v>
      </c>
      <c r="AO434">
        <v>76</v>
      </c>
      <c r="AP434">
        <v>40</v>
      </c>
      <c r="AQ434">
        <v>76</v>
      </c>
      <c r="AR434">
        <v>75</v>
      </c>
      <c r="AS434">
        <v>59</v>
      </c>
      <c r="AT434">
        <v>73</v>
      </c>
      <c r="AU434">
        <v>74</v>
      </c>
      <c r="AV434">
        <v>72</v>
      </c>
      <c r="AW434">
        <v>46</v>
      </c>
      <c r="AX434">
        <v>47</v>
      </c>
      <c r="AY434">
        <v>48</v>
      </c>
      <c r="AZ434">
        <v>48</v>
      </c>
      <c r="BA434">
        <v>59</v>
      </c>
      <c r="BB434">
        <v>64</v>
      </c>
      <c r="BC434">
        <v>70</v>
      </c>
      <c r="BD434">
        <v>70</v>
      </c>
      <c r="BE434">
        <v>75</v>
      </c>
      <c r="BF434">
        <v>64</v>
      </c>
      <c r="BG434">
        <v>59</v>
      </c>
      <c r="BH434">
        <v>73</v>
      </c>
      <c r="BI434">
        <v>69</v>
      </c>
      <c r="BJ434">
        <v>59</v>
      </c>
      <c r="BK434">
        <v>10</v>
      </c>
      <c r="BL434">
        <v>9</v>
      </c>
      <c r="BM434">
        <v>14</v>
      </c>
      <c r="BN434">
        <v>15</v>
      </c>
      <c r="BO434">
        <v>12</v>
      </c>
      <c r="BP434">
        <v>58</v>
      </c>
      <c r="BQ434">
        <v>71</v>
      </c>
      <c r="BR434">
        <v>67</v>
      </c>
      <c r="BS434">
        <v>66</v>
      </c>
      <c r="BT434">
        <v>68</v>
      </c>
      <c r="BU434">
        <v>70</v>
      </c>
    </row>
    <row r="435" spans="1:73" x14ac:dyDescent="0.25">
      <c r="A435" t="s">
        <v>950</v>
      </c>
      <c r="B435">
        <v>23</v>
      </c>
      <c r="C435" t="s">
        <v>84</v>
      </c>
      <c r="D435">
        <v>20</v>
      </c>
      <c r="E435">
        <f>Merge6[[#This Row],[age]]^2</f>
        <v>400</v>
      </c>
      <c r="F435" s="1">
        <v>4500000</v>
      </c>
      <c r="G435" s="1">
        <v>6500000</v>
      </c>
      <c r="H435" s="1">
        <f>Merge6[[#This Row],[MV at time]]/1000000</f>
        <v>4.5</v>
      </c>
      <c r="I435" s="1">
        <f>Merge6[[#This Row],[fee]]/1000000</f>
        <v>6.5</v>
      </c>
      <c r="J435" s="2">
        <f>Merge6[[#This Row],[fee]]/Merge6[[#This Row],[MV at time]]</f>
        <v>1.4444444444444444</v>
      </c>
      <c r="K435" t="s">
        <v>773</v>
      </c>
      <c r="L435" t="s">
        <v>149</v>
      </c>
      <c r="M435" t="s">
        <v>183</v>
      </c>
      <c r="N435" t="s">
        <v>213</v>
      </c>
      <c r="O4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35" t="s">
        <v>55</v>
      </c>
      <c r="R435" t="s">
        <v>60</v>
      </c>
      <c r="S435">
        <v>75</v>
      </c>
      <c r="T435">
        <v>86</v>
      </c>
      <c r="U435">
        <f>Merge6[[#This Row],[POT]]-Merge6[[#This Row],[TOT]]</f>
        <v>11</v>
      </c>
      <c r="V435" t="s">
        <v>43</v>
      </c>
      <c r="W435">
        <f>IF(Merge6[[#This Row],[Preffoot]]="Right",1,0)</f>
        <v>0</v>
      </c>
      <c r="X435" t="s">
        <v>87</v>
      </c>
      <c r="Y435">
        <f>IF(Merge6[[#This Row],[Position2]]="GK",1,0)</f>
        <v>1</v>
      </c>
      <c r="Z435">
        <f>IF(Merge6[[#This Row],[Position2]]="LB",1,0)</f>
        <v>0</v>
      </c>
      <c r="AA435">
        <f>IF(Merge6[[#This Row],[Position2]]="CB",1,0)</f>
        <v>0</v>
      </c>
      <c r="AB435">
        <f>IF(Merge6[[#This Row],[Position2]]="RB",1,0)</f>
        <v>0</v>
      </c>
      <c r="AC435">
        <f>IF(Merge6[[#This Row],[Position2]]="LWB",1,0)</f>
        <v>0</v>
      </c>
      <c r="AD435">
        <f>IF(Merge6[[#This Row],[Position2]]="RWB",1,0)</f>
        <v>0</v>
      </c>
      <c r="AE435">
        <f>IF(Merge6[[#This Row],[Position2]]="LM",1,0)</f>
        <v>0</v>
      </c>
      <c r="AF435">
        <f>IF(Merge6[[#This Row],[Position2]]="CDM",1,0)</f>
        <v>0</v>
      </c>
      <c r="AG435">
        <f>IF(Merge6[[#This Row],[Position2]]="CM",1,0)</f>
        <v>0</v>
      </c>
      <c r="AH435">
        <f>IF(Merge6[[#This Row],[Position2]]="CAM",1,0)</f>
        <v>0</v>
      </c>
      <c r="AI435">
        <f>IF(Merge6[[#This Row],[Position2]]="RM",1,0)</f>
        <v>0</v>
      </c>
      <c r="AJ435">
        <f>IF(Merge6[[#This Row],[Position2]]="LW",1,0)</f>
        <v>0</v>
      </c>
      <c r="AK435">
        <f>IF(Merge6[[#This Row],[Position2]]="RW",1,0)</f>
        <v>0</v>
      </c>
      <c r="AL435">
        <f>IF(Merge6[[#This Row],[Position2]]="CF",1,0)</f>
        <v>0</v>
      </c>
      <c r="AM435">
        <f>IF(Merge6[[#This Row],[Position2]]="ST",1,0)</f>
        <v>0</v>
      </c>
      <c r="AN435">
        <v>35</v>
      </c>
      <c r="AO435">
        <v>20</v>
      </c>
      <c r="AP435">
        <v>18</v>
      </c>
      <c r="AQ435">
        <v>40</v>
      </c>
      <c r="AR435">
        <v>37</v>
      </c>
      <c r="AS435">
        <v>15</v>
      </c>
      <c r="AT435">
        <v>55</v>
      </c>
      <c r="AU435">
        <v>11</v>
      </c>
      <c r="AV435">
        <v>17</v>
      </c>
      <c r="AW435">
        <v>12</v>
      </c>
      <c r="AX435">
        <v>10</v>
      </c>
      <c r="AY435">
        <v>11</v>
      </c>
      <c r="AZ435">
        <v>9</v>
      </c>
      <c r="BA435">
        <v>22</v>
      </c>
      <c r="BB435">
        <v>19</v>
      </c>
      <c r="BC435">
        <v>17</v>
      </c>
      <c r="BD435">
        <v>35</v>
      </c>
      <c r="BE435">
        <v>40</v>
      </c>
      <c r="BF435">
        <v>53</v>
      </c>
      <c r="BG435">
        <v>25</v>
      </c>
      <c r="BH435">
        <v>37</v>
      </c>
      <c r="BI435">
        <v>42</v>
      </c>
      <c r="BJ435">
        <v>42</v>
      </c>
      <c r="BK435">
        <v>71</v>
      </c>
      <c r="BL435">
        <v>78</v>
      </c>
      <c r="BM435">
        <v>68</v>
      </c>
      <c r="BN435">
        <v>73</v>
      </c>
      <c r="BO435">
        <v>80</v>
      </c>
      <c r="BP435">
        <v>27</v>
      </c>
      <c r="BQ435">
        <v>70</v>
      </c>
      <c r="BR435">
        <v>8</v>
      </c>
      <c r="BS435">
        <v>19</v>
      </c>
      <c r="BT435">
        <v>62</v>
      </c>
      <c r="BU435">
        <v>59</v>
      </c>
    </row>
    <row r="436" spans="1:73" x14ac:dyDescent="0.25">
      <c r="A436" t="s">
        <v>1312</v>
      </c>
      <c r="B436">
        <v>40</v>
      </c>
      <c r="C436" t="s">
        <v>1</v>
      </c>
      <c r="D436">
        <v>20</v>
      </c>
      <c r="E436">
        <f>Merge6[[#This Row],[age]]^2</f>
        <v>400</v>
      </c>
      <c r="F436" s="1">
        <v>15000000</v>
      </c>
      <c r="G436" s="1">
        <v>22700000</v>
      </c>
      <c r="H436" s="1">
        <f>Merge6[[#This Row],[MV at time]]/1000000</f>
        <v>15</v>
      </c>
      <c r="I436" s="1">
        <f>Merge6[[#This Row],[fee]]/1000000</f>
        <v>22.7</v>
      </c>
      <c r="J436" s="2">
        <f>Merge6[[#This Row],[fee]]/Merge6[[#This Row],[MV at time]]</f>
        <v>1.5133333333333334</v>
      </c>
      <c r="K436" t="s">
        <v>1233</v>
      </c>
      <c r="L436" t="s">
        <v>324</v>
      </c>
      <c r="M436" t="s">
        <v>1223</v>
      </c>
      <c r="N436" t="s">
        <v>267</v>
      </c>
      <c r="O4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4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36" t="s">
        <v>66</v>
      </c>
      <c r="R436" t="s">
        <v>60</v>
      </c>
      <c r="S436">
        <v>73</v>
      </c>
      <c r="T436">
        <v>83</v>
      </c>
      <c r="U436">
        <f>Merge6[[#This Row],[POT]]-Merge6[[#This Row],[TOT]]</f>
        <v>10</v>
      </c>
      <c r="V436" t="s">
        <v>8</v>
      </c>
      <c r="W436">
        <f>IF(Merge6[[#This Row],[Preffoot]]="Right",1,0)</f>
        <v>1</v>
      </c>
      <c r="X436" t="s">
        <v>9</v>
      </c>
      <c r="Y436">
        <f>IF(Merge6[[#This Row],[Position2]]="GK",1,0)</f>
        <v>0</v>
      </c>
      <c r="Z436">
        <f>IF(Merge6[[#This Row],[Position2]]="LB",1,0)</f>
        <v>0</v>
      </c>
      <c r="AA436">
        <f>IF(Merge6[[#This Row],[Position2]]="CB",1,0)</f>
        <v>1</v>
      </c>
      <c r="AB436">
        <f>IF(Merge6[[#This Row],[Position2]]="RB",1,0)</f>
        <v>0</v>
      </c>
      <c r="AC436">
        <f>IF(Merge6[[#This Row],[Position2]]="LWB",1,0)</f>
        <v>0</v>
      </c>
      <c r="AD436">
        <f>IF(Merge6[[#This Row],[Position2]]="RWB",1,0)</f>
        <v>0</v>
      </c>
      <c r="AE436">
        <f>IF(Merge6[[#This Row],[Position2]]="LM",1,0)</f>
        <v>0</v>
      </c>
      <c r="AF436">
        <f>IF(Merge6[[#This Row],[Position2]]="CDM",1,0)</f>
        <v>0</v>
      </c>
      <c r="AG436">
        <f>IF(Merge6[[#This Row],[Position2]]="CM",1,0)</f>
        <v>0</v>
      </c>
      <c r="AH436">
        <f>IF(Merge6[[#This Row],[Position2]]="CAM",1,0)</f>
        <v>0</v>
      </c>
      <c r="AI436">
        <f>IF(Merge6[[#This Row],[Position2]]="RM",1,0)</f>
        <v>0</v>
      </c>
      <c r="AJ436">
        <f>IF(Merge6[[#This Row],[Position2]]="LW",1,0)</f>
        <v>0</v>
      </c>
      <c r="AK436">
        <f>IF(Merge6[[#This Row],[Position2]]="RW",1,0)</f>
        <v>0</v>
      </c>
      <c r="AL436">
        <f>IF(Merge6[[#This Row],[Position2]]="CF",1,0)</f>
        <v>0</v>
      </c>
      <c r="AM436">
        <f>IF(Merge6[[#This Row],[Position2]]="ST",1,0)</f>
        <v>0</v>
      </c>
      <c r="AN436">
        <v>59</v>
      </c>
      <c r="AO436">
        <v>52</v>
      </c>
      <c r="AP436">
        <v>56</v>
      </c>
      <c r="AQ436">
        <v>71</v>
      </c>
      <c r="AR436">
        <v>67</v>
      </c>
      <c r="AS436">
        <v>73</v>
      </c>
      <c r="AT436">
        <v>45</v>
      </c>
      <c r="AU436">
        <v>33</v>
      </c>
      <c r="AV436">
        <v>34</v>
      </c>
      <c r="AW436">
        <v>34</v>
      </c>
      <c r="AX436">
        <v>38</v>
      </c>
      <c r="AY436">
        <v>40</v>
      </c>
      <c r="AZ436">
        <v>29</v>
      </c>
      <c r="BA436" t="s">
        <v>1234</v>
      </c>
      <c r="BB436">
        <v>72</v>
      </c>
      <c r="BC436">
        <v>74</v>
      </c>
      <c r="BD436">
        <v>63</v>
      </c>
      <c r="BE436">
        <v>74</v>
      </c>
      <c r="BF436">
        <v>75</v>
      </c>
      <c r="BG436">
        <v>68</v>
      </c>
      <c r="BH436">
        <v>68</v>
      </c>
      <c r="BI436">
        <v>66</v>
      </c>
      <c r="BJ436">
        <v>77</v>
      </c>
      <c r="BK436">
        <v>11</v>
      </c>
      <c r="BL436">
        <v>14</v>
      </c>
      <c r="BM436">
        <v>11</v>
      </c>
      <c r="BN436">
        <v>10</v>
      </c>
      <c r="BO436">
        <v>13</v>
      </c>
      <c r="BP436">
        <v>66</v>
      </c>
      <c r="BQ436">
        <v>72</v>
      </c>
      <c r="BR436">
        <v>35</v>
      </c>
      <c r="BS436">
        <v>74</v>
      </c>
      <c r="BT436">
        <v>32</v>
      </c>
      <c r="BU436">
        <v>65</v>
      </c>
    </row>
    <row r="437" spans="1:73" x14ac:dyDescent="0.25">
      <c r="A437" t="s">
        <v>611</v>
      </c>
      <c r="B437">
        <v>23</v>
      </c>
      <c r="C437" t="s">
        <v>84</v>
      </c>
      <c r="D437">
        <v>22</v>
      </c>
      <c r="E437">
        <f>Merge6[[#This Row],[age]]^2</f>
        <v>484</v>
      </c>
      <c r="F437" s="1">
        <v>15000000</v>
      </c>
      <c r="G437" s="1">
        <v>10600000</v>
      </c>
      <c r="H437" s="1">
        <f>Merge6[[#This Row],[MV at time]]/1000000</f>
        <v>15</v>
      </c>
      <c r="I437" s="1">
        <f>Merge6[[#This Row],[fee]]/1000000</f>
        <v>10.6</v>
      </c>
      <c r="J437" s="2">
        <f>Merge6[[#This Row],[fee]]/Merge6[[#This Row],[MV at time]]</f>
        <v>0.70666666666666667</v>
      </c>
      <c r="K437" t="s">
        <v>509</v>
      </c>
      <c r="L437" t="s">
        <v>152</v>
      </c>
      <c r="M437" t="s">
        <v>256</v>
      </c>
      <c r="N437" t="s">
        <v>24</v>
      </c>
      <c r="O4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37" t="s">
        <v>7</v>
      </c>
      <c r="R437" t="s">
        <v>7</v>
      </c>
      <c r="S437">
        <v>75</v>
      </c>
      <c r="T437">
        <v>86</v>
      </c>
      <c r="U437">
        <f>Merge6[[#This Row],[POT]]-Merge6[[#This Row],[TOT]]</f>
        <v>11</v>
      </c>
      <c r="V437" t="s">
        <v>8</v>
      </c>
      <c r="W437">
        <f>IF(Merge6[[#This Row],[Preffoot]]="Right",1,0)</f>
        <v>1</v>
      </c>
      <c r="X437" t="s">
        <v>87</v>
      </c>
      <c r="Y437">
        <f>IF(Merge6[[#This Row],[Position2]]="GK",1,0)</f>
        <v>1</v>
      </c>
      <c r="Z437">
        <f>IF(Merge6[[#This Row],[Position2]]="LB",1,0)</f>
        <v>0</v>
      </c>
      <c r="AA437">
        <f>IF(Merge6[[#This Row],[Position2]]="CB",1,0)</f>
        <v>0</v>
      </c>
      <c r="AB437">
        <f>IF(Merge6[[#This Row],[Position2]]="RB",1,0)</f>
        <v>0</v>
      </c>
      <c r="AC437">
        <f>IF(Merge6[[#This Row],[Position2]]="LWB",1,0)</f>
        <v>0</v>
      </c>
      <c r="AD437">
        <f>IF(Merge6[[#This Row],[Position2]]="RWB",1,0)</f>
        <v>0</v>
      </c>
      <c r="AE437">
        <f>IF(Merge6[[#This Row],[Position2]]="LM",1,0)</f>
        <v>0</v>
      </c>
      <c r="AF437">
        <f>IF(Merge6[[#This Row],[Position2]]="CDM",1,0)</f>
        <v>0</v>
      </c>
      <c r="AG437">
        <f>IF(Merge6[[#This Row],[Position2]]="CM",1,0)</f>
        <v>0</v>
      </c>
      <c r="AH437">
        <f>IF(Merge6[[#This Row],[Position2]]="CAM",1,0)</f>
        <v>0</v>
      </c>
      <c r="AI437">
        <f>IF(Merge6[[#This Row],[Position2]]="RM",1,0)</f>
        <v>0</v>
      </c>
      <c r="AJ437">
        <f>IF(Merge6[[#This Row],[Position2]]="LW",1,0)</f>
        <v>0</v>
      </c>
      <c r="AK437">
        <f>IF(Merge6[[#This Row],[Position2]]="RW",1,0)</f>
        <v>0</v>
      </c>
      <c r="AL437">
        <f>IF(Merge6[[#This Row],[Position2]]="CF",1,0)</f>
        <v>0</v>
      </c>
      <c r="AM437">
        <f>IF(Merge6[[#This Row],[Position2]]="ST",1,0)</f>
        <v>0</v>
      </c>
      <c r="AN437">
        <v>17</v>
      </c>
      <c r="AO437">
        <v>15</v>
      </c>
      <c r="AP437">
        <v>13</v>
      </c>
      <c r="AQ437">
        <v>24</v>
      </c>
      <c r="AR437">
        <v>26</v>
      </c>
      <c r="AS437">
        <v>16</v>
      </c>
      <c r="AT437">
        <v>54</v>
      </c>
      <c r="AU437">
        <v>18</v>
      </c>
      <c r="AV437">
        <v>17</v>
      </c>
      <c r="AW437">
        <v>16</v>
      </c>
      <c r="AX437">
        <v>15</v>
      </c>
      <c r="AY437">
        <v>15</v>
      </c>
      <c r="AZ437">
        <v>16</v>
      </c>
      <c r="BA437">
        <v>12</v>
      </c>
      <c r="BB437">
        <v>15</v>
      </c>
      <c r="BC437">
        <v>19</v>
      </c>
      <c r="BD437">
        <v>42</v>
      </c>
      <c r="BE437">
        <v>32</v>
      </c>
      <c r="BF437">
        <v>58</v>
      </c>
      <c r="BG437">
        <v>40</v>
      </c>
      <c r="BH437">
        <v>38</v>
      </c>
      <c r="BI437">
        <v>43</v>
      </c>
      <c r="BJ437">
        <v>59</v>
      </c>
      <c r="BK437">
        <v>75</v>
      </c>
      <c r="BL437">
        <v>79</v>
      </c>
      <c r="BM437">
        <v>69</v>
      </c>
      <c r="BN437">
        <v>72</v>
      </c>
      <c r="BO437">
        <v>80</v>
      </c>
      <c r="BP437">
        <v>22</v>
      </c>
      <c r="BQ437">
        <v>65</v>
      </c>
      <c r="BR437">
        <v>9</v>
      </c>
      <c r="BS437">
        <v>14</v>
      </c>
      <c r="BT437">
        <v>37</v>
      </c>
      <c r="BU437">
        <v>56</v>
      </c>
    </row>
    <row r="438" spans="1:73" x14ac:dyDescent="0.25">
      <c r="A438" t="s">
        <v>1018</v>
      </c>
      <c r="B438">
        <v>40</v>
      </c>
      <c r="C438" t="s">
        <v>116</v>
      </c>
      <c r="D438">
        <v>25</v>
      </c>
      <c r="E438">
        <f>Merge6[[#This Row],[age]]^2</f>
        <v>625</v>
      </c>
      <c r="F438" s="1">
        <v>10000000</v>
      </c>
      <c r="G438" s="1">
        <v>7000000</v>
      </c>
      <c r="H438" s="1">
        <f>Merge6[[#This Row],[MV at time]]/1000000</f>
        <v>10</v>
      </c>
      <c r="I438" s="1">
        <f>Merge6[[#This Row],[fee]]/1000000</f>
        <v>7</v>
      </c>
      <c r="J438" s="2">
        <f>Merge6[[#This Row],[fee]]/Merge6[[#This Row],[MV at time]]</f>
        <v>0.7</v>
      </c>
      <c r="K438" t="s">
        <v>773</v>
      </c>
      <c r="L438" t="s">
        <v>316</v>
      </c>
      <c r="M438" t="s">
        <v>1019</v>
      </c>
      <c r="N438" t="s">
        <v>433</v>
      </c>
      <c r="O4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4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8</v>
      </c>
      <c r="Q438" t="s">
        <v>75</v>
      </c>
      <c r="R438" t="s">
        <v>75</v>
      </c>
      <c r="S438">
        <v>76</v>
      </c>
      <c r="T438">
        <v>81</v>
      </c>
      <c r="U438">
        <f>Merge6[[#This Row],[POT]]-Merge6[[#This Row],[TOT]]</f>
        <v>5</v>
      </c>
      <c r="V438" t="s">
        <v>43</v>
      </c>
      <c r="W438">
        <f>IF(Merge6[[#This Row],[Preffoot]]="Right",1,0)</f>
        <v>0</v>
      </c>
      <c r="X438" t="s">
        <v>20</v>
      </c>
      <c r="Y438">
        <f>IF(Merge6[[#This Row],[Position2]]="GK",1,0)</f>
        <v>0</v>
      </c>
      <c r="Z438">
        <f>IF(Merge6[[#This Row],[Position2]]="LB",1,0)</f>
        <v>0</v>
      </c>
      <c r="AA438">
        <f>IF(Merge6[[#This Row],[Position2]]="CB",1,0)</f>
        <v>0</v>
      </c>
      <c r="AB438">
        <f>IF(Merge6[[#This Row],[Position2]]="RB",1,0)</f>
        <v>0</v>
      </c>
      <c r="AC438">
        <f>IF(Merge6[[#This Row],[Position2]]="LWB",1,0)</f>
        <v>0</v>
      </c>
      <c r="AD438">
        <f>IF(Merge6[[#This Row],[Position2]]="RWB",1,0)</f>
        <v>0</v>
      </c>
      <c r="AE438">
        <f>IF(Merge6[[#This Row],[Position2]]="LM",1,0)</f>
        <v>0</v>
      </c>
      <c r="AF438">
        <f>IF(Merge6[[#This Row],[Position2]]="CDM",1,0)</f>
        <v>0</v>
      </c>
      <c r="AG438">
        <f>IF(Merge6[[#This Row],[Position2]]="CM",1,0)</f>
        <v>1</v>
      </c>
      <c r="AH438">
        <f>IF(Merge6[[#This Row],[Position2]]="CAM",1,0)</f>
        <v>0</v>
      </c>
      <c r="AI438">
        <f>IF(Merge6[[#This Row],[Position2]]="RM",1,0)</f>
        <v>0</v>
      </c>
      <c r="AJ438">
        <f>IF(Merge6[[#This Row],[Position2]]="LW",1,0)</f>
        <v>0</v>
      </c>
      <c r="AK438">
        <f>IF(Merge6[[#This Row],[Position2]]="RW",1,0)</f>
        <v>0</v>
      </c>
      <c r="AL438">
        <f>IF(Merge6[[#This Row],[Position2]]="CF",1,0)</f>
        <v>0</v>
      </c>
      <c r="AM438">
        <f>IF(Merge6[[#This Row],[Position2]]="ST",1,0)</f>
        <v>0</v>
      </c>
      <c r="AN438">
        <v>78</v>
      </c>
      <c r="AO438">
        <v>78</v>
      </c>
      <c r="AP438">
        <v>70</v>
      </c>
      <c r="AQ438">
        <v>78</v>
      </c>
      <c r="AR438">
        <v>75</v>
      </c>
      <c r="AS438">
        <v>55</v>
      </c>
      <c r="AT438">
        <v>72</v>
      </c>
      <c r="AU438">
        <v>67</v>
      </c>
      <c r="AV438">
        <v>72</v>
      </c>
      <c r="AW438">
        <v>77</v>
      </c>
      <c r="AX438">
        <v>77</v>
      </c>
      <c r="AY438">
        <v>54</v>
      </c>
      <c r="AZ438">
        <v>60</v>
      </c>
      <c r="BA438">
        <v>72</v>
      </c>
      <c r="BB438">
        <v>53</v>
      </c>
      <c r="BC438">
        <v>61</v>
      </c>
      <c r="BD438">
        <v>76</v>
      </c>
      <c r="BE438">
        <v>90</v>
      </c>
      <c r="BF438">
        <v>67</v>
      </c>
      <c r="BG438">
        <v>79</v>
      </c>
      <c r="BH438">
        <v>79</v>
      </c>
      <c r="BI438">
        <v>75</v>
      </c>
      <c r="BJ438">
        <v>60</v>
      </c>
      <c r="BK438">
        <v>15</v>
      </c>
      <c r="BL438">
        <v>13</v>
      </c>
      <c r="BM438">
        <v>14</v>
      </c>
      <c r="BN438">
        <v>15</v>
      </c>
      <c r="BO438">
        <v>10</v>
      </c>
      <c r="BP438">
        <v>65</v>
      </c>
      <c r="BQ438">
        <v>75</v>
      </c>
      <c r="BR438">
        <v>67</v>
      </c>
      <c r="BS438">
        <v>71</v>
      </c>
      <c r="BT438">
        <v>77</v>
      </c>
      <c r="BU438">
        <v>74</v>
      </c>
    </row>
    <row r="439" spans="1:73" x14ac:dyDescent="0.25">
      <c r="A439" t="s">
        <v>612</v>
      </c>
      <c r="B439">
        <v>22</v>
      </c>
      <c r="C439" t="s">
        <v>17</v>
      </c>
      <c r="D439">
        <v>21</v>
      </c>
      <c r="E439">
        <f>Merge6[[#This Row],[age]]^2</f>
        <v>441</v>
      </c>
      <c r="F439" s="1">
        <v>12000000</v>
      </c>
      <c r="G439" s="1">
        <v>17200000</v>
      </c>
      <c r="H439" s="1">
        <f>Merge6[[#This Row],[MV at time]]/1000000</f>
        <v>12</v>
      </c>
      <c r="I439" s="1">
        <f>Merge6[[#This Row],[fee]]/1000000</f>
        <v>17.2</v>
      </c>
      <c r="J439" s="2">
        <f>Merge6[[#This Row],[fee]]/Merge6[[#This Row],[MV at time]]</f>
        <v>1.4333333333333333</v>
      </c>
      <c r="K439" t="s">
        <v>509</v>
      </c>
      <c r="L439" t="s">
        <v>215</v>
      </c>
      <c r="M439" t="s">
        <v>49</v>
      </c>
      <c r="N439" t="s">
        <v>250</v>
      </c>
      <c r="O4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39" t="s">
        <v>50</v>
      </c>
      <c r="R439" t="s">
        <v>7</v>
      </c>
      <c r="S439">
        <v>74</v>
      </c>
      <c r="T439">
        <v>84</v>
      </c>
      <c r="U439">
        <f>Merge6[[#This Row],[POT]]-Merge6[[#This Row],[TOT]]</f>
        <v>10</v>
      </c>
      <c r="V439" t="s">
        <v>43</v>
      </c>
      <c r="W439">
        <f>IF(Merge6[[#This Row],[Preffoot]]="Right",1,0)</f>
        <v>0</v>
      </c>
      <c r="X439" t="s">
        <v>20</v>
      </c>
      <c r="Y439">
        <f>IF(Merge6[[#This Row],[Position2]]="GK",1,0)</f>
        <v>0</v>
      </c>
      <c r="Z439">
        <f>IF(Merge6[[#This Row],[Position2]]="LB",1,0)</f>
        <v>0</v>
      </c>
      <c r="AA439">
        <f>IF(Merge6[[#This Row],[Position2]]="CB",1,0)</f>
        <v>0</v>
      </c>
      <c r="AB439">
        <f>IF(Merge6[[#This Row],[Position2]]="RB",1,0)</f>
        <v>0</v>
      </c>
      <c r="AC439">
        <f>IF(Merge6[[#This Row],[Position2]]="LWB",1,0)</f>
        <v>0</v>
      </c>
      <c r="AD439">
        <f>IF(Merge6[[#This Row],[Position2]]="RWB",1,0)</f>
        <v>0</v>
      </c>
      <c r="AE439">
        <f>IF(Merge6[[#This Row],[Position2]]="LM",1,0)</f>
        <v>0</v>
      </c>
      <c r="AF439">
        <f>IF(Merge6[[#This Row],[Position2]]="CDM",1,0)</f>
        <v>0</v>
      </c>
      <c r="AG439">
        <f>IF(Merge6[[#This Row],[Position2]]="CM",1,0)</f>
        <v>1</v>
      </c>
      <c r="AH439">
        <f>IF(Merge6[[#This Row],[Position2]]="CAM",1,0)</f>
        <v>0</v>
      </c>
      <c r="AI439">
        <f>IF(Merge6[[#This Row],[Position2]]="RM",1,0)</f>
        <v>0</v>
      </c>
      <c r="AJ439">
        <f>IF(Merge6[[#This Row],[Position2]]="LW",1,0)</f>
        <v>0</v>
      </c>
      <c r="AK439">
        <f>IF(Merge6[[#This Row],[Position2]]="RW",1,0)</f>
        <v>0</v>
      </c>
      <c r="AL439">
        <f>IF(Merge6[[#This Row],[Position2]]="CF",1,0)</f>
        <v>0</v>
      </c>
      <c r="AM439">
        <f>IF(Merge6[[#This Row],[Position2]]="ST",1,0)</f>
        <v>0</v>
      </c>
      <c r="AN439">
        <v>75</v>
      </c>
      <c r="AO439">
        <v>74</v>
      </c>
      <c r="AP439">
        <v>68</v>
      </c>
      <c r="AQ439">
        <v>78</v>
      </c>
      <c r="AR439">
        <v>76</v>
      </c>
      <c r="AS439">
        <v>66</v>
      </c>
      <c r="AT439">
        <v>73</v>
      </c>
      <c r="AU439">
        <v>60</v>
      </c>
      <c r="AV439">
        <v>70</v>
      </c>
      <c r="AW439">
        <v>70</v>
      </c>
      <c r="AX439">
        <v>71</v>
      </c>
      <c r="AY439">
        <v>68</v>
      </c>
      <c r="AZ439">
        <v>68</v>
      </c>
      <c r="BA439">
        <v>70</v>
      </c>
      <c r="BB439">
        <v>68</v>
      </c>
      <c r="BC439">
        <v>70</v>
      </c>
      <c r="BD439">
        <v>72</v>
      </c>
      <c r="BE439">
        <v>77</v>
      </c>
      <c r="BF439">
        <v>62</v>
      </c>
      <c r="BG439">
        <v>79</v>
      </c>
      <c r="BH439">
        <v>72</v>
      </c>
      <c r="BI439">
        <v>78</v>
      </c>
      <c r="BJ439">
        <v>74</v>
      </c>
      <c r="BK439">
        <v>16</v>
      </c>
      <c r="BL439">
        <v>9</v>
      </c>
      <c r="BM439">
        <v>12</v>
      </c>
      <c r="BN439">
        <v>10</v>
      </c>
      <c r="BO439">
        <v>15</v>
      </c>
      <c r="BP439">
        <v>64</v>
      </c>
      <c r="BQ439">
        <v>74</v>
      </c>
      <c r="BR439">
        <v>62</v>
      </c>
      <c r="BS439">
        <v>70</v>
      </c>
      <c r="BT439">
        <v>72</v>
      </c>
      <c r="BU439">
        <v>76</v>
      </c>
    </row>
    <row r="440" spans="1:73" x14ac:dyDescent="0.25">
      <c r="A440" t="s">
        <v>1271</v>
      </c>
      <c r="B440">
        <v>11</v>
      </c>
      <c r="C440" t="s">
        <v>57</v>
      </c>
      <c r="D440">
        <v>20</v>
      </c>
      <c r="E440">
        <f>Merge6[[#This Row],[age]]^2</f>
        <v>400</v>
      </c>
      <c r="F440" s="1">
        <v>6000000</v>
      </c>
      <c r="G440" s="1">
        <v>8000000</v>
      </c>
      <c r="H440" s="1">
        <f>Merge6[[#This Row],[MV at time]]/1000000</f>
        <v>6</v>
      </c>
      <c r="I440" s="1">
        <f>Merge6[[#This Row],[fee]]/1000000</f>
        <v>8</v>
      </c>
      <c r="J440" s="2">
        <f>Merge6[[#This Row],[fee]]/Merge6[[#This Row],[MV at time]]</f>
        <v>1.3333333333333333</v>
      </c>
      <c r="K440" t="s">
        <v>1233</v>
      </c>
      <c r="L440" t="s">
        <v>395</v>
      </c>
      <c r="M440" t="s">
        <v>1272</v>
      </c>
      <c r="N440" t="s">
        <v>118</v>
      </c>
      <c r="O4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40" t="s">
        <v>46</v>
      </c>
      <c r="R440" t="s">
        <v>131</v>
      </c>
      <c r="S440">
        <v>64</v>
      </c>
      <c r="T440">
        <v>79</v>
      </c>
      <c r="U440">
        <f>Merge6[[#This Row],[POT]]-Merge6[[#This Row],[TOT]]</f>
        <v>15</v>
      </c>
      <c r="V440" t="s">
        <v>8</v>
      </c>
      <c r="W440">
        <f>IF(Merge6[[#This Row],[Preffoot]]="Right",1,0)</f>
        <v>1</v>
      </c>
      <c r="X440" t="s">
        <v>20</v>
      </c>
      <c r="Y440">
        <f>IF(Merge6[[#This Row],[Position2]]="GK",1,0)</f>
        <v>0</v>
      </c>
      <c r="Z440">
        <f>IF(Merge6[[#This Row],[Position2]]="LB",1,0)</f>
        <v>0</v>
      </c>
      <c r="AA440">
        <f>IF(Merge6[[#This Row],[Position2]]="CB",1,0)</f>
        <v>0</v>
      </c>
      <c r="AB440">
        <f>IF(Merge6[[#This Row],[Position2]]="RB",1,0)</f>
        <v>0</v>
      </c>
      <c r="AC440">
        <f>IF(Merge6[[#This Row],[Position2]]="LWB",1,0)</f>
        <v>0</v>
      </c>
      <c r="AD440">
        <f>IF(Merge6[[#This Row],[Position2]]="RWB",1,0)</f>
        <v>0</v>
      </c>
      <c r="AE440">
        <f>IF(Merge6[[#This Row],[Position2]]="LM",1,0)</f>
        <v>0</v>
      </c>
      <c r="AF440">
        <f>IF(Merge6[[#This Row],[Position2]]="CDM",1,0)</f>
        <v>0</v>
      </c>
      <c r="AG440">
        <f>IF(Merge6[[#This Row],[Position2]]="CM",1,0)</f>
        <v>1</v>
      </c>
      <c r="AH440">
        <f>IF(Merge6[[#This Row],[Position2]]="CAM",1,0)</f>
        <v>0</v>
      </c>
      <c r="AI440">
        <f>IF(Merge6[[#This Row],[Position2]]="RM",1,0)</f>
        <v>0</v>
      </c>
      <c r="AJ440">
        <f>IF(Merge6[[#This Row],[Position2]]="LW",1,0)</f>
        <v>0</v>
      </c>
      <c r="AK440">
        <f>IF(Merge6[[#This Row],[Position2]]="RW",1,0)</f>
        <v>0</v>
      </c>
      <c r="AL440">
        <f>IF(Merge6[[#This Row],[Position2]]="CF",1,0)</f>
        <v>0</v>
      </c>
      <c r="AM440">
        <f>IF(Merge6[[#This Row],[Position2]]="ST",1,0)</f>
        <v>0</v>
      </c>
      <c r="AN440">
        <v>68</v>
      </c>
      <c r="AO440">
        <v>68</v>
      </c>
      <c r="AP440">
        <v>39</v>
      </c>
      <c r="AQ440">
        <v>67</v>
      </c>
      <c r="AR440">
        <v>65</v>
      </c>
      <c r="AS440">
        <v>51</v>
      </c>
      <c r="AT440">
        <v>66</v>
      </c>
      <c r="AU440">
        <v>55</v>
      </c>
      <c r="AV440">
        <v>55</v>
      </c>
      <c r="AW440">
        <v>62</v>
      </c>
      <c r="AX440">
        <v>37</v>
      </c>
      <c r="AY440">
        <v>39</v>
      </c>
      <c r="AZ440">
        <v>34</v>
      </c>
      <c r="BA440" t="s">
        <v>1234</v>
      </c>
      <c r="BB440">
        <v>45</v>
      </c>
      <c r="BC440">
        <v>56</v>
      </c>
      <c r="BD440">
        <v>74</v>
      </c>
      <c r="BE440">
        <v>71</v>
      </c>
      <c r="BF440">
        <v>68</v>
      </c>
      <c r="BG440">
        <v>52</v>
      </c>
      <c r="BH440">
        <v>81</v>
      </c>
      <c r="BI440">
        <v>67</v>
      </c>
      <c r="BJ440">
        <v>58</v>
      </c>
      <c r="BK440">
        <v>9</v>
      </c>
      <c r="BL440">
        <v>7</v>
      </c>
      <c r="BM440">
        <v>7</v>
      </c>
      <c r="BN440">
        <v>13</v>
      </c>
      <c r="BO440">
        <v>13</v>
      </c>
      <c r="BP440">
        <v>61</v>
      </c>
      <c r="BQ440">
        <v>64</v>
      </c>
      <c r="BR440">
        <v>58</v>
      </c>
      <c r="BS440">
        <v>53</v>
      </c>
      <c r="BT440">
        <v>62</v>
      </c>
      <c r="BU440">
        <v>69</v>
      </c>
    </row>
    <row r="441" spans="1:73" x14ac:dyDescent="0.25">
      <c r="A441" t="s">
        <v>1121</v>
      </c>
      <c r="B441">
        <v>35</v>
      </c>
      <c r="C441" t="s">
        <v>23</v>
      </c>
      <c r="D441">
        <v>21</v>
      </c>
      <c r="E441">
        <f>Merge6[[#This Row],[age]]^2</f>
        <v>441</v>
      </c>
      <c r="F441" s="1">
        <v>7000000</v>
      </c>
      <c r="G441" s="1">
        <v>6500000</v>
      </c>
      <c r="H441" s="1">
        <f>Merge6[[#This Row],[MV at time]]/1000000</f>
        <v>7</v>
      </c>
      <c r="I441" s="1">
        <f>Merge6[[#This Row],[fee]]/1000000</f>
        <v>6.5</v>
      </c>
      <c r="J441" s="2">
        <f>Merge6[[#This Row],[fee]]/Merge6[[#This Row],[MV at time]]</f>
        <v>0.9285714285714286</v>
      </c>
      <c r="K441" t="s">
        <v>1050</v>
      </c>
      <c r="L441" t="s">
        <v>279</v>
      </c>
      <c r="M441" t="s">
        <v>819</v>
      </c>
      <c r="N441" t="s">
        <v>59</v>
      </c>
      <c r="O4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41" t="s">
        <v>91</v>
      </c>
      <c r="R441" t="s">
        <v>55</v>
      </c>
      <c r="S441">
        <v>72</v>
      </c>
      <c r="T441">
        <v>80</v>
      </c>
      <c r="U441">
        <f>Merge6[[#This Row],[POT]]-Merge6[[#This Row],[TOT]]</f>
        <v>8</v>
      </c>
      <c r="V441" t="s">
        <v>43</v>
      </c>
      <c r="W441">
        <f>IF(Merge6[[#This Row],[Preffoot]]="Right",1,0)</f>
        <v>0</v>
      </c>
      <c r="X441" t="s">
        <v>26</v>
      </c>
      <c r="Y441">
        <f>IF(Merge6[[#This Row],[Position2]]="GK",1,0)</f>
        <v>0</v>
      </c>
      <c r="Z441">
        <f>IF(Merge6[[#This Row],[Position2]]="LB",1,0)</f>
        <v>1</v>
      </c>
      <c r="AA441">
        <f>IF(Merge6[[#This Row],[Position2]]="CB",1,0)</f>
        <v>0</v>
      </c>
      <c r="AB441">
        <f>IF(Merge6[[#This Row],[Position2]]="RB",1,0)</f>
        <v>0</v>
      </c>
      <c r="AC441">
        <f>IF(Merge6[[#This Row],[Position2]]="LWB",1,0)</f>
        <v>0</v>
      </c>
      <c r="AD441">
        <f>IF(Merge6[[#This Row],[Position2]]="RWB",1,0)</f>
        <v>0</v>
      </c>
      <c r="AE441">
        <f>IF(Merge6[[#This Row],[Position2]]="LM",1,0)</f>
        <v>0</v>
      </c>
      <c r="AF441">
        <f>IF(Merge6[[#This Row],[Position2]]="CDM",1,0)</f>
        <v>0</v>
      </c>
      <c r="AG441">
        <f>IF(Merge6[[#This Row],[Position2]]="CM",1,0)</f>
        <v>0</v>
      </c>
      <c r="AH441">
        <f>IF(Merge6[[#This Row],[Position2]]="CAM",1,0)</f>
        <v>0</v>
      </c>
      <c r="AI441">
        <f>IF(Merge6[[#This Row],[Position2]]="RM",1,0)</f>
        <v>0</v>
      </c>
      <c r="AJ441">
        <f>IF(Merge6[[#This Row],[Position2]]="LW",1,0)</f>
        <v>0</v>
      </c>
      <c r="AK441">
        <f>IF(Merge6[[#This Row],[Position2]]="RW",1,0)</f>
        <v>0</v>
      </c>
      <c r="AL441">
        <f>IF(Merge6[[#This Row],[Position2]]="CF",1,0)</f>
        <v>0</v>
      </c>
      <c r="AM441">
        <f>IF(Merge6[[#This Row],[Position2]]="ST",1,0)</f>
        <v>0</v>
      </c>
      <c r="AN441">
        <v>72</v>
      </c>
      <c r="AO441">
        <v>75</v>
      </c>
      <c r="AP441">
        <v>68</v>
      </c>
      <c r="AQ441">
        <v>68</v>
      </c>
      <c r="AR441">
        <v>49</v>
      </c>
      <c r="AS441">
        <v>56</v>
      </c>
      <c r="AT441">
        <v>65</v>
      </c>
      <c r="AU441">
        <v>64</v>
      </c>
      <c r="AV441">
        <v>44</v>
      </c>
      <c r="AW441">
        <v>54</v>
      </c>
      <c r="AX441">
        <v>30</v>
      </c>
      <c r="AY441">
        <v>55</v>
      </c>
      <c r="AZ441">
        <v>41</v>
      </c>
      <c r="BA441">
        <v>64</v>
      </c>
      <c r="BB441">
        <v>67</v>
      </c>
      <c r="BC441">
        <v>67</v>
      </c>
      <c r="BD441">
        <v>88</v>
      </c>
      <c r="BE441">
        <v>78</v>
      </c>
      <c r="BF441">
        <v>67</v>
      </c>
      <c r="BG441">
        <v>68</v>
      </c>
      <c r="BH441">
        <v>85</v>
      </c>
      <c r="BI441">
        <v>74</v>
      </c>
      <c r="BJ441">
        <v>54</v>
      </c>
      <c r="BK441">
        <v>7</v>
      </c>
      <c r="BL441">
        <v>15</v>
      </c>
      <c r="BM441">
        <v>8</v>
      </c>
      <c r="BN441">
        <v>10</v>
      </c>
      <c r="BO441">
        <v>11</v>
      </c>
      <c r="BP441">
        <v>65</v>
      </c>
      <c r="BQ441">
        <v>68</v>
      </c>
      <c r="BR441">
        <v>64</v>
      </c>
      <c r="BS441">
        <v>66</v>
      </c>
      <c r="BT441">
        <v>56</v>
      </c>
      <c r="BU441">
        <v>66</v>
      </c>
    </row>
    <row r="442" spans="1:73" x14ac:dyDescent="0.25">
      <c r="A442" t="s">
        <v>613</v>
      </c>
      <c r="B442">
        <v>22</v>
      </c>
      <c r="C442" t="s">
        <v>116</v>
      </c>
      <c r="D442">
        <v>21</v>
      </c>
      <c r="E442">
        <f>Merge6[[#This Row],[age]]^2</f>
        <v>441</v>
      </c>
      <c r="F442" s="1">
        <v>30000000</v>
      </c>
      <c r="G442" s="1">
        <v>30000000</v>
      </c>
      <c r="H442" s="1">
        <f>Merge6[[#This Row],[MV at time]]/1000000</f>
        <v>30</v>
      </c>
      <c r="I442" s="1">
        <f>Merge6[[#This Row],[fee]]/1000000</f>
        <v>30</v>
      </c>
      <c r="J442" s="2">
        <f>Merge6[[#This Row],[fee]]/Merge6[[#This Row],[MV at time]]</f>
        <v>1</v>
      </c>
      <c r="K442" t="s">
        <v>509</v>
      </c>
      <c r="L442" t="s">
        <v>279</v>
      </c>
      <c r="M442" t="s">
        <v>54</v>
      </c>
      <c r="N442" t="s">
        <v>118</v>
      </c>
      <c r="O4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42" t="s">
        <v>55</v>
      </c>
      <c r="R442" t="s">
        <v>60</v>
      </c>
      <c r="S442">
        <v>78</v>
      </c>
      <c r="T442">
        <v>88</v>
      </c>
      <c r="U442">
        <f>Merge6[[#This Row],[POT]]-Merge6[[#This Row],[TOT]]</f>
        <v>10</v>
      </c>
      <c r="V442" t="s">
        <v>8</v>
      </c>
      <c r="W442">
        <f>IF(Merge6[[#This Row],[Preffoot]]="Right",1,0)</f>
        <v>1</v>
      </c>
      <c r="X442" t="s">
        <v>37</v>
      </c>
      <c r="Y442">
        <f>IF(Merge6[[#This Row],[Position2]]="GK",1,0)</f>
        <v>0</v>
      </c>
      <c r="Z442">
        <f>IF(Merge6[[#This Row],[Position2]]="LB",1,0)</f>
        <v>0</v>
      </c>
      <c r="AA442">
        <f>IF(Merge6[[#This Row],[Position2]]="CB",1,0)</f>
        <v>0</v>
      </c>
      <c r="AB442">
        <f>IF(Merge6[[#This Row],[Position2]]="RB",1,0)</f>
        <v>0</v>
      </c>
      <c r="AC442">
        <f>IF(Merge6[[#This Row],[Position2]]="LWB",1,0)</f>
        <v>0</v>
      </c>
      <c r="AD442">
        <f>IF(Merge6[[#This Row],[Position2]]="RWB",1,0)</f>
        <v>0</v>
      </c>
      <c r="AE442">
        <f>IF(Merge6[[#This Row],[Position2]]="LM",1,0)</f>
        <v>0</v>
      </c>
      <c r="AF442">
        <f>IF(Merge6[[#This Row],[Position2]]="CDM",1,0)</f>
        <v>0</v>
      </c>
      <c r="AG442">
        <f>IF(Merge6[[#This Row],[Position2]]="CM",1,0)</f>
        <v>0</v>
      </c>
      <c r="AH442">
        <f>IF(Merge6[[#This Row],[Position2]]="CAM",1,0)</f>
        <v>0</v>
      </c>
      <c r="AI442">
        <f>IF(Merge6[[#This Row],[Position2]]="RM",1,0)</f>
        <v>1</v>
      </c>
      <c r="AJ442">
        <f>IF(Merge6[[#This Row],[Position2]]="LW",1,0)</f>
        <v>0</v>
      </c>
      <c r="AK442">
        <f>IF(Merge6[[#This Row],[Position2]]="RW",1,0)</f>
        <v>0</v>
      </c>
      <c r="AL442">
        <f>IF(Merge6[[#This Row],[Position2]]="CF",1,0)</f>
        <v>0</v>
      </c>
      <c r="AM442">
        <f>IF(Merge6[[#This Row],[Position2]]="ST",1,0)</f>
        <v>0</v>
      </c>
      <c r="AN442">
        <v>79</v>
      </c>
      <c r="AO442">
        <v>83</v>
      </c>
      <c r="AP442">
        <v>68</v>
      </c>
      <c r="AQ442">
        <v>69</v>
      </c>
      <c r="AR442">
        <v>59</v>
      </c>
      <c r="AS442">
        <v>44</v>
      </c>
      <c r="AT442">
        <v>84</v>
      </c>
      <c r="AU442">
        <v>75</v>
      </c>
      <c r="AV442">
        <v>80</v>
      </c>
      <c r="AW442">
        <v>78</v>
      </c>
      <c r="AX442">
        <v>55</v>
      </c>
      <c r="AY442">
        <v>58</v>
      </c>
      <c r="AZ442">
        <v>76</v>
      </c>
      <c r="BA442">
        <v>25</v>
      </c>
      <c r="BB442">
        <v>21</v>
      </c>
      <c r="BC442">
        <v>16</v>
      </c>
      <c r="BD442">
        <v>95</v>
      </c>
      <c r="BE442">
        <v>73</v>
      </c>
      <c r="BF442">
        <v>70</v>
      </c>
      <c r="BG442">
        <v>75</v>
      </c>
      <c r="BH442">
        <v>94</v>
      </c>
      <c r="BI442">
        <v>79</v>
      </c>
      <c r="BJ442">
        <v>48</v>
      </c>
      <c r="BK442">
        <v>6</v>
      </c>
      <c r="BL442">
        <v>14</v>
      </c>
      <c r="BM442">
        <v>13</v>
      </c>
      <c r="BN442">
        <v>7</v>
      </c>
      <c r="BO442">
        <v>9</v>
      </c>
      <c r="BP442">
        <v>53</v>
      </c>
      <c r="BQ442">
        <v>76</v>
      </c>
      <c r="BR442">
        <v>75</v>
      </c>
      <c r="BS442">
        <v>17</v>
      </c>
      <c r="BT442">
        <v>72</v>
      </c>
      <c r="BU442">
        <v>78</v>
      </c>
    </row>
    <row r="443" spans="1:73" x14ac:dyDescent="0.25">
      <c r="A443" t="s">
        <v>283</v>
      </c>
      <c r="B443">
        <v>23</v>
      </c>
      <c r="C443" t="s">
        <v>1</v>
      </c>
      <c r="D443">
        <v>21</v>
      </c>
      <c r="E443">
        <f>Merge6[[#This Row],[age]]^2</f>
        <v>441</v>
      </c>
      <c r="F443" s="1">
        <v>22000000</v>
      </c>
      <c r="G443" s="1">
        <v>25000000</v>
      </c>
      <c r="H443" s="1">
        <f>Merge6[[#This Row],[MV at time]]/1000000</f>
        <v>22</v>
      </c>
      <c r="I443" s="1">
        <f>Merge6[[#This Row],[fee]]/1000000</f>
        <v>25</v>
      </c>
      <c r="J443" s="2">
        <f>Merge6[[#This Row],[fee]]/Merge6[[#This Row],[MV at time]]</f>
        <v>1.1363636363636365</v>
      </c>
      <c r="K443" t="s">
        <v>2</v>
      </c>
      <c r="L443" t="s">
        <v>149</v>
      </c>
      <c r="M443" t="s">
        <v>150</v>
      </c>
      <c r="N443" t="s">
        <v>181</v>
      </c>
      <c r="O4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43" t="s">
        <v>55</v>
      </c>
      <c r="R443" t="s">
        <v>60</v>
      </c>
      <c r="S443">
        <v>76</v>
      </c>
      <c r="T443">
        <v>86</v>
      </c>
      <c r="U443">
        <f>Merge6[[#This Row],[POT]]-Merge6[[#This Row],[TOT]]</f>
        <v>10</v>
      </c>
      <c r="V443" t="s">
        <v>8</v>
      </c>
      <c r="W443">
        <f>IF(Merge6[[#This Row],[Preffoot]]="Right",1,0)</f>
        <v>1</v>
      </c>
      <c r="X443" t="s">
        <v>9</v>
      </c>
      <c r="Y443">
        <f>IF(Merge6[[#This Row],[Position2]]="GK",1,0)</f>
        <v>0</v>
      </c>
      <c r="Z443">
        <f>IF(Merge6[[#This Row],[Position2]]="LB",1,0)</f>
        <v>0</v>
      </c>
      <c r="AA443">
        <f>IF(Merge6[[#This Row],[Position2]]="CB",1,0)</f>
        <v>1</v>
      </c>
      <c r="AB443">
        <f>IF(Merge6[[#This Row],[Position2]]="RB",1,0)</f>
        <v>0</v>
      </c>
      <c r="AC443">
        <f>IF(Merge6[[#This Row],[Position2]]="LWB",1,0)</f>
        <v>0</v>
      </c>
      <c r="AD443">
        <f>IF(Merge6[[#This Row],[Position2]]="RWB",1,0)</f>
        <v>0</v>
      </c>
      <c r="AE443">
        <f>IF(Merge6[[#This Row],[Position2]]="LM",1,0)</f>
        <v>0</v>
      </c>
      <c r="AF443">
        <f>IF(Merge6[[#This Row],[Position2]]="CDM",1,0)</f>
        <v>0</v>
      </c>
      <c r="AG443">
        <f>IF(Merge6[[#This Row],[Position2]]="CM",1,0)</f>
        <v>0</v>
      </c>
      <c r="AH443">
        <f>IF(Merge6[[#This Row],[Position2]]="CAM",1,0)</f>
        <v>0</v>
      </c>
      <c r="AI443">
        <f>IF(Merge6[[#This Row],[Position2]]="RM",1,0)</f>
        <v>0</v>
      </c>
      <c r="AJ443">
        <f>IF(Merge6[[#This Row],[Position2]]="LW",1,0)</f>
        <v>0</v>
      </c>
      <c r="AK443">
        <f>IF(Merge6[[#This Row],[Position2]]="RW",1,0)</f>
        <v>0</v>
      </c>
      <c r="AL443">
        <f>IF(Merge6[[#This Row],[Position2]]="CF",1,0)</f>
        <v>0</v>
      </c>
      <c r="AM443">
        <f>IF(Merge6[[#This Row],[Position2]]="ST",1,0)</f>
        <v>0</v>
      </c>
      <c r="AN443">
        <v>60</v>
      </c>
      <c r="AO443">
        <v>39</v>
      </c>
      <c r="AP443">
        <v>37</v>
      </c>
      <c r="AQ443">
        <v>64</v>
      </c>
      <c r="AR443">
        <v>59</v>
      </c>
      <c r="AS443">
        <v>72</v>
      </c>
      <c r="AT443">
        <v>39</v>
      </c>
      <c r="AU443">
        <v>29</v>
      </c>
      <c r="AV443">
        <v>21</v>
      </c>
      <c r="AW443">
        <v>32</v>
      </c>
      <c r="AX443">
        <v>34</v>
      </c>
      <c r="AY443">
        <v>44</v>
      </c>
      <c r="AZ443">
        <v>48</v>
      </c>
      <c r="BA443">
        <v>78</v>
      </c>
      <c r="BB443">
        <v>78</v>
      </c>
      <c r="BC443">
        <v>78</v>
      </c>
      <c r="BD443">
        <v>66</v>
      </c>
      <c r="BE443">
        <v>74</v>
      </c>
      <c r="BF443">
        <v>86</v>
      </c>
      <c r="BG443">
        <v>50</v>
      </c>
      <c r="BH443">
        <v>60</v>
      </c>
      <c r="BI443">
        <v>49</v>
      </c>
      <c r="BJ443">
        <v>75</v>
      </c>
      <c r="BK443">
        <v>14</v>
      </c>
      <c r="BL443">
        <v>10</v>
      </c>
      <c r="BM443">
        <v>7</v>
      </c>
      <c r="BN443">
        <v>6</v>
      </c>
      <c r="BO443">
        <v>9</v>
      </c>
      <c r="BP443">
        <v>77</v>
      </c>
      <c r="BQ443">
        <v>68</v>
      </c>
      <c r="BR443">
        <v>35</v>
      </c>
      <c r="BS443">
        <v>75</v>
      </c>
      <c r="BT443">
        <v>40</v>
      </c>
      <c r="BU443">
        <v>72</v>
      </c>
    </row>
    <row r="444" spans="1:73" x14ac:dyDescent="0.25">
      <c r="A444" t="s">
        <v>283</v>
      </c>
      <c r="B444">
        <v>10</v>
      </c>
      <c r="C444" t="s">
        <v>1</v>
      </c>
      <c r="D444">
        <v>25</v>
      </c>
      <c r="E444">
        <f>Merge6[[#This Row],[age]]^2</f>
        <v>625</v>
      </c>
      <c r="F444" s="1">
        <v>10000000</v>
      </c>
      <c r="G444" s="1">
        <v>17800000</v>
      </c>
      <c r="H444" s="1">
        <f>Merge6[[#This Row],[MV at time]]/1000000</f>
        <v>10</v>
      </c>
      <c r="I444" s="1">
        <f>Merge6[[#This Row],[fee]]/1000000</f>
        <v>17.8</v>
      </c>
      <c r="J444" s="2">
        <f>Merge6[[#This Row],[fee]]/Merge6[[#This Row],[MV at time]]</f>
        <v>1.78</v>
      </c>
      <c r="K444" t="s">
        <v>1233</v>
      </c>
      <c r="L444" t="s">
        <v>149</v>
      </c>
      <c r="M444" t="s">
        <v>181</v>
      </c>
      <c r="N444" t="s">
        <v>275</v>
      </c>
      <c r="O4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44" t="s">
        <v>60</v>
      </c>
      <c r="R444" t="s">
        <v>60</v>
      </c>
      <c r="S444">
        <v>77</v>
      </c>
      <c r="T444">
        <v>82</v>
      </c>
      <c r="U444">
        <f>Merge6[[#This Row],[POT]]-Merge6[[#This Row],[TOT]]</f>
        <v>5</v>
      </c>
      <c r="V444" t="s">
        <v>8</v>
      </c>
      <c r="W444">
        <f>IF(Merge6[[#This Row],[Preffoot]]="Right",1,0)</f>
        <v>1</v>
      </c>
      <c r="X444" t="s">
        <v>9</v>
      </c>
      <c r="Y444">
        <f>IF(Merge6[[#This Row],[Position2]]="GK",1,0)</f>
        <v>0</v>
      </c>
      <c r="Z444">
        <f>IF(Merge6[[#This Row],[Position2]]="LB",1,0)</f>
        <v>0</v>
      </c>
      <c r="AA444">
        <f>IF(Merge6[[#This Row],[Position2]]="CB",1,0)</f>
        <v>1</v>
      </c>
      <c r="AB444">
        <f>IF(Merge6[[#This Row],[Position2]]="RB",1,0)</f>
        <v>0</v>
      </c>
      <c r="AC444">
        <f>IF(Merge6[[#This Row],[Position2]]="LWB",1,0)</f>
        <v>0</v>
      </c>
      <c r="AD444">
        <f>IF(Merge6[[#This Row],[Position2]]="RWB",1,0)</f>
        <v>0</v>
      </c>
      <c r="AE444">
        <f>IF(Merge6[[#This Row],[Position2]]="LM",1,0)</f>
        <v>0</v>
      </c>
      <c r="AF444">
        <f>IF(Merge6[[#This Row],[Position2]]="CDM",1,0)</f>
        <v>0</v>
      </c>
      <c r="AG444">
        <f>IF(Merge6[[#This Row],[Position2]]="CM",1,0)</f>
        <v>0</v>
      </c>
      <c r="AH444">
        <f>IF(Merge6[[#This Row],[Position2]]="CAM",1,0)</f>
        <v>0</v>
      </c>
      <c r="AI444">
        <f>IF(Merge6[[#This Row],[Position2]]="RM",1,0)</f>
        <v>0</v>
      </c>
      <c r="AJ444">
        <f>IF(Merge6[[#This Row],[Position2]]="LW",1,0)</f>
        <v>0</v>
      </c>
      <c r="AK444">
        <f>IF(Merge6[[#This Row],[Position2]]="RW",1,0)</f>
        <v>0</v>
      </c>
      <c r="AL444">
        <f>IF(Merge6[[#This Row],[Position2]]="CF",1,0)</f>
        <v>0</v>
      </c>
      <c r="AM444">
        <f>IF(Merge6[[#This Row],[Position2]]="ST",1,0)</f>
        <v>0</v>
      </c>
      <c r="AN444">
        <v>62</v>
      </c>
      <c r="AO444">
        <v>50</v>
      </c>
      <c r="AP444">
        <v>37</v>
      </c>
      <c r="AQ444">
        <v>67</v>
      </c>
      <c r="AR444">
        <v>63</v>
      </c>
      <c r="AS444">
        <v>76</v>
      </c>
      <c r="AT444">
        <v>50</v>
      </c>
      <c r="AU444">
        <v>30</v>
      </c>
      <c r="AV444">
        <v>31</v>
      </c>
      <c r="AW444">
        <v>32</v>
      </c>
      <c r="AX444">
        <v>34</v>
      </c>
      <c r="AY444">
        <v>44</v>
      </c>
      <c r="AZ444">
        <v>48</v>
      </c>
      <c r="BA444" t="s">
        <v>1234</v>
      </c>
      <c r="BB444">
        <v>78</v>
      </c>
      <c r="BC444">
        <v>79</v>
      </c>
      <c r="BD444">
        <v>54</v>
      </c>
      <c r="BE444">
        <v>63</v>
      </c>
      <c r="BF444">
        <v>85</v>
      </c>
      <c r="BG444">
        <v>47</v>
      </c>
      <c r="BH444">
        <v>69</v>
      </c>
      <c r="BI444">
        <v>52</v>
      </c>
      <c r="BJ444">
        <v>74</v>
      </c>
      <c r="BK444">
        <v>14</v>
      </c>
      <c r="BL444">
        <v>10</v>
      </c>
      <c r="BM444">
        <v>7</v>
      </c>
      <c r="BN444">
        <v>6</v>
      </c>
      <c r="BO444">
        <v>9</v>
      </c>
      <c r="BP444">
        <v>79</v>
      </c>
      <c r="BQ444">
        <v>73</v>
      </c>
      <c r="BR444">
        <v>42</v>
      </c>
      <c r="BS444">
        <v>79</v>
      </c>
      <c r="BT444">
        <v>43</v>
      </c>
      <c r="BU444">
        <v>70</v>
      </c>
    </row>
    <row r="445" spans="1:73" x14ac:dyDescent="0.25">
      <c r="A445" t="s">
        <v>614</v>
      </c>
      <c r="B445">
        <v>11</v>
      </c>
      <c r="C445" t="s">
        <v>116</v>
      </c>
      <c r="D445">
        <v>23</v>
      </c>
      <c r="E445">
        <f>Merge6[[#This Row],[age]]^2</f>
        <v>529</v>
      </c>
      <c r="F445" s="1">
        <v>5000000</v>
      </c>
      <c r="G445" s="1">
        <v>12500000</v>
      </c>
      <c r="H445" s="1">
        <f>Merge6[[#This Row],[MV at time]]/1000000</f>
        <v>5</v>
      </c>
      <c r="I445" s="1">
        <f>Merge6[[#This Row],[fee]]/1000000</f>
        <v>12.5</v>
      </c>
      <c r="J445" s="2">
        <f>Merge6[[#This Row],[fee]]/Merge6[[#This Row],[MV at time]]</f>
        <v>2.5</v>
      </c>
      <c r="K445" t="s">
        <v>509</v>
      </c>
      <c r="L445" t="s">
        <v>133</v>
      </c>
      <c r="M445" t="s">
        <v>368</v>
      </c>
      <c r="N445" t="s">
        <v>335</v>
      </c>
      <c r="O4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45" t="s">
        <v>55</v>
      </c>
      <c r="R445" t="s">
        <v>131</v>
      </c>
      <c r="S445">
        <v>71</v>
      </c>
      <c r="T445">
        <v>77</v>
      </c>
      <c r="U445">
        <f>Merge6[[#This Row],[POT]]-Merge6[[#This Row],[TOT]]</f>
        <v>6</v>
      </c>
      <c r="V445" t="s">
        <v>8</v>
      </c>
      <c r="W445">
        <f>IF(Merge6[[#This Row],[Preffoot]]="Right",1,0)</f>
        <v>1</v>
      </c>
      <c r="X445" t="s">
        <v>37</v>
      </c>
      <c r="Y445">
        <f>IF(Merge6[[#This Row],[Position2]]="GK",1,0)</f>
        <v>0</v>
      </c>
      <c r="Z445">
        <f>IF(Merge6[[#This Row],[Position2]]="LB",1,0)</f>
        <v>0</v>
      </c>
      <c r="AA445">
        <f>IF(Merge6[[#This Row],[Position2]]="CB",1,0)</f>
        <v>0</v>
      </c>
      <c r="AB445">
        <f>IF(Merge6[[#This Row],[Position2]]="RB",1,0)</f>
        <v>0</v>
      </c>
      <c r="AC445">
        <f>IF(Merge6[[#This Row],[Position2]]="LWB",1,0)</f>
        <v>0</v>
      </c>
      <c r="AD445">
        <f>IF(Merge6[[#This Row],[Position2]]="RWB",1,0)</f>
        <v>0</v>
      </c>
      <c r="AE445">
        <f>IF(Merge6[[#This Row],[Position2]]="LM",1,0)</f>
        <v>0</v>
      </c>
      <c r="AF445">
        <f>IF(Merge6[[#This Row],[Position2]]="CDM",1,0)</f>
        <v>0</v>
      </c>
      <c r="AG445">
        <f>IF(Merge6[[#This Row],[Position2]]="CM",1,0)</f>
        <v>0</v>
      </c>
      <c r="AH445">
        <f>IF(Merge6[[#This Row],[Position2]]="CAM",1,0)</f>
        <v>0</v>
      </c>
      <c r="AI445">
        <f>IF(Merge6[[#This Row],[Position2]]="RM",1,0)</f>
        <v>1</v>
      </c>
      <c r="AJ445">
        <f>IF(Merge6[[#This Row],[Position2]]="LW",1,0)</f>
        <v>0</v>
      </c>
      <c r="AK445">
        <f>IF(Merge6[[#This Row],[Position2]]="RW",1,0)</f>
        <v>0</v>
      </c>
      <c r="AL445">
        <f>IF(Merge6[[#This Row],[Position2]]="CF",1,0)</f>
        <v>0</v>
      </c>
      <c r="AM445">
        <f>IF(Merge6[[#This Row],[Position2]]="ST",1,0)</f>
        <v>0</v>
      </c>
      <c r="AN445">
        <v>70</v>
      </c>
      <c r="AO445">
        <v>72</v>
      </c>
      <c r="AP445">
        <v>72</v>
      </c>
      <c r="AQ445">
        <v>69</v>
      </c>
      <c r="AR445">
        <v>67</v>
      </c>
      <c r="AS445">
        <v>59</v>
      </c>
      <c r="AT445">
        <v>78</v>
      </c>
      <c r="AU445">
        <v>67</v>
      </c>
      <c r="AV445">
        <v>68</v>
      </c>
      <c r="AW445">
        <v>74</v>
      </c>
      <c r="AX445">
        <v>64</v>
      </c>
      <c r="AY445">
        <v>55</v>
      </c>
      <c r="AZ445">
        <v>59</v>
      </c>
      <c r="BA445">
        <v>47</v>
      </c>
      <c r="BB445">
        <v>25</v>
      </c>
      <c r="BC445">
        <v>30</v>
      </c>
      <c r="BD445">
        <v>86</v>
      </c>
      <c r="BE445">
        <v>60</v>
      </c>
      <c r="BF445">
        <v>74</v>
      </c>
      <c r="BG445">
        <v>60</v>
      </c>
      <c r="BH445">
        <v>88</v>
      </c>
      <c r="BI445">
        <v>76</v>
      </c>
      <c r="BJ445">
        <v>75</v>
      </c>
      <c r="BK445">
        <v>6</v>
      </c>
      <c r="BL445">
        <v>9</v>
      </c>
      <c r="BM445">
        <v>6</v>
      </c>
      <c r="BN445">
        <v>13</v>
      </c>
      <c r="BO445">
        <v>16</v>
      </c>
      <c r="BP445">
        <v>47</v>
      </c>
      <c r="BQ445">
        <v>64</v>
      </c>
      <c r="BR445">
        <v>68</v>
      </c>
      <c r="BS445">
        <v>21</v>
      </c>
      <c r="BT445">
        <v>60</v>
      </c>
      <c r="BU445">
        <v>64</v>
      </c>
    </row>
    <row r="446" spans="1:73" x14ac:dyDescent="0.25">
      <c r="A446" t="s">
        <v>615</v>
      </c>
      <c r="B446">
        <v>17</v>
      </c>
      <c r="C446" t="s">
        <v>71</v>
      </c>
      <c r="D446">
        <v>26</v>
      </c>
      <c r="E446">
        <f>Merge6[[#This Row],[age]]^2</f>
        <v>676</v>
      </c>
      <c r="F446" s="1">
        <v>10000000</v>
      </c>
      <c r="G446" s="1">
        <v>11800000</v>
      </c>
      <c r="H446" s="1">
        <f>Merge6[[#This Row],[MV at time]]/1000000</f>
        <v>10</v>
      </c>
      <c r="I446" s="1">
        <f>Merge6[[#This Row],[fee]]/1000000</f>
        <v>11.8</v>
      </c>
      <c r="J446" s="2">
        <f>Merge6[[#This Row],[fee]]/Merge6[[#This Row],[MV at time]]</f>
        <v>1.18</v>
      </c>
      <c r="K446" t="s">
        <v>509</v>
      </c>
      <c r="L446" t="s">
        <v>238</v>
      </c>
      <c r="M446" t="s">
        <v>319</v>
      </c>
      <c r="N446" t="s">
        <v>275</v>
      </c>
      <c r="O4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46" t="s">
        <v>60</v>
      </c>
      <c r="R446" t="s">
        <v>131</v>
      </c>
      <c r="S446">
        <v>75</v>
      </c>
      <c r="T446">
        <v>76</v>
      </c>
      <c r="U446">
        <f>Merge6[[#This Row],[POT]]-Merge6[[#This Row],[TOT]]</f>
        <v>1</v>
      </c>
      <c r="V446" t="s">
        <v>8</v>
      </c>
      <c r="W446">
        <f>IF(Merge6[[#This Row],[Preffoot]]="Right",1,0)</f>
        <v>1</v>
      </c>
      <c r="X446" t="s">
        <v>156</v>
      </c>
      <c r="Y446">
        <f>IF(Merge6[[#This Row],[Position2]]="GK",1,0)</f>
        <v>0</v>
      </c>
      <c r="Z446">
        <f>IF(Merge6[[#This Row],[Position2]]="LB",1,0)</f>
        <v>0</v>
      </c>
      <c r="AA446">
        <f>IF(Merge6[[#This Row],[Position2]]="CB",1,0)</f>
        <v>0</v>
      </c>
      <c r="AB446">
        <f>IF(Merge6[[#This Row],[Position2]]="RB",1,0)</f>
        <v>0</v>
      </c>
      <c r="AC446">
        <f>IF(Merge6[[#This Row],[Position2]]="LWB",1,0)</f>
        <v>0</v>
      </c>
      <c r="AD446">
        <f>IF(Merge6[[#This Row],[Position2]]="RWB",1,0)</f>
        <v>0</v>
      </c>
      <c r="AE446">
        <f>IF(Merge6[[#This Row],[Position2]]="LM",1,0)</f>
        <v>0</v>
      </c>
      <c r="AF446">
        <f>IF(Merge6[[#This Row],[Position2]]="CDM",1,0)</f>
        <v>0</v>
      </c>
      <c r="AG446">
        <f>IF(Merge6[[#This Row],[Position2]]="CM",1,0)</f>
        <v>0</v>
      </c>
      <c r="AH446">
        <f>IF(Merge6[[#This Row],[Position2]]="CAM",1,0)</f>
        <v>0</v>
      </c>
      <c r="AI446">
        <f>IF(Merge6[[#This Row],[Position2]]="RM",1,0)</f>
        <v>0</v>
      </c>
      <c r="AJ446">
        <f>IF(Merge6[[#This Row],[Position2]]="LW",1,0)</f>
        <v>1</v>
      </c>
      <c r="AK446">
        <f>IF(Merge6[[#This Row],[Position2]]="RW",1,0)</f>
        <v>0</v>
      </c>
      <c r="AL446">
        <f>IF(Merge6[[#This Row],[Position2]]="CF",1,0)</f>
        <v>0</v>
      </c>
      <c r="AM446">
        <f>IF(Merge6[[#This Row],[Position2]]="ST",1,0)</f>
        <v>0</v>
      </c>
      <c r="AN446">
        <v>78</v>
      </c>
      <c r="AO446">
        <v>78</v>
      </c>
      <c r="AP446">
        <v>73</v>
      </c>
      <c r="AQ446">
        <v>71</v>
      </c>
      <c r="AR446">
        <v>63</v>
      </c>
      <c r="AS446">
        <v>61</v>
      </c>
      <c r="AT446">
        <v>78</v>
      </c>
      <c r="AU446">
        <v>71</v>
      </c>
      <c r="AV446">
        <v>69</v>
      </c>
      <c r="AW446">
        <v>74</v>
      </c>
      <c r="AX446">
        <v>56</v>
      </c>
      <c r="AY446">
        <v>72</v>
      </c>
      <c r="AZ446">
        <v>62</v>
      </c>
      <c r="BA446">
        <v>25</v>
      </c>
      <c r="BB446">
        <v>36</v>
      </c>
      <c r="BC446">
        <v>46</v>
      </c>
      <c r="BD446">
        <v>85</v>
      </c>
      <c r="BE446">
        <v>62</v>
      </c>
      <c r="BF446">
        <v>74</v>
      </c>
      <c r="BG446">
        <v>77</v>
      </c>
      <c r="BH446">
        <v>86</v>
      </c>
      <c r="BI446">
        <v>77</v>
      </c>
      <c r="BJ446">
        <v>46</v>
      </c>
      <c r="BK446">
        <v>9</v>
      </c>
      <c r="BL446">
        <v>13</v>
      </c>
      <c r="BM446">
        <v>15</v>
      </c>
      <c r="BN446">
        <v>12</v>
      </c>
      <c r="BO446">
        <v>13</v>
      </c>
      <c r="BP446">
        <v>68</v>
      </c>
      <c r="BQ446">
        <v>71</v>
      </c>
      <c r="BR446">
        <v>72</v>
      </c>
      <c r="BS446">
        <v>37</v>
      </c>
      <c r="BT446">
        <v>73</v>
      </c>
      <c r="BU446">
        <v>62</v>
      </c>
    </row>
    <row r="447" spans="1:73" x14ac:dyDescent="0.25">
      <c r="A447" t="s">
        <v>1122</v>
      </c>
      <c r="B447">
        <v>10</v>
      </c>
      <c r="C447" t="s">
        <v>57</v>
      </c>
      <c r="D447">
        <v>20</v>
      </c>
      <c r="E447">
        <f>Merge6[[#This Row],[age]]^2</f>
        <v>400</v>
      </c>
      <c r="F447" s="1">
        <v>8000000</v>
      </c>
      <c r="G447" s="1">
        <v>7500000</v>
      </c>
      <c r="H447" s="1">
        <f>Merge6[[#This Row],[MV at time]]/1000000</f>
        <v>8</v>
      </c>
      <c r="I447" s="1">
        <f>Merge6[[#This Row],[fee]]/1000000</f>
        <v>7.5</v>
      </c>
      <c r="J447" s="2">
        <f>Merge6[[#This Row],[fee]]/Merge6[[#This Row],[MV at time]]</f>
        <v>0.9375</v>
      </c>
      <c r="K447" t="s">
        <v>1050</v>
      </c>
      <c r="L447" t="s">
        <v>295</v>
      </c>
      <c r="M447" t="s">
        <v>757</v>
      </c>
      <c r="N447" t="s">
        <v>528</v>
      </c>
      <c r="O4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47" t="s">
        <v>484</v>
      </c>
      <c r="R447" t="s">
        <v>7</v>
      </c>
      <c r="S447">
        <v>74</v>
      </c>
      <c r="T447">
        <v>86</v>
      </c>
      <c r="U447">
        <f>Merge6[[#This Row],[POT]]-Merge6[[#This Row],[TOT]]</f>
        <v>12</v>
      </c>
      <c r="V447" t="s">
        <v>43</v>
      </c>
      <c r="W447">
        <f>IF(Merge6[[#This Row],[Preffoot]]="Right",1,0)</f>
        <v>0</v>
      </c>
      <c r="X447" t="s">
        <v>20</v>
      </c>
      <c r="Y447">
        <f>IF(Merge6[[#This Row],[Position2]]="GK",1,0)</f>
        <v>0</v>
      </c>
      <c r="Z447">
        <f>IF(Merge6[[#This Row],[Position2]]="LB",1,0)</f>
        <v>0</v>
      </c>
      <c r="AA447">
        <f>IF(Merge6[[#This Row],[Position2]]="CB",1,0)</f>
        <v>0</v>
      </c>
      <c r="AB447">
        <f>IF(Merge6[[#This Row],[Position2]]="RB",1,0)</f>
        <v>0</v>
      </c>
      <c r="AC447">
        <f>IF(Merge6[[#This Row],[Position2]]="LWB",1,0)</f>
        <v>0</v>
      </c>
      <c r="AD447">
        <f>IF(Merge6[[#This Row],[Position2]]="RWB",1,0)</f>
        <v>0</v>
      </c>
      <c r="AE447">
        <f>IF(Merge6[[#This Row],[Position2]]="LM",1,0)</f>
        <v>0</v>
      </c>
      <c r="AF447">
        <f>IF(Merge6[[#This Row],[Position2]]="CDM",1,0)</f>
        <v>0</v>
      </c>
      <c r="AG447">
        <f>IF(Merge6[[#This Row],[Position2]]="CM",1,0)</f>
        <v>1</v>
      </c>
      <c r="AH447">
        <f>IF(Merge6[[#This Row],[Position2]]="CAM",1,0)</f>
        <v>0</v>
      </c>
      <c r="AI447">
        <f>IF(Merge6[[#This Row],[Position2]]="RM",1,0)</f>
        <v>0</v>
      </c>
      <c r="AJ447">
        <f>IF(Merge6[[#This Row],[Position2]]="LW",1,0)</f>
        <v>0</v>
      </c>
      <c r="AK447">
        <f>IF(Merge6[[#This Row],[Position2]]="RW",1,0)</f>
        <v>0</v>
      </c>
      <c r="AL447">
        <f>IF(Merge6[[#This Row],[Position2]]="CF",1,0)</f>
        <v>0</v>
      </c>
      <c r="AM447">
        <f>IF(Merge6[[#This Row],[Position2]]="ST",1,0)</f>
        <v>0</v>
      </c>
      <c r="AN447">
        <v>78</v>
      </c>
      <c r="AO447">
        <v>76</v>
      </c>
      <c r="AP447">
        <v>68</v>
      </c>
      <c r="AQ447">
        <v>79</v>
      </c>
      <c r="AR447">
        <v>78</v>
      </c>
      <c r="AS447">
        <v>53</v>
      </c>
      <c r="AT447">
        <v>76</v>
      </c>
      <c r="AU447">
        <v>61</v>
      </c>
      <c r="AV447">
        <v>75</v>
      </c>
      <c r="AW447">
        <v>70</v>
      </c>
      <c r="AX447">
        <v>61</v>
      </c>
      <c r="AY447">
        <v>54</v>
      </c>
      <c r="AZ447">
        <v>53</v>
      </c>
      <c r="BA447">
        <v>63</v>
      </c>
      <c r="BB447">
        <v>65</v>
      </c>
      <c r="BC447">
        <v>69</v>
      </c>
      <c r="BD447">
        <v>74</v>
      </c>
      <c r="BE447">
        <v>71</v>
      </c>
      <c r="BF447">
        <v>69</v>
      </c>
      <c r="BG447">
        <v>70</v>
      </c>
      <c r="BH447">
        <v>70</v>
      </c>
      <c r="BI447">
        <v>71</v>
      </c>
      <c r="BJ447">
        <v>61</v>
      </c>
      <c r="BK447">
        <v>11</v>
      </c>
      <c r="BL447">
        <v>10</v>
      </c>
      <c r="BM447">
        <v>10</v>
      </c>
      <c r="BN447">
        <v>8</v>
      </c>
      <c r="BO447">
        <v>14</v>
      </c>
      <c r="BP447">
        <v>69</v>
      </c>
      <c r="BQ447">
        <v>66</v>
      </c>
      <c r="BR447">
        <v>63</v>
      </c>
      <c r="BS447">
        <v>66</v>
      </c>
      <c r="BT447">
        <v>74</v>
      </c>
      <c r="BU447">
        <v>69</v>
      </c>
    </row>
    <row r="448" spans="1:73" x14ac:dyDescent="0.25">
      <c r="A448" t="s">
        <v>830</v>
      </c>
      <c r="B448">
        <v>9</v>
      </c>
      <c r="C448" t="s">
        <v>28</v>
      </c>
      <c r="D448">
        <v>24</v>
      </c>
      <c r="E448">
        <f>Merge6[[#This Row],[age]]^2</f>
        <v>576</v>
      </c>
      <c r="F448" s="1">
        <v>400000</v>
      </c>
      <c r="G448" s="1">
        <v>5600000</v>
      </c>
      <c r="H448" s="1">
        <f>Merge6[[#This Row],[MV at time]]/1000000</f>
        <v>0.4</v>
      </c>
      <c r="I448" s="1">
        <f>Merge6[[#This Row],[fee]]/1000000</f>
        <v>5.6</v>
      </c>
      <c r="J448" s="2">
        <f>Merge6[[#This Row],[fee]]/Merge6[[#This Row],[MV at time]]</f>
        <v>14</v>
      </c>
      <c r="K448" t="s">
        <v>773</v>
      </c>
      <c r="L448" t="s">
        <v>145</v>
      </c>
      <c r="M448" t="s">
        <v>831</v>
      </c>
      <c r="N448" t="s">
        <v>405</v>
      </c>
      <c r="O4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48" t="s">
        <v>832</v>
      </c>
      <c r="R448" t="s">
        <v>131</v>
      </c>
      <c r="S448">
        <v>76</v>
      </c>
      <c r="T448">
        <v>80</v>
      </c>
      <c r="U448">
        <f>Merge6[[#This Row],[POT]]-Merge6[[#This Row],[TOT]]</f>
        <v>4</v>
      </c>
      <c r="V448" t="s">
        <v>8</v>
      </c>
      <c r="W448">
        <f>IF(Merge6[[#This Row],[Preffoot]]="Right",1,0)</f>
        <v>1</v>
      </c>
      <c r="X448" t="s">
        <v>15</v>
      </c>
      <c r="Y448">
        <f>IF(Merge6[[#This Row],[Position2]]="GK",1,0)</f>
        <v>0</v>
      </c>
      <c r="Z448">
        <f>IF(Merge6[[#This Row],[Position2]]="LB",1,0)</f>
        <v>0</v>
      </c>
      <c r="AA448">
        <f>IF(Merge6[[#This Row],[Position2]]="CB",1,0)</f>
        <v>0</v>
      </c>
      <c r="AB448">
        <f>IF(Merge6[[#This Row],[Position2]]="RB",1,0)</f>
        <v>0</v>
      </c>
      <c r="AC448">
        <f>IF(Merge6[[#This Row],[Position2]]="LWB",1,0)</f>
        <v>0</v>
      </c>
      <c r="AD448">
        <f>IF(Merge6[[#This Row],[Position2]]="RWB",1,0)</f>
        <v>0</v>
      </c>
      <c r="AE448">
        <f>IF(Merge6[[#This Row],[Position2]]="LM",1,0)</f>
        <v>0</v>
      </c>
      <c r="AF448">
        <f>IF(Merge6[[#This Row],[Position2]]="CDM",1,0)</f>
        <v>0</v>
      </c>
      <c r="AG448">
        <f>IF(Merge6[[#This Row],[Position2]]="CM",1,0)</f>
        <v>0</v>
      </c>
      <c r="AH448">
        <f>IF(Merge6[[#This Row],[Position2]]="CAM",1,0)</f>
        <v>0</v>
      </c>
      <c r="AI448">
        <f>IF(Merge6[[#This Row],[Position2]]="RM",1,0)</f>
        <v>0</v>
      </c>
      <c r="AJ448">
        <f>IF(Merge6[[#This Row],[Position2]]="LW",1,0)</f>
        <v>0</v>
      </c>
      <c r="AK448">
        <f>IF(Merge6[[#This Row],[Position2]]="RW",1,0)</f>
        <v>0</v>
      </c>
      <c r="AL448">
        <f>IF(Merge6[[#This Row],[Position2]]="CF",1,0)</f>
        <v>0</v>
      </c>
      <c r="AM448">
        <f>IF(Merge6[[#This Row],[Position2]]="ST",1,0)</f>
        <v>1</v>
      </c>
      <c r="AN448">
        <v>72</v>
      </c>
      <c r="AO448">
        <v>68</v>
      </c>
      <c r="AP448">
        <v>48</v>
      </c>
      <c r="AQ448">
        <v>65</v>
      </c>
      <c r="AR448">
        <v>53</v>
      </c>
      <c r="AS448">
        <v>78</v>
      </c>
      <c r="AT448">
        <v>71</v>
      </c>
      <c r="AU448">
        <v>80</v>
      </c>
      <c r="AV448">
        <v>65</v>
      </c>
      <c r="AW448">
        <v>61</v>
      </c>
      <c r="AX448">
        <v>56</v>
      </c>
      <c r="AY448">
        <v>78</v>
      </c>
      <c r="AZ448">
        <v>76</v>
      </c>
      <c r="BA448">
        <v>35</v>
      </c>
      <c r="BB448">
        <v>41</v>
      </c>
      <c r="BC448">
        <v>46</v>
      </c>
      <c r="BD448">
        <v>81</v>
      </c>
      <c r="BE448">
        <v>78</v>
      </c>
      <c r="BF448">
        <v>82</v>
      </c>
      <c r="BG448">
        <v>70</v>
      </c>
      <c r="BH448">
        <v>80</v>
      </c>
      <c r="BI448">
        <v>83</v>
      </c>
      <c r="BJ448">
        <v>89</v>
      </c>
      <c r="BK448">
        <v>7</v>
      </c>
      <c r="BL448">
        <v>16</v>
      </c>
      <c r="BM448">
        <v>8</v>
      </c>
      <c r="BN448">
        <v>8</v>
      </c>
      <c r="BO448">
        <v>8</v>
      </c>
      <c r="BP448">
        <v>78</v>
      </c>
      <c r="BQ448">
        <v>77</v>
      </c>
      <c r="BR448">
        <v>79</v>
      </c>
      <c r="BS448">
        <v>49</v>
      </c>
      <c r="BT448">
        <v>62</v>
      </c>
      <c r="BU448">
        <v>77</v>
      </c>
    </row>
    <row r="449" spans="1:73" x14ac:dyDescent="0.25">
      <c r="A449" t="s">
        <v>616</v>
      </c>
      <c r="B449">
        <v>23</v>
      </c>
      <c r="C449" t="s">
        <v>71</v>
      </c>
      <c r="D449">
        <v>18</v>
      </c>
      <c r="E449">
        <f>Merge6[[#This Row],[age]]^2</f>
        <v>324</v>
      </c>
      <c r="F449" s="1">
        <v>6000000</v>
      </c>
      <c r="G449" s="1">
        <v>11000000</v>
      </c>
      <c r="H449" s="1">
        <f>Merge6[[#This Row],[MV at time]]/1000000</f>
        <v>6</v>
      </c>
      <c r="I449" s="1">
        <f>Merge6[[#This Row],[fee]]/1000000</f>
        <v>11</v>
      </c>
      <c r="J449" s="2">
        <f>Merge6[[#This Row],[fee]]/Merge6[[#This Row],[MV at time]]</f>
        <v>1.8333333333333333</v>
      </c>
      <c r="K449" t="s">
        <v>509</v>
      </c>
      <c r="L449" t="s">
        <v>145</v>
      </c>
      <c r="M449" t="s">
        <v>213</v>
      </c>
      <c r="N449" t="s">
        <v>556</v>
      </c>
      <c r="O4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49" t="s">
        <v>131</v>
      </c>
      <c r="R449" t="s">
        <v>60</v>
      </c>
      <c r="S449">
        <v>67</v>
      </c>
      <c r="T449">
        <v>81</v>
      </c>
      <c r="U449">
        <f>Merge6[[#This Row],[POT]]-Merge6[[#This Row],[TOT]]</f>
        <v>14</v>
      </c>
      <c r="V449" t="s">
        <v>8</v>
      </c>
      <c r="W449">
        <f>IF(Merge6[[#This Row],[Preffoot]]="Right",1,0)</f>
        <v>1</v>
      </c>
      <c r="X449" t="s">
        <v>37</v>
      </c>
      <c r="Y449">
        <f>IF(Merge6[[#This Row],[Position2]]="GK",1,0)</f>
        <v>0</v>
      </c>
      <c r="Z449">
        <f>IF(Merge6[[#This Row],[Position2]]="LB",1,0)</f>
        <v>0</v>
      </c>
      <c r="AA449">
        <f>IF(Merge6[[#This Row],[Position2]]="CB",1,0)</f>
        <v>0</v>
      </c>
      <c r="AB449">
        <f>IF(Merge6[[#This Row],[Position2]]="RB",1,0)</f>
        <v>0</v>
      </c>
      <c r="AC449">
        <f>IF(Merge6[[#This Row],[Position2]]="LWB",1,0)</f>
        <v>0</v>
      </c>
      <c r="AD449">
        <f>IF(Merge6[[#This Row],[Position2]]="RWB",1,0)</f>
        <v>0</v>
      </c>
      <c r="AE449">
        <f>IF(Merge6[[#This Row],[Position2]]="LM",1,0)</f>
        <v>0</v>
      </c>
      <c r="AF449">
        <f>IF(Merge6[[#This Row],[Position2]]="CDM",1,0)</f>
        <v>0</v>
      </c>
      <c r="AG449">
        <f>IF(Merge6[[#This Row],[Position2]]="CM",1,0)</f>
        <v>0</v>
      </c>
      <c r="AH449">
        <f>IF(Merge6[[#This Row],[Position2]]="CAM",1,0)</f>
        <v>0</v>
      </c>
      <c r="AI449">
        <f>IF(Merge6[[#This Row],[Position2]]="RM",1,0)</f>
        <v>1</v>
      </c>
      <c r="AJ449">
        <f>IF(Merge6[[#This Row],[Position2]]="LW",1,0)</f>
        <v>0</v>
      </c>
      <c r="AK449">
        <f>IF(Merge6[[#This Row],[Position2]]="RW",1,0)</f>
        <v>0</v>
      </c>
      <c r="AL449">
        <f>IF(Merge6[[#This Row],[Position2]]="CF",1,0)</f>
        <v>0</v>
      </c>
      <c r="AM449">
        <f>IF(Merge6[[#This Row],[Position2]]="ST",1,0)</f>
        <v>0</v>
      </c>
      <c r="AN449">
        <v>69</v>
      </c>
      <c r="AO449">
        <v>73</v>
      </c>
      <c r="AP449">
        <v>65</v>
      </c>
      <c r="AQ449">
        <v>64</v>
      </c>
      <c r="AR449">
        <v>51</v>
      </c>
      <c r="AS449">
        <v>53</v>
      </c>
      <c r="AT449">
        <v>59</v>
      </c>
      <c r="AU449">
        <v>62</v>
      </c>
      <c r="AV449">
        <v>58</v>
      </c>
      <c r="AW449">
        <v>63</v>
      </c>
      <c r="AX449">
        <v>57</v>
      </c>
      <c r="AY449">
        <v>60</v>
      </c>
      <c r="AZ449">
        <v>54</v>
      </c>
      <c r="BA449">
        <v>22</v>
      </c>
      <c r="BB449">
        <v>18</v>
      </c>
      <c r="BC449">
        <v>20</v>
      </c>
      <c r="BD449">
        <v>76</v>
      </c>
      <c r="BE449">
        <v>57</v>
      </c>
      <c r="BF449">
        <v>56</v>
      </c>
      <c r="BG449">
        <v>78</v>
      </c>
      <c r="BH449">
        <v>74</v>
      </c>
      <c r="BI449">
        <v>75</v>
      </c>
      <c r="BJ449">
        <v>61</v>
      </c>
      <c r="BK449">
        <v>6</v>
      </c>
      <c r="BL449">
        <v>9</v>
      </c>
      <c r="BM449">
        <v>10</v>
      </c>
      <c r="BN449">
        <v>9</v>
      </c>
      <c r="BO449">
        <v>10</v>
      </c>
      <c r="BP449">
        <v>42</v>
      </c>
      <c r="BQ449">
        <v>62</v>
      </c>
      <c r="BR449">
        <v>59</v>
      </c>
      <c r="BS449">
        <v>24</v>
      </c>
      <c r="BT449">
        <v>59</v>
      </c>
      <c r="BU449">
        <v>62</v>
      </c>
    </row>
    <row r="450" spans="1:73" x14ac:dyDescent="0.25">
      <c r="A450" t="s">
        <v>1123</v>
      </c>
      <c r="B450">
        <v>46</v>
      </c>
      <c r="C450" t="s">
        <v>71</v>
      </c>
      <c r="D450">
        <v>25</v>
      </c>
      <c r="E450">
        <f>Merge6[[#This Row],[age]]^2</f>
        <v>625</v>
      </c>
      <c r="F450" s="1">
        <v>65000000</v>
      </c>
      <c r="G450" s="1">
        <v>117500000</v>
      </c>
      <c r="H450" s="1">
        <f>Merge6[[#This Row],[MV at time]]/1000000</f>
        <v>65</v>
      </c>
      <c r="I450" s="1">
        <f>Merge6[[#This Row],[fee]]/1000000</f>
        <v>117.5</v>
      </c>
      <c r="J450" s="2">
        <f>Merge6[[#This Row],[fee]]/Merge6[[#This Row],[MV at time]]</f>
        <v>1.8076923076923077</v>
      </c>
      <c r="K450" t="s">
        <v>1050</v>
      </c>
      <c r="L450" t="s">
        <v>145</v>
      </c>
      <c r="M450" t="s">
        <v>486</v>
      </c>
      <c r="N450" t="s">
        <v>89</v>
      </c>
      <c r="O4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50" t="s">
        <v>60</v>
      </c>
      <c r="R450" t="s">
        <v>60</v>
      </c>
      <c r="S450">
        <v>84</v>
      </c>
      <c r="T450">
        <v>85</v>
      </c>
      <c r="U450">
        <f>Merge6[[#This Row],[POT]]-Merge6[[#This Row],[TOT]]</f>
        <v>1</v>
      </c>
      <c r="V450" t="s">
        <v>8</v>
      </c>
      <c r="W450">
        <f>IF(Merge6[[#This Row],[Preffoot]]="Right",1,0)</f>
        <v>1</v>
      </c>
      <c r="X450" t="s">
        <v>156</v>
      </c>
      <c r="Y450">
        <f>IF(Merge6[[#This Row],[Position2]]="GK",1,0)</f>
        <v>0</v>
      </c>
      <c r="Z450">
        <f>IF(Merge6[[#This Row],[Position2]]="LB",1,0)</f>
        <v>0</v>
      </c>
      <c r="AA450">
        <f>IF(Merge6[[#This Row],[Position2]]="CB",1,0)</f>
        <v>0</v>
      </c>
      <c r="AB450">
        <f>IF(Merge6[[#This Row],[Position2]]="RB",1,0)</f>
        <v>0</v>
      </c>
      <c r="AC450">
        <f>IF(Merge6[[#This Row],[Position2]]="LWB",1,0)</f>
        <v>0</v>
      </c>
      <c r="AD450">
        <f>IF(Merge6[[#This Row],[Position2]]="RWB",1,0)</f>
        <v>0</v>
      </c>
      <c r="AE450">
        <f>IF(Merge6[[#This Row],[Position2]]="LM",1,0)</f>
        <v>0</v>
      </c>
      <c r="AF450">
        <f>IF(Merge6[[#This Row],[Position2]]="CDM",1,0)</f>
        <v>0</v>
      </c>
      <c r="AG450">
        <f>IF(Merge6[[#This Row],[Position2]]="CM",1,0)</f>
        <v>0</v>
      </c>
      <c r="AH450">
        <f>IF(Merge6[[#This Row],[Position2]]="CAM",1,0)</f>
        <v>0</v>
      </c>
      <c r="AI450">
        <f>IF(Merge6[[#This Row],[Position2]]="RM",1,0)</f>
        <v>0</v>
      </c>
      <c r="AJ450">
        <f>IF(Merge6[[#This Row],[Position2]]="LW",1,0)</f>
        <v>1</v>
      </c>
      <c r="AK450">
        <f>IF(Merge6[[#This Row],[Position2]]="RW",1,0)</f>
        <v>0</v>
      </c>
      <c r="AL450">
        <f>IF(Merge6[[#This Row],[Position2]]="CF",1,0)</f>
        <v>0</v>
      </c>
      <c r="AM450">
        <f>IF(Merge6[[#This Row],[Position2]]="ST",1,0)</f>
        <v>0</v>
      </c>
      <c r="AN450">
        <v>87</v>
      </c>
      <c r="AO450">
        <v>88</v>
      </c>
      <c r="AP450">
        <v>80</v>
      </c>
      <c r="AQ450">
        <v>84</v>
      </c>
      <c r="AR450">
        <v>81</v>
      </c>
      <c r="AS450">
        <v>36</v>
      </c>
      <c r="AT450">
        <v>76</v>
      </c>
      <c r="AU450">
        <v>76</v>
      </c>
      <c r="AV450">
        <v>78</v>
      </c>
      <c r="AW450">
        <v>78</v>
      </c>
      <c r="AX450">
        <v>74</v>
      </c>
      <c r="AY450">
        <v>58</v>
      </c>
      <c r="AZ450">
        <v>72</v>
      </c>
      <c r="BA450">
        <v>48</v>
      </c>
      <c r="BB450">
        <v>43</v>
      </c>
      <c r="BC450">
        <v>49</v>
      </c>
      <c r="BD450">
        <v>79</v>
      </c>
      <c r="BE450">
        <v>80</v>
      </c>
      <c r="BF450">
        <v>70</v>
      </c>
      <c r="BG450">
        <v>84</v>
      </c>
      <c r="BH450">
        <v>79</v>
      </c>
      <c r="BI450">
        <v>85</v>
      </c>
      <c r="BJ450">
        <v>32</v>
      </c>
      <c r="BK450">
        <v>10</v>
      </c>
      <c r="BL450">
        <v>11</v>
      </c>
      <c r="BM450">
        <v>6</v>
      </c>
      <c r="BN450">
        <v>11</v>
      </c>
      <c r="BO450">
        <v>13</v>
      </c>
      <c r="BP450">
        <v>60</v>
      </c>
      <c r="BQ450">
        <v>79</v>
      </c>
      <c r="BR450">
        <v>81</v>
      </c>
      <c r="BS450">
        <v>44</v>
      </c>
      <c r="BT450">
        <v>86</v>
      </c>
      <c r="BU450">
        <v>88</v>
      </c>
    </row>
    <row r="451" spans="1:73" x14ac:dyDescent="0.25">
      <c r="A451" t="s">
        <v>1124</v>
      </c>
      <c r="B451">
        <v>11</v>
      </c>
      <c r="C451" t="s">
        <v>71</v>
      </c>
      <c r="D451">
        <v>24</v>
      </c>
      <c r="E451">
        <f>Merge6[[#This Row],[age]]^2</f>
        <v>576</v>
      </c>
      <c r="F451" s="1">
        <v>15000000</v>
      </c>
      <c r="G451" s="1">
        <v>12800000</v>
      </c>
      <c r="H451" s="1">
        <f>Merge6[[#This Row],[MV at time]]/1000000</f>
        <v>15</v>
      </c>
      <c r="I451" s="1">
        <f>Merge6[[#This Row],[fee]]/1000000</f>
        <v>12.8</v>
      </c>
      <c r="J451" s="2">
        <f>Merge6[[#This Row],[fee]]/Merge6[[#This Row],[MV at time]]</f>
        <v>0.85333333333333339</v>
      </c>
      <c r="K451" t="s">
        <v>1050</v>
      </c>
      <c r="L451" t="s">
        <v>145</v>
      </c>
      <c r="M451" t="s">
        <v>89</v>
      </c>
      <c r="N451" t="s">
        <v>213</v>
      </c>
      <c r="O4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51" t="s">
        <v>60</v>
      </c>
      <c r="R451" t="s">
        <v>60</v>
      </c>
      <c r="S451">
        <v>77</v>
      </c>
      <c r="T451">
        <v>80</v>
      </c>
      <c r="U451">
        <f>Merge6[[#This Row],[POT]]-Merge6[[#This Row],[TOT]]</f>
        <v>3</v>
      </c>
      <c r="V451" t="s">
        <v>43</v>
      </c>
      <c r="W451">
        <f>IF(Merge6[[#This Row],[Preffoot]]="Right",1,0)</f>
        <v>0</v>
      </c>
      <c r="X451" t="s">
        <v>77</v>
      </c>
      <c r="Y451">
        <f>IF(Merge6[[#This Row],[Position2]]="GK",1,0)</f>
        <v>0</v>
      </c>
      <c r="Z451">
        <f>IF(Merge6[[#This Row],[Position2]]="LB",1,0)</f>
        <v>0</v>
      </c>
      <c r="AA451">
        <f>IF(Merge6[[#This Row],[Position2]]="CB",1,0)</f>
        <v>0</v>
      </c>
      <c r="AB451">
        <f>IF(Merge6[[#This Row],[Position2]]="RB",1,0)</f>
        <v>0</v>
      </c>
      <c r="AC451">
        <f>IF(Merge6[[#This Row],[Position2]]="LWB",1,0)</f>
        <v>0</v>
      </c>
      <c r="AD451">
        <f>IF(Merge6[[#This Row],[Position2]]="RWB",1,0)</f>
        <v>0</v>
      </c>
      <c r="AE451">
        <f>IF(Merge6[[#This Row],[Position2]]="LM",1,0)</f>
        <v>1</v>
      </c>
      <c r="AF451">
        <f>IF(Merge6[[#This Row],[Position2]]="CDM",1,0)</f>
        <v>0</v>
      </c>
      <c r="AG451">
        <f>IF(Merge6[[#This Row],[Position2]]="CM",1,0)</f>
        <v>0</v>
      </c>
      <c r="AH451">
        <f>IF(Merge6[[#This Row],[Position2]]="CAM",1,0)</f>
        <v>0</v>
      </c>
      <c r="AI451">
        <f>IF(Merge6[[#This Row],[Position2]]="RM",1,0)</f>
        <v>0</v>
      </c>
      <c r="AJ451">
        <f>IF(Merge6[[#This Row],[Position2]]="LW",1,0)</f>
        <v>0</v>
      </c>
      <c r="AK451">
        <f>IF(Merge6[[#This Row],[Position2]]="RW",1,0)</f>
        <v>0</v>
      </c>
      <c r="AL451">
        <f>IF(Merge6[[#This Row],[Position2]]="CF",1,0)</f>
        <v>0</v>
      </c>
      <c r="AM451">
        <f>IF(Merge6[[#This Row],[Position2]]="ST",1,0)</f>
        <v>0</v>
      </c>
      <c r="AN451">
        <v>78</v>
      </c>
      <c r="AO451">
        <v>79</v>
      </c>
      <c r="AP451">
        <v>76</v>
      </c>
      <c r="AQ451">
        <v>74</v>
      </c>
      <c r="AR451">
        <v>61</v>
      </c>
      <c r="AS451">
        <v>45</v>
      </c>
      <c r="AT451">
        <v>78</v>
      </c>
      <c r="AU451">
        <v>72</v>
      </c>
      <c r="AV451">
        <v>68</v>
      </c>
      <c r="AW451">
        <v>70</v>
      </c>
      <c r="AX451">
        <v>56</v>
      </c>
      <c r="AY451">
        <v>64</v>
      </c>
      <c r="AZ451">
        <v>62</v>
      </c>
      <c r="BA451">
        <v>49</v>
      </c>
      <c r="BB451">
        <v>44</v>
      </c>
      <c r="BC451">
        <v>43</v>
      </c>
      <c r="BD451">
        <v>83</v>
      </c>
      <c r="BE451">
        <v>85</v>
      </c>
      <c r="BF451">
        <v>64</v>
      </c>
      <c r="BG451">
        <v>81</v>
      </c>
      <c r="BH451">
        <v>79</v>
      </c>
      <c r="BI451">
        <v>81</v>
      </c>
      <c r="BJ451">
        <v>63</v>
      </c>
      <c r="BK451">
        <v>6</v>
      </c>
      <c r="BL451">
        <v>11</v>
      </c>
      <c r="BM451">
        <v>8</v>
      </c>
      <c r="BN451">
        <v>10</v>
      </c>
      <c r="BO451">
        <v>11</v>
      </c>
      <c r="BP451">
        <v>59</v>
      </c>
      <c r="BQ451">
        <v>75</v>
      </c>
      <c r="BR451">
        <v>76</v>
      </c>
      <c r="BS451">
        <v>44</v>
      </c>
      <c r="BT451">
        <v>75</v>
      </c>
      <c r="BU451">
        <v>73</v>
      </c>
    </row>
    <row r="452" spans="1:73" x14ac:dyDescent="0.25">
      <c r="A452" t="s">
        <v>1125</v>
      </c>
      <c r="B452">
        <v>23</v>
      </c>
      <c r="C452" t="s">
        <v>71</v>
      </c>
      <c r="D452">
        <v>21</v>
      </c>
      <c r="E452">
        <f>Merge6[[#This Row],[age]]^2</f>
        <v>441</v>
      </c>
      <c r="F452" s="1">
        <v>100000000</v>
      </c>
      <c r="G452" s="1">
        <v>85000000</v>
      </c>
      <c r="H452" s="1">
        <f>Merge6[[#This Row],[MV at time]]/1000000</f>
        <v>100</v>
      </c>
      <c r="I452" s="1">
        <f>Merge6[[#This Row],[fee]]/1000000</f>
        <v>85</v>
      </c>
      <c r="J452" s="2">
        <f>Merge6[[#This Row],[fee]]/Merge6[[#This Row],[MV at time]]</f>
        <v>0.85</v>
      </c>
      <c r="K452" t="s">
        <v>1050</v>
      </c>
      <c r="L452" t="s">
        <v>145</v>
      </c>
      <c r="M452" t="s">
        <v>218</v>
      </c>
      <c r="N452" t="s">
        <v>226</v>
      </c>
      <c r="O4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52" t="s">
        <v>91</v>
      </c>
      <c r="R452" t="s">
        <v>60</v>
      </c>
      <c r="S452">
        <v>85</v>
      </c>
      <c r="T452">
        <v>89</v>
      </c>
      <c r="U452">
        <f>Merge6[[#This Row],[POT]]-Merge6[[#This Row],[TOT]]</f>
        <v>4</v>
      </c>
      <c r="V452" t="s">
        <v>8</v>
      </c>
      <c r="W452">
        <f>IF(Merge6[[#This Row],[Preffoot]]="Right",1,0)</f>
        <v>1</v>
      </c>
      <c r="X452" t="s">
        <v>156</v>
      </c>
      <c r="Y452">
        <f>IF(Merge6[[#This Row],[Position2]]="GK",1,0)</f>
        <v>0</v>
      </c>
      <c r="Z452">
        <f>IF(Merge6[[#This Row],[Position2]]="LB",1,0)</f>
        <v>0</v>
      </c>
      <c r="AA452">
        <f>IF(Merge6[[#This Row],[Position2]]="CB",1,0)</f>
        <v>0</v>
      </c>
      <c r="AB452">
        <f>IF(Merge6[[#This Row],[Position2]]="RB",1,0)</f>
        <v>0</v>
      </c>
      <c r="AC452">
        <f>IF(Merge6[[#This Row],[Position2]]="LWB",1,0)</f>
        <v>0</v>
      </c>
      <c r="AD452">
        <f>IF(Merge6[[#This Row],[Position2]]="RWB",1,0)</f>
        <v>0</v>
      </c>
      <c r="AE452">
        <f>IF(Merge6[[#This Row],[Position2]]="LM",1,0)</f>
        <v>0</v>
      </c>
      <c r="AF452">
        <f>IF(Merge6[[#This Row],[Position2]]="CDM",1,0)</f>
        <v>0</v>
      </c>
      <c r="AG452">
        <f>IF(Merge6[[#This Row],[Position2]]="CM",1,0)</f>
        <v>0</v>
      </c>
      <c r="AH452">
        <f>IF(Merge6[[#This Row],[Position2]]="CAM",1,0)</f>
        <v>0</v>
      </c>
      <c r="AI452">
        <f>IF(Merge6[[#This Row],[Position2]]="RM",1,0)</f>
        <v>0</v>
      </c>
      <c r="AJ452">
        <f>IF(Merge6[[#This Row],[Position2]]="LW",1,0)</f>
        <v>1</v>
      </c>
      <c r="AK452">
        <f>IF(Merge6[[#This Row],[Position2]]="RW",1,0)</f>
        <v>0</v>
      </c>
      <c r="AL452">
        <f>IF(Merge6[[#This Row],[Position2]]="CF",1,0)</f>
        <v>0</v>
      </c>
      <c r="AM452">
        <f>IF(Merge6[[#This Row],[Position2]]="ST",1,0)</f>
        <v>0</v>
      </c>
      <c r="AN452">
        <v>88</v>
      </c>
      <c r="AO452">
        <v>91</v>
      </c>
      <c r="AP452">
        <v>80</v>
      </c>
      <c r="AQ452">
        <v>86</v>
      </c>
      <c r="AR452">
        <v>70</v>
      </c>
      <c r="AS452">
        <v>38</v>
      </c>
      <c r="AT452">
        <v>71</v>
      </c>
      <c r="AU452">
        <v>79</v>
      </c>
      <c r="AV452">
        <v>65</v>
      </c>
      <c r="AW452">
        <v>84</v>
      </c>
      <c r="AX452">
        <v>65</v>
      </c>
      <c r="AY452">
        <v>74</v>
      </c>
      <c r="AZ452">
        <v>83</v>
      </c>
      <c r="BA452">
        <v>32</v>
      </c>
      <c r="BB452">
        <v>32</v>
      </c>
      <c r="BC452">
        <v>39</v>
      </c>
      <c r="BD452">
        <v>85</v>
      </c>
      <c r="BE452">
        <v>71</v>
      </c>
      <c r="BF452">
        <v>64</v>
      </c>
      <c r="BG452">
        <v>90</v>
      </c>
      <c r="BH452">
        <v>78</v>
      </c>
      <c r="BI452">
        <v>91</v>
      </c>
      <c r="BJ452">
        <v>51</v>
      </c>
      <c r="BK452">
        <v>11</v>
      </c>
      <c r="BL452">
        <v>7</v>
      </c>
      <c r="BM452">
        <v>11</v>
      </c>
      <c r="BN452">
        <v>10</v>
      </c>
      <c r="BO452">
        <v>13</v>
      </c>
      <c r="BP452">
        <v>44</v>
      </c>
      <c r="BQ452">
        <v>81</v>
      </c>
      <c r="BR452">
        <v>81</v>
      </c>
      <c r="BS452">
        <v>39</v>
      </c>
      <c r="BT452">
        <v>85</v>
      </c>
      <c r="BU452">
        <v>85</v>
      </c>
    </row>
    <row r="453" spans="1:73" x14ac:dyDescent="0.25">
      <c r="A453" t="s">
        <v>617</v>
      </c>
      <c r="B453">
        <v>23</v>
      </c>
      <c r="C453" t="s">
        <v>618</v>
      </c>
      <c r="D453">
        <v>23</v>
      </c>
      <c r="E453">
        <f>Merge6[[#This Row],[age]]^2</f>
        <v>529</v>
      </c>
      <c r="F453" s="1">
        <v>12000000</v>
      </c>
      <c r="G453" s="1">
        <v>14500000</v>
      </c>
      <c r="H453" s="1">
        <f>Merge6[[#This Row],[MV at time]]/1000000</f>
        <v>12</v>
      </c>
      <c r="I453" s="1">
        <f>Merge6[[#This Row],[fee]]/1000000</f>
        <v>14.5</v>
      </c>
      <c r="J453" s="2">
        <f>Merge6[[#This Row],[fee]]/Merge6[[#This Row],[MV at time]]</f>
        <v>1.2083333333333333</v>
      </c>
      <c r="K453" t="s">
        <v>509</v>
      </c>
      <c r="L453" t="s">
        <v>233</v>
      </c>
      <c r="M453" t="s">
        <v>175</v>
      </c>
      <c r="N453" t="s">
        <v>41</v>
      </c>
      <c r="O4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53" t="s">
        <v>7</v>
      </c>
      <c r="R453" t="s">
        <v>7</v>
      </c>
      <c r="S453">
        <v>74</v>
      </c>
      <c r="T453">
        <v>81</v>
      </c>
      <c r="U453">
        <f>Merge6[[#This Row],[POT]]-Merge6[[#This Row],[TOT]]</f>
        <v>7</v>
      </c>
      <c r="V453" t="s">
        <v>43</v>
      </c>
      <c r="W453">
        <f>IF(Merge6[[#This Row],[Preffoot]]="Right",1,0)</f>
        <v>0</v>
      </c>
      <c r="X453" t="s">
        <v>20</v>
      </c>
      <c r="Y453">
        <f>IF(Merge6[[#This Row],[Position2]]="GK",1,0)</f>
        <v>0</v>
      </c>
      <c r="Z453">
        <f>IF(Merge6[[#This Row],[Position2]]="LB",1,0)</f>
        <v>0</v>
      </c>
      <c r="AA453">
        <f>IF(Merge6[[#This Row],[Position2]]="CB",1,0)</f>
        <v>0</v>
      </c>
      <c r="AB453">
        <f>IF(Merge6[[#This Row],[Position2]]="RB",1,0)</f>
        <v>0</v>
      </c>
      <c r="AC453">
        <f>IF(Merge6[[#This Row],[Position2]]="LWB",1,0)</f>
        <v>0</v>
      </c>
      <c r="AD453">
        <f>IF(Merge6[[#This Row],[Position2]]="RWB",1,0)</f>
        <v>0</v>
      </c>
      <c r="AE453">
        <f>IF(Merge6[[#This Row],[Position2]]="LM",1,0)</f>
        <v>0</v>
      </c>
      <c r="AF453">
        <f>IF(Merge6[[#This Row],[Position2]]="CDM",1,0)</f>
        <v>0</v>
      </c>
      <c r="AG453">
        <f>IF(Merge6[[#This Row],[Position2]]="CM",1,0)</f>
        <v>1</v>
      </c>
      <c r="AH453">
        <f>IF(Merge6[[#This Row],[Position2]]="CAM",1,0)</f>
        <v>0</v>
      </c>
      <c r="AI453">
        <f>IF(Merge6[[#This Row],[Position2]]="RM",1,0)</f>
        <v>0</v>
      </c>
      <c r="AJ453">
        <f>IF(Merge6[[#This Row],[Position2]]="LW",1,0)</f>
        <v>0</v>
      </c>
      <c r="AK453">
        <f>IF(Merge6[[#This Row],[Position2]]="RW",1,0)</f>
        <v>0</v>
      </c>
      <c r="AL453">
        <f>IF(Merge6[[#This Row],[Position2]]="CF",1,0)</f>
        <v>0</v>
      </c>
      <c r="AM453">
        <f>IF(Merge6[[#This Row],[Position2]]="ST",1,0)</f>
        <v>0</v>
      </c>
      <c r="AN453">
        <v>75</v>
      </c>
      <c r="AO453">
        <v>75</v>
      </c>
      <c r="AP453">
        <v>70</v>
      </c>
      <c r="AQ453">
        <v>74</v>
      </c>
      <c r="AR453">
        <v>73</v>
      </c>
      <c r="AS453">
        <v>68</v>
      </c>
      <c r="AT453">
        <v>78</v>
      </c>
      <c r="AU453">
        <v>66</v>
      </c>
      <c r="AV453">
        <v>74</v>
      </c>
      <c r="AW453">
        <v>70</v>
      </c>
      <c r="AX453">
        <v>50</v>
      </c>
      <c r="AY453">
        <v>50</v>
      </c>
      <c r="AZ453">
        <v>60</v>
      </c>
      <c r="BA453">
        <v>68</v>
      </c>
      <c r="BB453">
        <v>64</v>
      </c>
      <c r="BC453">
        <v>68</v>
      </c>
      <c r="BD453">
        <v>77</v>
      </c>
      <c r="BE453">
        <v>71</v>
      </c>
      <c r="BF453">
        <v>60</v>
      </c>
      <c r="BG453">
        <v>74</v>
      </c>
      <c r="BH453">
        <v>77</v>
      </c>
      <c r="BI453">
        <v>74</v>
      </c>
      <c r="BJ453">
        <v>61</v>
      </c>
      <c r="BK453">
        <v>14</v>
      </c>
      <c r="BL453">
        <v>7</v>
      </c>
      <c r="BM453">
        <v>16</v>
      </c>
      <c r="BN453">
        <v>9</v>
      </c>
      <c r="BO453">
        <v>15</v>
      </c>
      <c r="BP453">
        <v>68</v>
      </c>
      <c r="BQ453">
        <v>72</v>
      </c>
      <c r="BR453">
        <v>74</v>
      </c>
      <c r="BS453">
        <v>64</v>
      </c>
      <c r="BT453">
        <v>73</v>
      </c>
      <c r="BU453">
        <v>73</v>
      </c>
    </row>
    <row r="454" spans="1:73" x14ac:dyDescent="0.25">
      <c r="A454" t="s">
        <v>617</v>
      </c>
      <c r="B454">
        <v>22</v>
      </c>
      <c r="C454" t="s">
        <v>618</v>
      </c>
      <c r="D454">
        <v>25</v>
      </c>
      <c r="E454">
        <f>Merge6[[#This Row],[age]]^2</f>
        <v>625</v>
      </c>
      <c r="F454" s="1">
        <v>11000000</v>
      </c>
      <c r="G454" s="1">
        <v>6000000</v>
      </c>
      <c r="H454" s="1">
        <f>Merge6[[#This Row],[MV at time]]/1000000</f>
        <v>11</v>
      </c>
      <c r="I454" s="1">
        <f>Merge6[[#This Row],[fee]]/1000000</f>
        <v>6</v>
      </c>
      <c r="J454" s="2">
        <f>Merge6[[#This Row],[fee]]/Merge6[[#This Row],[MV at time]]</f>
        <v>0.54545454545454541</v>
      </c>
      <c r="K454" t="s">
        <v>1050</v>
      </c>
      <c r="L454" t="s">
        <v>233</v>
      </c>
      <c r="M454" t="s">
        <v>41</v>
      </c>
      <c r="N454" t="s">
        <v>489</v>
      </c>
      <c r="O4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454" t="s">
        <v>7</v>
      </c>
      <c r="R454" t="s">
        <v>6</v>
      </c>
      <c r="S454">
        <v>74</v>
      </c>
      <c r="T454">
        <v>75</v>
      </c>
      <c r="U454">
        <f>Merge6[[#This Row],[POT]]-Merge6[[#This Row],[TOT]]</f>
        <v>1</v>
      </c>
      <c r="V454" t="s">
        <v>43</v>
      </c>
      <c r="W454">
        <f>IF(Merge6[[#This Row],[Preffoot]]="Right",1,0)</f>
        <v>0</v>
      </c>
      <c r="X454" t="s">
        <v>77</v>
      </c>
      <c r="Y454">
        <f>IF(Merge6[[#This Row],[Position2]]="GK",1,0)</f>
        <v>0</v>
      </c>
      <c r="Z454">
        <f>IF(Merge6[[#This Row],[Position2]]="LB",1,0)</f>
        <v>0</v>
      </c>
      <c r="AA454">
        <f>IF(Merge6[[#This Row],[Position2]]="CB",1,0)</f>
        <v>0</v>
      </c>
      <c r="AB454">
        <f>IF(Merge6[[#This Row],[Position2]]="RB",1,0)</f>
        <v>0</v>
      </c>
      <c r="AC454">
        <f>IF(Merge6[[#This Row],[Position2]]="LWB",1,0)</f>
        <v>0</v>
      </c>
      <c r="AD454">
        <f>IF(Merge6[[#This Row],[Position2]]="RWB",1,0)</f>
        <v>0</v>
      </c>
      <c r="AE454">
        <f>IF(Merge6[[#This Row],[Position2]]="LM",1,0)</f>
        <v>1</v>
      </c>
      <c r="AF454">
        <f>IF(Merge6[[#This Row],[Position2]]="CDM",1,0)</f>
        <v>0</v>
      </c>
      <c r="AG454">
        <f>IF(Merge6[[#This Row],[Position2]]="CM",1,0)</f>
        <v>0</v>
      </c>
      <c r="AH454">
        <f>IF(Merge6[[#This Row],[Position2]]="CAM",1,0)</f>
        <v>0</v>
      </c>
      <c r="AI454">
        <f>IF(Merge6[[#This Row],[Position2]]="RM",1,0)</f>
        <v>0</v>
      </c>
      <c r="AJ454">
        <f>IF(Merge6[[#This Row],[Position2]]="LW",1,0)</f>
        <v>0</v>
      </c>
      <c r="AK454">
        <f>IF(Merge6[[#This Row],[Position2]]="RW",1,0)</f>
        <v>0</v>
      </c>
      <c r="AL454">
        <f>IF(Merge6[[#This Row],[Position2]]="CF",1,0)</f>
        <v>0</v>
      </c>
      <c r="AM454">
        <f>IF(Merge6[[#This Row],[Position2]]="ST",1,0)</f>
        <v>0</v>
      </c>
      <c r="AN454">
        <v>75</v>
      </c>
      <c r="AO454">
        <v>74</v>
      </c>
      <c r="AP454">
        <v>70</v>
      </c>
      <c r="AQ454">
        <v>72</v>
      </c>
      <c r="AR454">
        <v>71</v>
      </c>
      <c r="AS454">
        <v>68</v>
      </c>
      <c r="AT454">
        <v>78</v>
      </c>
      <c r="AU454">
        <v>70</v>
      </c>
      <c r="AV454">
        <v>74</v>
      </c>
      <c r="AW454">
        <v>70</v>
      </c>
      <c r="AX454">
        <v>55</v>
      </c>
      <c r="AY454">
        <v>51</v>
      </c>
      <c r="AZ454">
        <v>60</v>
      </c>
      <c r="BA454">
        <v>68</v>
      </c>
      <c r="BB454">
        <v>64</v>
      </c>
      <c r="BC454">
        <v>68</v>
      </c>
      <c r="BD454">
        <v>76</v>
      </c>
      <c r="BE454">
        <v>70</v>
      </c>
      <c r="BF454">
        <v>58</v>
      </c>
      <c r="BG454">
        <v>74</v>
      </c>
      <c r="BH454">
        <v>75</v>
      </c>
      <c r="BI454">
        <v>74</v>
      </c>
      <c r="BJ454">
        <v>59</v>
      </c>
      <c r="BK454">
        <v>14</v>
      </c>
      <c r="BL454">
        <v>7</v>
      </c>
      <c r="BM454">
        <v>16</v>
      </c>
      <c r="BN454">
        <v>9</v>
      </c>
      <c r="BO454">
        <v>15</v>
      </c>
      <c r="BP454">
        <v>68</v>
      </c>
      <c r="BQ454">
        <v>72</v>
      </c>
      <c r="BR454">
        <v>76</v>
      </c>
      <c r="BS454">
        <v>64</v>
      </c>
      <c r="BT454">
        <v>73</v>
      </c>
      <c r="BU454">
        <v>73</v>
      </c>
    </row>
    <row r="455" spans="1:73" x14ac:dyDescent="0.25">
      <c r="A455" t="s">
        <v>1420</v>
      </c>
      <c r="B455">
        <v>23</v>
      </c>
      <c r="C455" t="s">
        <v>71</v>
      </c>
      <c r="D455">
        <v>20</v>
      </c>
      <c r="E455">
        <f>Merge6[[#This Row],[age]]^2</f>
        <v>400</v>
      </c>
      <c r="F455" s="1">
        <v>10000000</v>
      </c>
      <c r="G455" s="1">
        <v>10000000</v>
      </c>
      <c r="H455" s="1">
        <f>Merge6[[#This Row],[MV at time]]/1000000</f>
        <v>10</v>
      </c>
      <c r="I455" s="1">
        <f>Merge6[[#This Row],[fee]]/1000000</f>
        <v>10</v>
      </c>
      <c r="J455" s="2">
        <f>Merge6[[#This Row],[fee]]/Merge6[[#This Row],[MV at time]]</f>
        <v>1</v>
      </c>
      <c r="K455" t="s">
        <v>1233</v>
      </c>
      <c r="L455" t="s">
        <v>85</v>
      </c>
      <c r="M455" t="s">
        <v>966</v>
      </c>
      <c r="N455" t="s">
        <v>469</v>
      </c>
      <c r="O4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55" t="s">
        <v>967</v>
      </c>
      <c r="R455" t="s">
        <v>91</v>
      </c>
      <c r="S455">
        <v>71</v>
      </c>
      <c r="T455">
        <v>83</v>
      </c>
      <c r="U455">
        <f>Merge6[[#This Row],[POT]]-Merge6[[#This Row],[TOT]]</f>
        <v>12</v>
      </c>
      <c r="V455" t="s">
        <v>8</v>
      </c>
      <c r="W455">
        <f>IF(Merge6[[#This Row],[Preffoot]]="Right",1,0)</f>
        <v>1</v>
      </c>
      <c r="X455" t="s">
        <v>77</v>
      </c>
      <c r="Y455">
        <f>IF(Merge6[[#This Row],[Position2]]="GK",1,0)</f>
        <v>0</v>
      </c>
      <c r="Z455">
        <f>IF(Merge6[[#This Row],[Position2]]="LB",1,0)</f>
        <v>0</v>
      </c>
      <c r="AA455">
        <f>IF(Merge6[[#This Row],[Position2]]="CB",1,0)</f>
        <v>0</v>
      </c>
      <c r="AB455">
        <f>IF(Merge6[[#This Row],[Position2]]="RB",1,0)</f>
        <v>0</v>
      </c>
      <c r="AC455">
        <f>IF(Merge6[[#This Row],[Position2]]="LWB",1,0)</f>
        <v>0</v>
      </c>
      <c r="AD455">
        <f>IF(Merge6[[#This Row],[Position2]]="RWB",1,0)</f>
        <v>0</v>
      </c>
      <c r="AE455">
        <f>IF(Merge6[[#This Row],[Position2]]="LM",1,0)</f>
        <v>1</v>
      </c>
      <c r="AF455">
        <f>IF(Merge6[[#This Row],[Position2]]="CDM",1,0)</f>
        <v>0</v>
      </c>
      <c r="AG455">
        <f>IF(Merge6[[#This Row],[Position2]]="CM",1,0)</f>
        <v>0</v>
      </c>
      <c r="AH455">
        <f>IF(Merge6[[#This Row],[Position2]]="CAM",1,0)</f>
        <v>0</v>
      </c>
      <c r="AI455">
        <f>IF(Merge6[[#This Row],[Position2]]="RM",1,0)</f>
        <v>0</v>
      </c>
      <c r="AJ455">
        <f>IF(Merge6[[#This Row],[Position2]]="LW",1,0)</f>
        <v>0</v>
      </c>
      <c r="AK455">
        <f>IF(Merge6[[#This Row],[Position2]]="RW",1,0)</f>
        <v>0</v>
      </c>
      <c r="AL455">
        <f>IF(Merge6[[#This Row],[Position2]]="CF",1,0)</f>
        <v>0</v>
      </c>
      <c r="AM455">
        <f>IF(Merge6[[#This Row],[Position2]]="ST",1,0)</f>
        <v>0</v>
      </c>
      <c r="AN455">
        <v>70</v>
      </c>
      <c r="AO455">
        <v>73</v>
      </c>
      <c r="AP455">
        <v>65</v>
      </c>
      <c r="AQ455">
        <v>65</v>
      </c>
      <c r="AR455">
        <v>51</v>
      </c>
      <c r="AS455">
        <v>68</v>
      </c>
      <c r="AT455">
        <v>64</v>
      </c>
      <c r="AU455">
        <v>68</v>
      </c>
      <c r="AV455">
        <v>67</v>
      </c>
      <c r="AW455">
        <v>68</v>
      </c>
      <c r="AX455">
        <v>48</v>
      </c>
      <c r="AY455">
        <v>52</v>
      </c>
      <c r="AZ455">
        <v>46</v>
      </c>
      <c r="BA455" t="s">
        <v>1234</v>
      </c>
      <c r="BB455">
        <v>42</v>
      </c>
      <c r="BC455">
        <v>45</v>
      </c>
      <c r="BD455">
        <v>89</v>
      </c>
      <c r="BE455">
        <v>74</v>
      </c>
      <c r="BF455">
        <v>55</v>
      </c>
      <c r="BG455">
        <v>67</v>
      </c>
      <c r="BH455">
        <v>89</v>
      </c>
      <c r="BI455">
        <v>85</v>
      </c>
      <c r="BJ455">
        <v>57</v>
      </c>
      <c r="BK455">
        <v>8</v>
      </c>
      <c r="BL455">
        <v>5</v>
      </c>
      <c r="BM455">
        <v>10</v>
      </c>
      <c r="BN455">
        <v>13</v>
      </c>
      <c r="BO455">
        <v>14</v>
      </c>
      <c r="BP455">
        <v>40</v>
      </c>
      <c r="BQ455">
        <v>59</v>
      </c>
      <c r="BR455">
        <v>65</v>
      </c>
      <c r="BS455">
        <v>47</v>
      </c>
      <c r="BT455">
        <v>66</v>
      </c>
      <c r="BU455">
        <v>60</v>
      </c>
    </row>
    <row r="456" spans="1:73" x14ac:dyDescent="0.25">
      <c r="A456" t="s">
        <v>1308</v>
      </c>
      <c r="B456">
        <v>29</v>
      </c>
      <c r="C456" t="s">
        <v>1</v>
      </c>
      <c r="D456">
        <v>22</v>
      </c>
      <c r="E456">
        <f>Merge6[[#This Row],[age]]^2</f>
        <v>484</v>
      </c>
      <c r="F456" s="1">
        <v>8000000</v>
      </c>
      <c r="G456" s="1">
        <v>25000000</v>
      </c>
      <c r="H456" s="1">
        <f>Merge6[[#This Row],[MV at time]]/1000000</f>
        <v>8</v>
      </c>
      <c r="I456" s="1">
        <f>Merge6[[#This Row],[fee]]/1000000</f>
        <v>25</v>
      </c>
      <c r="J456" s="2">
        <f>Merge6[[#This Row],[fee]]/Merge6[[#This Row],[MV at time]]</f>
        <v>3.125</v>
      </c>
      <c r="K456" t="s">
        <v>1233</v>
      </c>
      <c r="L456" t="s">
        <v>85</v>
      </c>
      <c r="M456" t="s">
        <v>1309</v>
      </c>
      <c r="N456" t="s">
        <v>184</v>
      </c>
      <c r="O4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56" t="s">
        <v>7</v>
      </c>
      <c r="R456" t="s">
        <v>60</v>
      </c>
      <c r="S456">
        <v>71</v>
      </c>
      <c r="T456">
        <v>78</v>
      </c>
      <c r="U456">
        <f>Merge6[[#This Row],[POT]]-Merge6[[#This Row],[TOT]]</f>
        <v>7</v>
      </c>
      <c r="V456" t="s">
        <v>43</v>
      </c>
      <c r="W456">
        <f>IF(Merge6[[#This Row],[Preffoot]]="Right",1,0)</f>
        <v>0</v>
      </c>
      <c r="X456" t="s">
        <v>61</v>
      </c>
      <c r="Y456">
        <f>IF(Merge6[[#This Row],[Position2]]="GK",1,0)</f>
        <v>0</v>
      </c>
      <c r="Z456">
        <f>IF(Merge6[[#This Row],[Position2]]="LB",1,0)</f>
        <v>0</v>
      </c>
      <c r="AA456">
        <f>IF(Merge6[[#This Row],[Position2]]="CB",1,0)</f>
        <v>0</v>
      </c>
      <c r="AB456">
        <f>IF(Merge6[[#This Row],[Position2]]="RB",1,0)</f>
        <v>0</v>
      </c>
      <c r="AC456">
        <f>IF(Merge6[[#This Row],[Position2]]="LWB",1,0)</f>
        <v>0</v>
      </c>
      <c r="AD456">
        <f>IF(Merge6[[#This Row],[Position2]]="RWB",1,0)</f>
        <v>0</v>
      </c>
      <c r="AE456">
        <f>IF(Merge6[[#This Row],[Position2]]="LM",1,0)</f>
        <v>0</v>
      </c>
      <c r="AF456">
        <f>IF(Merge6[[#This Row],[Position2]]="CDM",1,0)</f>
        <v>1</v>
      </c>
      <c r="AG456">
        <f>IF(Merge6[[#This Row],[Position2]]="CM",1,0)</f>
        <v>0</v>
      </c>
      <c r="AH456">
        <f>IF(Merge6[[#This Row],[Position2]]="CAM",1,0)</f>
        <v>0</v>
      </c>
      <c r="AI456">
        <f>IF(Merge6[[#This Row],[Position2]]="RM",1,0)</f>
        <v>0</v>
      </c>
      <c r="AJ456">
        <f>IF(Merge6[[#This Row],[Position2]]="LW",1,0)</f>
        <v>0</v>
      </c>
      <c r="AK456">
        <f>IF(Merge6[[#This Row],[Position2]]="RW",1,0)</f>
        <v>0</v>
      </c>
      <c r="AL456">
        <f>IF(Merge6[[#This Row],[Position2]]="CF",1,0)</f>
        <v>0</v>
      </c>
      <c r="AM456">
        <f>IF(Merge6[[#This Row],[Position2]]="ST",1,0)</f>
        <v>0</v>
      </c>
      <c r="AN456">
        <v>67</v>
      </c>
      <c r="AO456">
        <v>63</v>
      </c>
      <c r="AP456">
        <v>41</v>
      </c>
      <c r="AQ456">
        <v>68</v>
      </c>
      <c r="AR456">
        <v>67</v>
      </c>
      <c r="AS456">
        <v>67</v>
      </c>
      <c r="AT456">
        <v>62</v>
      </c>
      <c r="AU456">
        <v>29</v>
      </c>
      <c r="AV456">
        <v>28</v>
      </c>
      <c r="AW456">
        <v>33</v>
      </c>
      <c r="AX456">
        <v>34</v>
      </c>
      <c r="AY456">
        <v>39</v>
      </c>
      <c r="AZ456">
        <v>32</v>
      </c>
      <c r="BA456" t="s">
        <v>1234</v>
      </c>
      <c r="BB456">
        <v>68</v>
      </c>
      <c r="BC456">
        <v>70</v>
      </c>
      <c r="BD456">
        <v>57</v>
      </c>
      <c r="BE456">
        <v>85</v>
      </c>
      <c r="BF456">
        <v>71</v>
      </c>
      <c r="BG456">
        <v>53</v>
      </c>
      <c r="BH456">
        <v>71</v>
      </c>
      <c r="BI456">
        <v>49</v>
      </c>
      <c r="BJ456">
        <v>65</v>
      </c>
      <c r="BK456">
        <v>13</v>
      </c>
      <c r="BL456">
        <v>7</v>
      </c>
      <c r="BM456">
        <v>7</v>
      </c>
      <c r="BN456">
        <v>6</v>
      </c>
      <c r="BO456">
        <v>14</v>
      </c>
      <c r="BP456">
        <v>73</v>
      </c>
      <c r="BQ456">
        <v>72</v>
      </c>
      <c r="BR456">
        <v>57</v>
      </c>
      <c r="BS456">
        <v>71</v>
      </c>
      <c r="BT456">
        <v>64</v>
      </c>
      <c r="BU456">
        <v>69</v>
      </c>
    </row>
    <row r="457" spans="1:73" x14ac:dyDescent="0.25">
      <c r="A457" t="s">
        <v>965</v>
      </c>
      <c r="B457">
        <v>32</v>
      </c>
      <c r="C457" t="s">
        <v>57</v>
      </c>
      <c r="D457">
        <v>21</v>
      </c>
      <c r="E457">
        <f>Merge6[[#This Row],[age]]^2</f>
        <v>441</v>
      </c>
      <c r="F457" s="1">
        <v>3000000</v>
      </c>
      <c r="G457" s="1">
        <v>11000000</v>
      </c>
      <c r="H457" s="1">
        <f>Merge6[[#This Row],[MV at time]]/1000000</f>
        <v>3</v>
      </c>
      <c r="I457" s="1">
        <f>Merge6[[#This Row],[fee]]/1000000</f>
        <v>11</v>
      </c>
      <c r="J457" s="2">
        <f>Merge6[[#This Row],[fee]]/Merge6[[#This Row],[MV at time]]</f>
        <v>3.6666666666666665</v>
      </c>
      <c r="K457" t="s">
        <v>773</v>
      </c>
      <c r="L457" t="s">
        <v>85</v>
      </c>
      <c r="M457" t="s">
        <v>966</v>
      </c>
      <c r="N457" t="s">
        <v>160</v>
      </c>
      <c r="O4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57" t="s">
        <v>967</v>
      </c>
      <c r="R457" t="s">
        <v>60</v>
      </c>
      <c r="S457">
        <v>70</v>
      </c>
      <c r="T457">
        <v>83</v>
      </c>
      <c r="U457">
        <f>Merge6[[#This Row],[POT]]-Merge6[[#This Row],[TOT]]</f>
        <v>13</v>
      </c>
      <c r="V457" t="s">
        <v>8</v>
      </c>
      <c r="W457">
        <f>IF(Merge6[[#This Row],[Preffoot]]="Right",1,0)</f>
        <v>1</v>
      </c>
      <c r="X457" t="s">
        <v>61</v>
      </c>
      <c r="Y457">
        <f>IF(Merge6[[#This Row],[Position2]]="GK",1,0)</f>
        <v>0</v>
      </c>
      <c r="Z457">
        <f>IF(Merge6[[#This Row],[Position2]]="LB",1,0)</f>
        <v>0</v>
      </c>
      <c r="AA457">
        <f>IF(Merge6[[#This Row],[Position2]]="CB",1,0)</f>
        <v>0</v>
      </c>
      <c r="AB457">
        <f>IF(Merge6[[#This Row],[Position2]]="RB",1,0)</f>
        <v>0</v>
      </c>
      <c r="AC457">
        <f>IF(Merge6[[#This Row],[Position2]]="LWB",1,0)</f>
        <v>0</v>
      </c>
      <c r="AD457">
        <f>IF(Merge6[[#This Row],[Position2]]="RWB",1,0)</f>
        <v>0</v>
      </c>
      <c r="AE457">
        <f>IF(Merge6[[#This Row],[Position2]]="LM",1,0)</f>
        <v>0</v>
      </c>
      <c r="AF457">
        <f>IF(Merge6[[#This Row],[Position2]]="CDM",1,0)</f>
        <v>1</v>
      </c>
      <c r="AG457">
        <f>IF(Merge6[[#This Row],[Position2]]="CM",1,0)</f>
        <v>0</v>
      </c>
      <c r="AH457">
        <f>IF(Merge6[[#This Row],[Position2]]="CAM",1,0)</f>
        <v>0</v>
      </c>
      <c r="AI457">
        <f>IF(Merge6[[#This Row],[Position2]]="RM",1,0)</f>
        <v>0</v>
      </c>
      <c r="AJ457">
        <f>IF(Merge6[[#This Row],[Position2]]="LW",1,0)</f>
        <v>0</v>
      </c>
      <c r="AK457">
        <f>IF(Merge6[[#This Row],[Position2]]="RW",1,0)</f>
        <v>0</v>
      </c>
      <c r="AL457">
        <f>IF(Merge6[[#This Row],[Position2]]="CF",1,0)</f>
        <v>0</v>
      </c>
      <c r="AM457">
        <f>IF(Merge6[[#This Row],[Position2]]="ST",1,0)</f>
        <v>0</v>
      </c>
      <c r="AN457">
        <v>70</v>
      </c>
      <c r="AO457">
        <v>68</v>
      </c>
      <c r="AP457">
        <v>61</v>
      </c>
      <c r="AQ457">
        <v>72</v>
      </c>
      <c r="AR457">
        <v>69</v>
      </c>
      <c r="AS457">
        <v>56</v>
      </c>
      <c r="AT457">
        <v>82</v>
      </c>
      <c r="AU457">
        <v>66</v>
      </c>
      <c r="AV457">
        <v>74</v>
      </c>
      <c r="AW457">
        <v>68</v>
      </c>
      <c r="AX457">
        <v>69</v>
      </c>
      <c r="AY457">
        <v>67</v>
      </c>
      <c r="AZ457">
        <v>48</v>
      </c>
      <c r="BA457">
        <v>64</v>
      </c>
      <c r="BB457">
        <v>61</v>
      </c>
      <c r="BC457">
        <v>70</v>
      </c>
      <c r="BD457">
        <v>66</v>
      </c>
      <c r="BE457">
        <v>75</v>
      </c>
      <c r="BF457">
        <v>76</v>
      </c>
      <c r="BG457">
        <v>60</v>
      </c>
      <c r="BH457">
        <v>69</v>
      </c>
      <c r="BI457">
        <v>69</v>
      </c>
      <c r="BJ457">
        <v>64</v>
      </c>
      <c r="BK457">
        <v>13</v>
      </c>
      <c r="BL457">
        <v>15</v>
      </c>
      <c r="BM457">
        <v>14</v>
      </c>
      <c r="BN457">
        <v>14</v>
      </c>
      <c r="BO457">
        <v>6</v>
      </c>
      <c r="BP457">
        <v>65</v>
      </c>
      <c r="BQ457">
        <v>71</v>
      </c>
      <c r="BR457">
        <v>67</v>
      </c>
      <c r="BS457">
        <v>66</v>
      </c>
      <c r="BT457">
        <v>69</v>
      </c>
      <c r="BU457">
        <v>69</v>
      </c>
    </row>
    <row r="458" spans="1:73" x14ac:dyDescent="0.25">
      <c r="A458" t="s">
        <v>980</v>
      </c>
      <c r="B458">
        <v>33</v>
      </c>
      <c r="C458" t="s">
        <v>23</v>
      </c>
      <c r="D458">
        <v>22</v>
      </c>
      <c r="E458">
        <f>Merge6[[#This Row],[age]]^2</f>
        <v>484</v>
      </c>
      <c r="F458" s="1">
        <v>11000000</v>
      </c>
      <c r="G458" s="1">
        <v>16500000</v>
      </c>
      <c r="H458" s="1">
        <f>Merge6[[#This Row],[MV at time]]/1000000</f>
        <v>11</v>
      </c>
      <c r="I458" s="1">
        <f>Merge6[[#This Row],[fee]]/1000000</f>
        <v>16.5</v>
      </c>
      <c r="J458" s="2">
        <f>Merge6[[#This Row],[fee]]/Merge6[[#This Row],[MV at time]]</f>
        <v>1.5</v>
      </c>
      <c r="K458" t="s">
        <v>773</v>
      </c>
      <c r="L458" t="s">
        <v>981</v>
      </c>
      <c r="M458" t="s">
        <v>285</v>
      </c>
      <c r="N458" t="s">
        <v>296</v>
      </c>
      <c r="O4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58" t="s">
        <v>131</v>
      </c>
      <c r="R458" t="s">
        <v>60</v>
      </c>
      <c r="S458">
        <v>73</v>
      </c>
      <c r="T458">
        <v>82</v>
      </c>
      <c r="U458">
        <f>Merge6[[#This Row],[POT]]-Merge6[[#This Row],[TOT]]</f>
        <v>9</v>
      </c>
      <c r="V458" t="s">
        <v>43</v>
      </c>
      <c r="W458">
        <f>IF(Merge6[[#This Row],[Preffoot]]="Right",1,0)</f>
        <v>0</v>
      </c>
      <c r="X458" t="s">
        <v>26</v>
      </c>
      <c r="Y458">
        <f>IF(Merge6[[#This Row],[Position2]]="GK",1,0)</f>
        <v>0</v>
      </c>
      <c r="Z458">
        <f>IF(Merge6[[#This Row],[Position2]]="LB",1,0)</f>
        <v>1</v>
      </c>
      <c r="AA458">
        <f>IF(Merge6[[#This Row],[Position2]]="CB",1,0)</f>
        <v>0</v>
      </c>
      <c r="AB458">
        <f>IF(Merge6[[#This Row],[Position2]]="RB",1,0)</f>
        <v>0</v>
      </c>
      <c r="AC458">
        <f>IF(Merge6[[#This Row],[Position2]]="LWB",1,0)</f>
        <v>0</v>
      </c>
      <c r="AD458">
        <f>IF(Merge6[[#This Row],[Position2]]="RWB",1,0)</f>
        <v>0</v>
      </c>
      <c r="AE458">
        <f>IF(Merge6[[#This Row],[Position2]]="LM",1,0)</f>
        <v>0</v>
      </c>
      <c r="AF458">
        <f>IF(Merge6[[#This Row],[Position2]]="CDM",1,0)</f>
        <v>0</v>
      </c>
      <c r="AG458">
        <f>IF(Merge6[[#This Row],[Position2]]="CM",1,0)</f>
        <v>0</v>
      </c>
      <c r="AH458">
        <f>IF(Merge6[[#This Row],[Position2]]="CAM",1,0)</f>
        <v>0</v>
      </c>
      <c r="AI458">
        <f>IF(Merge6[[#This Row],[Position2]]="RM",1,0)</f>
        <v>0</v>
      </c>
      <c r="AJ458">
        <f>IF(Merge6[[#This Row],[Position2]]="LW",1,0)</f>
        <v>0</v>
      </c>
      <c r="AK458">
        <f>IF(Merge6[[#This Row],[Position2]]="RW",1,0)</f>
        <v>0</v>
      </c>
      <c r="AL458">
        <f>IF(Merge6[[#This Row],[Position2]]="CF",1,0)</f>
        <v>0</v>
      </c>
      <c r="AM458">
        <f>IF(Merge6[[#This Row],[Position2]]="ST",1,0)</f>
        <v>0</v>
      </c>
      <c r="AN458">
        <v>72</v>
      </c>
      <c r="AO458">
        <v>75</v>
      </c>
      <c r="AP458">
        <v>67</v>
      </c>
      <c r="AQ458">
        <v>71</v>
      </c>
      <c r="AR458">
        <v>64</v>
      </c>
      <c r="AS458">
        <v>56</v>
      </c>
      <c r="AT458">
        <v>60</v>
      </c>
      <c r="AU458">
        <v>53</v>
      </c>
      <c r="AV458">
        <v>44</v>
      </c>
      <c r="AW458">
        <v>61</v>
      </c>
      <c r="AX458">
        <v>40</v>
      </c>
      <c r="AY458">
        <v>38</v>
      </c>
      <c r="AZ458">
        <v>51</v>
      </c>
      <c r="BA458">
        <v>70</v>
      </c>
      <c r="BB458">
        <v>69</v>
      </c>
      <c r="BC458">
        <v>74</v>
      </c>
      <c r="BD458">
        <v>76</v>
      </c>
      <c r="BE458">
        <v>79</v>
      </c>
      <c r="BF458">
        <v>66</v>
      </c>
      <c r="BG458">
        <v>76</v>
      </c>
      <c r="BH458">
        <v>79</v>
      </c>
      <c r="BI458">
        <v>74</v>
      </c>
      <c r="BJ458">
        <v>68</v>
      </c>
      <c r="BK458">
        <v>5</v>
      </c>
      <c r="BL458">
        <v>14</v>
      </c>
      <c r="BM458">
        <v>7</v>
      </c>
      <c r="BN458">
        <v>5</v>
      </c>
      <c r="BO458">
        <v>13</v>
      </c>
      <c r="BP458">
        <v>65</v>
      </c>
      <c r="BQ458">
        <v>68</v>
      </c>
      <c r="BR458">
        <v>70</v>
      </c>
      <c r="BS458">
        <v>69</v>
      </c>
      <c r="BT458">
        <v>57</v>
      </c>
      <c r="BU458">
        <v>75</v>
      </c>
    </row>
    <row r="459" spans="1:73" x14ac:dyDescent="0.25">
      <c r="A459" t="s">
        <v>1398</v>
      </c>
      <c r="B459">
        <v>21</v>
      </c>
      <c r="C459" t="s">
        <v>17</v>
      </c>
      <c r="D459">
        <v>21</v>
      </c>
      <c r="E459">
        <f>Merge6[[#This Row],[age]]^2</f>
        <v>441</v>
      </c>
      <c r="F459" s="1">
        <v>7000000</v>
      </c>
      <c r="G459" s="1">
        <v>10400000</v>
      </c>
      <c r="H459" s="1">
        <f>Merge6[[#This Row],[MV at time]]/1000000</f>
        <v>7</v>
      </c>
      <c r="I459" s="1">
        <f>Merge6[[#This Row],[fee]]/1000000</f>
        <v>10.4</v>
      </c>
      <c r="J459" s="2">
        <f>Merge6[[#This Row],[fee]]/Merge6[[#This Row],[MV at time]]</f>
        <v>1.4857142857142858</v>
      </c>
      <c r="K459" t="s">
        <v>1233</v>
      </c>
      <c r="L459" t="s">
        <v>145</v>
      </c>
      <c r="M459" t="s">
        <v>1399</v>
      </c>
      <c r="N459" t="s">
        <v>94</v>
      </c>
      <c r="O4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59" t="s">
        <v>484</v>
      </c>
      <c r="R459" t="s">
        <v>60</v>
      </c>
      <c r="S459">
        <v>72</v>
      </c>
      <c r="T459">
        <v>82</v>
      </c>
      <c r="U459">
        <f>Merge6[[#This Row],[POT]]-Merge6[[#This Row],[TOT]]</f>
        <v>10</v>
      </c>
      <c r="V459" t="s">
        <v>8</v>
      </c>
      <c r="W459">
        <f>IF(Merge6[[#This Row],[Preffoot]]="Right",1,0)</f>
        <v>1</v>
      </c>
      <c r="X459" t="s">
        <v>61</v>
      </c>
      <c r="Y459">
        <f>IF(Merge6[[#This Row],[Position2]]="GK",1,0)</f>
        <v>0</v>
      </c>
      <c r="Z459">
        <f>IF(Merge6[[#This Row],[Position2]]="LB",1,0)</f>
        <v>0</v>
      </c>
      <c r="AA459">
        <f>IF(Merge6[[#This Row],[Position2]]="CB",1,0)</f>
        <v>0</v>
      </c>
      <c r="AB459">
        <f>IF(Merge6[[#This Row],[Position2]]="RB",1,0)</f>
        <v>0</v>
      </c>
      <c r="AC459">
        <f>IF(Merge6[[#This Row],[Position2]]="LWB",1,0)</f>
        <v>0</v>
      </c>
      <c r="AD459">
        <f>IF(Merge6[[#This Row],[Position2]]="RWB",1,0)</f>
        <v>0</v>
      </c>
      <c r="AE459">
        <f>IF(Merge6[[#This Row],[Position2]]="LM",1,0)</f>
        <v>0</v>
      </c>
      <c r="AF459">
        <f>IF(Merge6[[#This Row],[Position2]]="CDM",1,0)</f>
        <v>1</v>
      </c>
      <c r="AG459">
        <f>IF(Merge6[[#This Row],[Position2]]="CM",1,0)</f>
        <v>0</v>
      </c>
      <c r="AH459">
        <f>IF(Merge6[[#This Row],[Position2]]="CAM",1,0)</f>
        <v>0</v>
      </c>
      <c r="AI459">
        <f>IF(Merge6[[#This Row],[Position2]]="RM",1,0)</f>
        <v>0</v>
      </c>
      <c r="AJ459">
        <f>IF(Merge6[[#This Row],[Position2]]="LW",1,0)</f>
        <v>0</v>
      </c>
      <c r="AK459">
        <f>IF(Merge6[[#This Row],[Position2]]="RW",1,0)</f>
        <v>0</v>
      </c>
      <c r="AL459">
        <f>IF(Merge6[[#This Row],[Position2]]="CF",1,0)</f>
        <v>0</v>
      </c>
      <c r="AM459">
        <f>IF(Merge6[[#This Row],[Position2]]="ST",1,0)</f>
        <v>0</v>
      </c>
      <c r="AN459">
        <v>73</v>
      </c>
      <c r="AO459">
        <v>64</v>
      </c>
      <c r="AP459">
        <v>69</v>
      </c>
      <c r="AQ459">
        <v>75</v>
      </c>
      <c r="AR459">
        <v>77</v>
      </c>
      <c r="AS459">
        <v>55</v>
      </c>
      <c r="AT459">
        <v>70</v>
      </c>
      <c r="AU459">
        <v>59</v>
      </c>
      <c r="AV459">
        <v>67</v>
      </c>
      <c r="AW459">
        <v>70</v>
      </c>
      <c r="AX459">
        <v>68</v>
      </c>
      <c r="AY459">
        <v>64</v>
      </c>
      <c r="AZ459">
        <v>50</v>
      </c>
      <c r="BA459" t="s">
        <v>1234</v>
      </c>
      <c r="BB459">
        <v>67</v>
      </c>
      <c r="BC459">
        <v>70</v>
      </c>
      <c r="BD459">
        <v>68</v>
      </c>
      <c r="BE459">
        <v>78</v>
      </c>
      <c r="BF459">
        <v>67</v>
      </c>
      <c r="BG459">
        <v>57</v>
      </c>
      <c r="BH459">
        <v>66</v>
      </c>
      <c r="BI459">
        <v>74</v>
      </c>
      <c r="BJ459">
        <v>61</v>
      </c>
      <c r="BK459">
        <v>5</v>
      </c>
      <c r="BL459">
        <v>10</v>
      </c>
      <c r="BM459">
        <v>7</v>
      </c>
      <c r="BN459">
        <v>7</v>
      </c>
      <c r="BO459">
        <v>12</v>
      </c>
      <c r="BP459">
        <v>72</v>
      </c>
      <c r="BQ459">
        <v>67</v>
      </c>
      <c r="BR459">
        <v>57</v>
      </c>
      <c r="BS459">
        <v>68</v>
      </c>
      <c r="BT459">
        <v>69</v>
      </c>
      <c r="BU459">
        <v>72</v>
      </c>
    </row>
    <row r="460" spans="1:73" x14ac:dyDescent="0.25">
      <c r="A460" t="s">
        <v>284</v>
      </c>
      <c r="B460">
        <v>11</v>
      </c>
      <c r="C460" t="s">
        <v>10</v>
      </c>
      <c r="D460">
        <v>21</v>
      </c>
      <c r="E460">
        <f>Merge6[[#This Row],[age]]^2</f>
        <v>441</v>
      </c>
      <c r="F460" s="1">
        <v>10000000</v>
      </c>
      <c r="G460" s="1">
        <v>25000000</v>
      </c>
      <c r="H460" s="1">
        <f>Merge6[[#This Row],[MV at time]]/1000000</f>
        <v>10</v>
      </c>
      <c r="I460" s="1">
        <f>Merge6[[#This Row],[fee]]/1000000</f>
        <v>25</v>
      </c>
      <c r="J460" s="2">
        <f>Merge6[[#This Row],[fee]]/Merge6[[#This Row],[MV at time]]</f>
        <v>2.5</v>
      </c>
      <c r="K460" t="s">
        <v>2</v>
      </c>
      <c r="L460" t="s">
        <v>145</v>
      </c>
      <c r="M460" t="s">
        <v>285</v>
      </c>
      <c r="N460" t="s">
        <v>216</v>
      </c>
      <c r="O4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60" t="s">
        <v>131</v>
      </c>
      <c r="R460" t="s">
        <v>60</v>
      </c>
      <c r="S460">
        <v>75</v>
      </c>
      <c r="T460">
        <v>82</v>
      </c>
      <c r="U460">
        <f>Merge6[[#This Row],[POT]]-Merge6[[#This Row],[TOT]]</f>
        <v>7</v>
      </c>
      <c r="V460" t="s">
        <v>8</v>
      </c>
      <c r="W460">
        <f>IF(Merge6[[#This Row],[Preffoot]]="Right",1,0)</f>
        <v>1</v>
      </c>
      <c r="X460" t="s">
        <v>21</v>
      </c>
      <c r="Y460">
        <f>IF(Merge6[[#This Row],[Position2]]="GK",1,0)</f>
        <v>0</v>
      </c>
      <c r="Z460">
        <f>IF(Merge6[[#This Row],[Position2]]="LB",1,0)</f>
        <v>0</v>
      </c>
      <c r="AA460">
        <f>IF(Merge6[[#This Row],[Position2]]="CB",1,0)</f>
        <v>0</v>
      </c>
      <c r="AB460">
        <f>IF(Merge6[[#This Row],[Position2]]="RB",1,0)</f>
        <v>0</v>
      </c>
      <c r="AC460">
        <f>IF(Merge6[[#This Row],[Position2]]="LWB",1,0)</f>
        <v>0</v>
      </c>
      <c r="AD460">
        <f>IF(Merge6[[#This Row],[Position2]]="RWB",1,0)</f>
        <v>0</v>
      </c>
      <c r="AE460">
        <f>IF(Merge6[[#This Row],[Position2]]="LM",1,0)</f>
        <v>0</v>
      </c>
      <c r="AF460">
        <f>IF(Merge6[[#This Row],[Position2]]="CDM",1,0)</f>
        <v>0</v>
      </c>
      <c r="AG460">
        <f>IF(Merge6[[#This Row],[Position2]]="CM",1,0)</f>
        <v>0</v>
      </c>
      <c r="AH460">
        <f>IF(Merge6[[#This Row],[Position2]]="CAM",1,0)</f>
        <v>1</v>
      </c>
      <c r="AI460">
        <f>IF(Merge6[[#This Row],[Position2]]="RM",1,0)</f>
        <v>0</v>
      </c>
      <c r="AJ460">
        <f>IF(Merge6[[#This Row],[Position2]]="LW",1,0)</f>
        <v>0</v>
      </c>
      <c r="AK460">
        <f>IF(Merge6[[#This Row],[Position2]]="RW",1,0)</f>
        <v>0</v>
      </c>
      <c r="AL460">
        <f>IF(Merge6[[#This Row],[Position2]]="CF",1,0)</f>
        <v>0</v>
      </c>
      <c r="AM460">
        <f>IF(Merge6[[#This Row],[Position2]]="ST",1,0)</f>
        <v>0</v>
      </c>
      <c r="AN460">
        <v>75</v>
      </c>
      <c r="AO460">
        <v>75</v>
      </c>
      <c r="AP460">
        <v>72</v>
      </c>
      <c r="AQ460">
        <v>75</v>
      </c>
      <c r="AR460">
        <v>72</v>
      </c>
      <c r="AS460">
        <v>30</v>
      </c>
      <c r="AT460">
        <v>83</v>
      </c>
      <c r="AU460">
        <v>69</v>
      </c>
      <c r="AV460">
        <v>73</v>
      </c>
      <c r="AW460">
        <v>77</v>
      </c>
      <c r="AX460">
        <v>77</v>
      </c>
      <c r="AY460">
        <v>74</v>
      </c>
      <c r="AZ460">
        <v>65</v>
      </c>
      <c r="BA460">
        <v>28</v>
      </c>
      <c r="BB460">
        <v>34</v>
      </c>
      <c r="BC460">
        <v>40</v>
      </c>
      <c r="BD460">
        <v>78</v>
      </c>
      <c r="BE460">
        <v>64</v>
      </c>
      <c r="BF460">
        <v>41</v>
      </c>
      <c r="BG460">
        <v>79</v>
      </c>
      <c r="BH460">
        <v>74</v>
      </c>
      <c r="BI460">
        <v>87</v>
      </c>
      <c r="BJ460">
        <v>56</v>
      </c>
      <c r="BK460">
        <v>12</v>
      </c>
      <c r="BL460">
        <v>11</v>
      </c>
      <c r="BM460">
        <v>14</v>
      </c>
      <c r="BN460">
        <v>14</v>
      </c>
      <c r="BO460">
        <v>14</v>
      </c>
      <c r="BP460">
        <v>56</v>
      </c>
      <c r="BQ460">
        <v>68</v>
      </c>
      <c r="BR460">
        <v>68</v>
      </c>
      <c r="BS460">
        <v>45</v>
      </c>
      <c r="BT460">
        <v>79</v>
      </c>
      <c r="BU460">
        <v>72</v>
      </c>
    </row>
    <row r="461" spans="1:73" x14ac:dyDescent="0.25">
      <c r="A461" t="s">
        <v>286</v>
      </c>
      <c r="B461">
        <v>35</v>
      </c>
      <c r="C461" t="s">
        <v>1</v>
      </c>
      <c r="D461">
        <v>25</v>
      </c>
      <c r="E461">
        <f>Merge6[[#This Row],[age]]^2</f>
        <v>625</v>
      </c>
      <c r="F461" s="1">
        <v>14000000</v>
      </c>
      <c r="G461" s="1">
        <v>25000000</v>
      </c>
      <c r="H461" s="1">
        <f>Merge6[[#This Row],[MV at time]]/1000000</f>
        <v>14</v>
      </c>
      <c r="I461" s="1">
        <f>Merge6[[#This Row],[fee]]/1000000</f>
        <v>25</v>
      </c>
      <c r="J461" s="2">
        <f>Merge6[[#This Row],[fee]]/Merge6[[#This Row],[MV at time]]</f>
        <v>1.7857142857142858</v>
      </c>
      <c r="K461" t="s">
        <v>2</v>
      </c>
      <c r="L461" t="s">
        <v>287</v>
      </c>
      <c r="M461" t="s">
        <v>288</v>
      </c>
      <c r="N461" t="s">
        <v>210</v>
      </c>
      <c r="O4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61" t="s">
        <v>91</v>
      </c>
      <c r="R461" t="s">
        <v>60</v>
      </c>
      <c r="S461">
        <v>80</v>
      </c>
      <c r="T461">
        <v>82</v>
      </c>
      <c r="U461">
        <f>Merge6[[#This Row],[POT]]-Merge6[[#This Row],[TOT]]</f>
        <v>2</v>
      </c>
      <c r="V461" t="s">
        <v>8</v>
      </c>
      <c r="W461">
        <f>IF(Merge6[[#This Row],[Preffoot]]="Right",1,0)</f>
        <v>1</v>
      </c>
      <c r="X461" t="s">
        <v>9</v>
      </c>
      <c r="Y461">
        <f>IF(Merge6[[#This Row],[Position2]]="GK",1,0)</f>
        <v>0</v>
      </c>
      <c r="Z461">
        <f>IF(Merge6[[#This Row],[Position2]]="LB",1,0)</f>
        <v>0</v>
      </c>
      <c r="AA461">
        <f>IF(Merge6[[#This Row],[Position2]]="CB",1,0)</f>
        <v>1</v>
      </c>
      <c r="AB461">
        <f>IF(Merge6[[#This Row],[Position2]]="RB",1,0)</f>
        <v>0</v>
      </c>
      <c r="AC461">
        <f>IF(Merge6[[#This Row],[Position2]]="LWB",1,0)</f>
        <v>0</v>
      </c>
      <c r="AD461">
        <f>IF(Merge6[[#This Row],[Position2]]="RWB",1,0)</f>
        <v>0</v>
      </c>
      <c r="AE461">
        <f>IF(Merge6[[#This Row],[Position2]]="LM",1,0)</f>
        <v>0</v>
      </c>
      <c r="AF461">
        <f>IF(Merge6[[#This Row],[Position2]]="CDM",1,0)</f>
        <v>0</v>
      </c>
      <c r="AG461">
        <f>IF(Merge6[[#This Row],[Position2]]="CM",1,0)</f>
        <v>0</v>
      </c>
      <c r="AH461">
        <f>IF(Merge6[[#This Row],[Position2]]="CAM",1,0)</f>
        <v>0</v>
      </c>
      <c r="AI461">
        <f>IF(Merge6[[#This Row],[Position2]]="RM",1,0)</f>
        <v>0</v>
      </c>
      <c r="AJ461">
        <f>IF(Merge6[[#This Row],[Position2]]="LW",1,0)</f>
        <v>0</v>
      </c>
      <c r="AK461">
        <f>IF(Merge6[[#This Row],[Position2]]="RW",1,0)</f>
        <v>0</v>
      </c>
      <c r="AL461">
        <f>IF(Merge6[[#This Row],[Position2]]="CF",1,0)</f>
        <v>0</v>
      </c>
      <c r="AM461">
        <f>IF(Merge6[[#This Row],[Position2]]="ST",1,0)</f>
        <v>0</v>
      </c>
      <c r="AN461">
        <v>56</v>
      </c>
      <c r="AO461">
        <v>49</v>
      </c>
      <c r="AP461">
        <v>46</v>
      </c>
      <c r="AQ461">
        <v>69</v>
      </c>
      <c r="AR461">
        <v>80</v>
      </c>
      <c r="AS461">
        <v>86</v>
      </c>
      <c r="AT461">
        <v>81</v>
      </c>
      <c r="AU461">
        <v>34</v>
      </c>
      <c r="AV461">
        <v>47</v>
      </c>
      <c r="AW461">
        <v>41</v>
      </c>
      <c r="AX461">
        <v>52</v>
      </c>
      <c r="AY461">
        <v>75</v>
      </c>
      <c r="AZ461">
        <v>39</v>
      </c>
      <c r="BA461">
        <v>75</v>
      </c>
      <c r="BB461">
        <v>77</v>
      </c>
      <c r="BC461">
        <v>84</v>
      </c>
      <c r="BD461">
        <v>47</v>
      </c>
      <c r="BE461">
        <v>63</v>
      </c>
      <c r="BF461">
        <v>94</v>
      </c>
      <c r="BG461">
        <v>28</v>
      </c>
      <c r="BH461">
        <v>46</v>
      </c>
      <c r="BI461">
        <v>30</v>
      </c>
      <c r="BJ461">
        <v>36</v>
      </c>
      <c r="BK461">
        <v>15</v>
      </c>
      <c r="BL461">
        <v>16</v>
      </c>
      <c r="BM461">
        <v>11</v>
      </c>
      <c r="BN461">
        <v>11</v>
      </c>
      <c r="BO461">
        <v>10</v>
      </c>
      <c r="BP461">
        <v>81</v>
      </c>
      <c r="BQ461">
        <v>80</v>
      </c>
      <c r="BR461">
        <v>46</v>
      </c>
      <c r="BS461">
        <v>85</v>
      </c>
      <c r="BT461">
        <v>57</v>
      </c>
      <c r="BU461">
        <v>71</v>
      </c>
    </row>
    <row r="462" spans="1:73" x14ac:dyDescent="0.25">
      <c r="A462" t="s">
        <v>286</v>
      </c>
      <c r="B462">
        <v>10</v>
      </c>
      <c r="C462" t="s">
        <v>1</v>
      </c>
      <c r="D462">
        <v>29</v>
      </c>
      <c r="E462">
        <f>Merge6[[#This Row],[age]]^2</f>
        <v>841</v>
      </c>
      <c r="F462" s="1">
        <v>18000000</v>
      </c>
      <c r="G462" s="1">
        <v>17600000</v>
      </c>
      <c r="H462" s="1">
        <f>Merge6[[#This Row],[MV at time]]/1000000</f>
        <v>18</v>
      </c>
      <c r="I462" s="1">
        <f>Merge6[[#This Row],[fee]]/1000000</f>
        <v>17.600000000000001</v>
      </c>
      <c r="J462" s="2">
        <f>Merge6[[#This Row],[fee]]/Merge6[[#This Row],[MV at time]]</f>
        <v>0.97777777777777775</v>
      </c>
      <c r="K462" t="s">
        <v>1050</v>
      </c>
      <c r="L462" t="s">
        <v>287</v>
      </c>
      <c r="M462" t="s">
        <v>210</v>
      </c>
      <c r="N462" t="s">
        <v>216</v>
      </c>
      <c r="O4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62" t="s">
        <v>60</v>
      </c>
      <c r="R462" t="s">
        <v>60</v>
      </c>
      <c r="S462">
        <v>75</v>
      </c>
      <c r="T462">
        <v>75</v>
      </c>
      <c r="U462">
        <f>Merge6[[#This Row],[POT]]-Merge6[[#This Row],[TOT]]</f>
        <v>0</v>
      </c>
      <c r="V462" t="s">
        <v>8</v>
      </c>
      <c r="W462">
        <f>IF(Merge6[[#This Row],[Preffoot]]="Right",1,0)</f>
        <v>1</v>
      </c>
      <c r="X462" t="s">
        <v>9</v>
      </c>
      <c r="Y462">
        <f>IF(Merge6[[#This Row],[Position2]]="GK",1,0)</f>
        <v>0</v>
      </c>
      <c r="Z462">
        <f>IF(Merge6[[#This Row],[Position2]]="LB",1,0)</f>
        <v>0</v>
      </c>
      <c r="AA462">
        <f>IF(Merge6[[#This Row],[Position2]]="CB",1,0)</f>
        <v>1</v>
      </c>
      <c r="AB462">
        <f>IF(Merge6[[#This Row],[Position2]]="RB",1,0)</f>
        <v>0</v>
      </c>
      <c r="AC462">
        <f>IF(Merge6[[#This Row],[Position2]]="LWB",1,0)</f>
        <v>0</v>
      </c>
      <c r="AD462">
        <f>IF(Merge6[[#This Row],[Position2]]="RWB",1,0)</f>
        <v>0</v>
      </c>
      <c r="AE462">
        <f>IF(Merge6[[#This Row],[Position2]]="LM",1,0)</f>
        <v>0</v>
      </c>
      <c r="AF462">
        <f>IF(Merge6[[#This Row],[Position2]]="CDM",1,0)</f>
        <v>0</v>
      </c>
      <c r="AG462">
        <f>IF(Merge6[[#This Row],[Position2]]="CM",1,0)</f>
        <v>0</v>
      </c>
      <c r="AH462">
        <f>IF(Merge6[[#This Row],[Position2]]="CAM",1,0)</f>
        <v>0</v>
      </c>
      <c r="AI462">
        <f>IF(Merge6[[#This Row],[Position2]]="RM",1,0)</f>
        <v>0</v>
      </c>
      <c r="AJ462">
        <f>IF(Merge6[[#This Row],[Position2]]="LW",1,0)</f>
        <v>0</v>
      </c>
      <c r="AK462">
        <f>IF(Merge6[[#This Row],[Position2]]="RW",1,0)</f>
        <v>0</v>
      </c>
      <c r="AL462">
        <f>IF(Merge6[[#This Row],[Position2]]="CF",1,0)</f>
        <v>0</v>
      </c>
      <c r="AM462">
        <f>IF(Merge6[[#This Row],[Position2]]="ST",1,0)</f>
        <v>0</v>
      </c>
      <c r="AN462">
        <v>58</v>
      </c>
      <c r="AO462">
        <v>45</v>
      </c>
      <c r="AP462">
        <v>46</v>
      </c>
      <c r="AQ462">
        <v>69</v>
      </c>
      <c r="AR462">
        <v>75</v>
      </c>
      <c r="AS462">
        <v>82</v>
      </c>
      <c r="AT462">
        <v>83</v>
      </c>
      <c r="AU462">
        <v>34</v>
      </c>
      <c r="AV462">
        <v>47</v>
      </c>
      <c r="AW462">
        <v>41</v>
      </c>
      <c r="AX462">
        <v>52</v>
      </c>
      <c r="AY462">
        <v>59</v>
      </c>
      <c r="AZ462">
        <v>28</v>
      </c>
      <c r="BA462">
        <v>74</v>
      </c>
      <c r="BB462">
        <v>73</v>
      </c>
      <c r="BC462">
        <v>75</v>
      </c>
      <c r="BD462">
        <v>30</v>
      </c>
      <c r="BE462">
        <v>66</v>
      </c>
      <c r="BF462">
        <v>87</v>
      </c>
      <c r="BG462">
        <v>28</v>
      </c>
      <c r="BH462">
        <v>34</v>
      </c>
      <c r="BI462">
        <v>29</v>
      </c>
      <c r="BJ462">
        <v>66</v>
      </c>
      <c r="BK462">
        <v>15</v>
      </c>
      <c r="BL462">
        <v>16</v>
      </c>
      <c r="BM462">
        <v>11</v>
      </c>
      <c r="BN462">
        <v>11</v>
      </c>
      <c r="BO462">
        <v>10</v>
      </c>
      <c r="BP462">
        <v>84</v>
      </c>
      <c r="BQ462">
        <v>72</v>
      </c>
      <c r="BR462">
        <v>40</v>
      </c>
      <c r="BS462">
        <v>74</v>
      </c>
      <c r="BT462">
        <v>60</v>
      </c>
      <c r="BU462">
        <v>72</v>
      </c>
    </row>
    <row r="463" spans="1:73" x14ac:dyDescent="0.25">
      <c r="A463" t="s">
        <v>619</v>
      </c>
      <c r="B463">
        <v>4</v>
      </c>
      <c r="C463" t="s">
        <v>116</v>
      </c>
      <c r="D463">
        <v>23</v>
      </c>
      <c r="E463">
        <f>Merge6[[#This Row],[age]]^2</f>
        <v>529</v>
      </c>
      <c r="F463" s="1">
        <v>10000000</v>
      </c>
      <c r="G463" s="1">
        <v>21300000</v>
      </c>
      <c r="H463" s="1">
        <f>Merge6[[#This Row],[MV at time]]/1000000</f>
        <v>10</v>
      </c>
      <c r="I463" s="1">
        <f>Merge6[[#This Row],[fee]]/1000000</f>
        <v>21.3</v>
      </c>
      <c r="J463" s="2">
        <f>Merge6[[#This Row],[fee]]/Merge6[[#This Row],[MV at time]]</f>
        <v>2.13</v>
      </c>
      <c r="K463" t="s">
        <v>509</v>
      </c>
      <c r="L463" t="s">
        <v>145</v>
      </c>
      <c r="M463" t="s">
        <v>620</v>
      </c>
      <c r="N463" t="s">
        <v>181</v>
      </c>
      <c r="O4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63" t="s">
        <v>131</v>
      </c>
      <c r="R463" t="s">
        <v>60</v>
      </c>
      <c r="S463">
        <v>76</v>
      </c>
      <c r="T463">
        <v>83</v>
      </c>
      <c r="U463">
        <f>Merge6[[#This Row],[POT]]-Merge6[[#This Row],[TOT]]</f>
        <v>7</v>
      </c>
      <c r="V463" t="s">
        <v>43</v>
      </c>
      <c r="W463">
        <f>IF(Merge6[[#This Row],[Preffoot]]="Right",1,0)</f>
        <v>0</v>
      </c>
      <c r="X463" t="s">
        <v>37</v>
      </c>
      <c r="Y463">
        <f>IF(Merge6[[#This Row],[Position2]]="GK",1,0)</f>
        <v>0</v>
      </c>
      <c r="Z463">
        <f>IF(Merge6[[#This Row],[Position2]]="LB",1,0)</f>
        <v>0</v>
      </c>
      <c r="AA463">
        <f>IF(Merge6[[#This Row],[Position2]]="CB",1,0)</f>
        <v>0</v>
      </c>
      <c r="AB463">
        <f>IF(Merge6[[#This Row],[Position2]]="RB",1,0)</f>
        <v>0</v>
      </c>
      <c r="AC463">
        <f>IF(Merge6[[#This Row],[Position2]]="LWB",1,0)</f>
        <v>0</v>
      </c>
      <c r="AD463">
        <f>IF(Merge6[[#This Row],[Position2]]="RWB",1,0)</f>
        <v>0</v>
      </c>
      <c r="AE463">
        <f>IF(Merge6[[#This Row],[Position2]]="LM",1,0)</f>
        <v>0</v>
      </c>
      <c r="AF463">
        <f>IF(Merge6[[#This Row],[Position2]]="CDM",1,0)</f>
        <v>0</v>
      </c>
      <c r="AG463">
        <f>IF(Merge6[[#This Row],[Position2]]="CM",1,0)</f>
        <v>0</v>
      </c>
      <c r="AH463">
        <f>IF(Merge6[[#This Row],[Position2]]="CAM",1,0)</f>
        <v>0</v>
      </c>
      <c r="AI463">
        <f>IF(Merge6[[#This Row],[Position2]]="RM",1,0)</f>
        <v>1</v>
      </c>
      <c r="AJ463">
        <f>IF(Merge6[[#This Row],[Position2]]="LW",1,0)</f>
        <v>0</v>
      </c>
      <c r="AK463">
        <f>IF(Merge6[[#This Row],[Position2]]="RW",1,0)</f>
        <v>0</v>
      </c>
      <c r="AL463">
        <f>IF(Merge6[[#This Row],[Position2]]="CF",1,0)</f>
        <v>0</v>
      </c>
      <c r="AM463">
        <f>IF(Merge6[[#This Row],[Position2]]="ST",1,0)</f>
        <v>0</v>
      </c>
      <c r="AN463">
        <v>77</v>
      </c>
      <c r="AO463">
        <v>78</v>
      </c>
      <c r="AP463">
        <v>69</v>
      </c>
      <c r="AQ463">
        <v>67</v>
      </c>
      <c r="AR463">
        <v>62</v>
      </c>
      <c r="AS463">
        <v>64</v>
      </c>
      <c r="AT463">
        <v>69</v>
      </c>
      <c r="AU463">
        <v>78</v>
      </c>
      <c r="AV463">
        <v>76</v>
      </c>
      <c r="AW463">
        <v>69</v>
      </c>
      <c r="AX463">
        <v>67</v>
      </c>
      <c r="AY463">
        <v>68</v>
      </c>
      <c r="AZ463">
        <v>53</v>
      </c>
      <c r="BA463">
        <v>49</v>
      </c>
      <c r="BB463">
        <v>36</v>
      </c>
      <c r="BC463">
        <v>40</v>
      </c>
      <c r="BD463">
        <v>81</v>
      </c>
      <c r="BE463">
        <v>79</v>
      </c>
      <c r="BF463">
        <v>62</v>
      </c>
      <c r="BG463">
        <v>83</v>
      </c>
      <c r="BH463">
        <v>79</v>
      </c>
      <c r="BI463">
        <v>81</v>
      </c>
      <c r="BJ463">
        <v>63</v>
      </c>
      <c r="BK463">
        <v>10</v>
      </c>
      <c r="BL463">
        <v>14</v>
      </c>
      <c r="BM463">
        <v>8</v>
      </c>
      <c r="BN463">
        <v>14</v>
      </c>
      <c r="BO463">
        <v>7</v>
      </c>
      <c r="BP463">
        <v>52</v>
      </c>
      <c r="BQ463">
        <v>75</v>
      </c>
      <c r="BR463">
        <v>79</v>
      </c>
      <c r="BS463">
        <v>37</v>
      </c>
      <c r="BT463">
        <v>73</v>
      </c>
      <c r="BU463">
        <v>72</v>
      </c>
    </row>
    <row r="464" spans="1:73" x14ac:dyDescent="0.25">
      <c r="A464" t="s">
        <v>481</v>
      </c>
      <c r="B464">
        <v>22</v>
      </c>
      <c r="C464" t="s">
        <v>1</v>
      </c>
      <c r="D464">
        <v>23</v>
      </c>
      <c r="E464">
        <f>Merge6[[#This Row],[age]]^2</f>
        <v>529</v>
      </c>
      <c r="F464" s="1">
        <v>3000000</v>
      </c>
      <c r="G464" s="1">
        <v>10000000</v>
      </c>
      <c r="H464" s="1">
        <f>Merge6[[#This Row],[MV at time]]/1000000</f>
        <v>3</v>
      </c>
      <c r="I464" s="1">
        <f>Merge6[[#This Row],[fee]]/1000000</f>
        <v>10</v>
      </c>
      <c r="J464" s="2">
        <f>Merge6[[#This Row],[fee]]/Merge6[[#This Row],[MV at time]]</f>
        <v>3.3333333333333335</v>
      </c>
      <c r="K464" t="s">
        <v>2</v>
      </c>
      <c r="L464" t="s">
        <v>133</v>
      </c>
      <c r="M464" t="s">
        <v>89</v>
      </c>
      <c r="N464" t="s">
        <v>177</v>
      </c>
      <c r="O4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4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64" t="s">
        <v>60</v>
      </c>
      <c r="R464" t="s">
        <v>55</v>
      </c>
      <c r="S464">
        <v>74</v>
      </c>
      <c r="T464">
        <v>81</v>
      </c>
      <c r="U464">
        <f>Merge6[[#This Row],[POT]]-Merge6[[#This Row],[TOT]]</f>
        <v>7</v>
      </c>
      <c r="V464" t="s">
        <v>8</v>
      </c>
      <c r="W464">
        <f>IF(Merge6[[#This Row],[Preffoot]]="Right",1,0)</f>
        <v>1</v>
      </c>
      <c r="X464" t="s">
        <v>9</v>
      </c>
      <c r="Y464">
        <f>IF(Merge6[[#This Row],[Position2]]="GK",1,0)</f>
        <v>0</v>
      </c>
      <c r="Z464">
        <f>IF(Merge6[[#This Row],[Position2]]="LB",1,0)</f>
        <v>0</v>
      </c>
      <c r="AA464">
        <f>IF(Merge6[[#This Row],[Position2]]="CB",1,0)</f>
        <v>1</v>
      </c>
      <c r="AB464">
        <f>IF(Merge6[[#This Row],[Position2]]="RB",1,0)</f>
        <v>0</v>
      </c>
      <c r="AC464">
        <f>IF(Merge6[[#This Row],[Position2]]="LWB",1,0)</f>
        <v>0</v>
      </c>
      <c r="AD464">
        <f>IF(Merge6[[#This Row],[Position2]]="RWB",1,0)</f>
        <v>0</v>
      </c>
      <c r="AE464">
        <f>IF(Merge6[[#This Row],[Position2]]="LM",1,0)</f>
        <v>0</v>
      </c>
      <c r="AF464">
        <f>IF(Merge6[[#This Row],[Position2]]="CDM",1,0)</f>
        <v>0</v>
      </c>
      <c r="AG464">
        <f>IF(Merge6[[#This Row],[Position2]]="CM",1,0)</f>
        <v>0</v>
      </c>
      <c r="AH464">
        <f>IF(Merge6[[#This Row],[Position2]]="CAM",1,0)</f>
        <v>0</v>
      </c>
      <c r="AI464">
        <f>IF(Merge6[[#This Row],[Position2]]="RM",1,0)</f>
        <v>0</v>
      </c>
      <c r="AJ464">
        <f>IF(Merge6[[#This Row],[Position2]]="LW",1,0)</f>
        <v>0</v>
      </c>
      <c r="AK464">
        <f>IF(Merge6[[#This Row],[Position2]]="RW",1,0)</f>
        <v>0</v>
      </c>
      <c r="AL464">
        <f>IF(Merge6[[#This Row],[Position2]]="CF",1,0)</f>
        <v>0</v>
      </c>
      <c r="AM464">
        <f>IF(Merge6[[#This Row],[Position2]]="ST",1,0)</f>
        <v>0</v>
      </c>
      <c r="AN464">
        <v>69</v>
      </c>
      <c r="AO464">
        <v>67</v>
      </c>
      <c r="AP464">
        <v>66</v>
      </c>
      <c r="AQ464">
        <v>71</v>
      </c>
      <c r="AR464">
        <v>57</v>
      </c>
      <c r="AS464">
        <v>72</v>
      </c>
      <c r="AT464">
        <v>51</v>
      </c>
      <c r="AU464">
        <v>42</v>
      </c>
      <c r="AV464">
        <v>36</v>
      </c>
      <c r="AW464">
        <v>35</v>
      </c>
      <c r="AX464">
        <v>29</v>
      </c>
      <c r="AY464">
        <v>37</v>
      </c>
      <c r="AZ464">
        <v>35</v>
      </c>
      <c r="BA464">
        <v>71</v>
      </c>
      <c r="BB464">
        <v>75</v>
      </c>
      <c r="BC464">
        <v>77</v>
      </c>
      <c r="BD464">
        <v>75</v>
      </c>
      <c r="BE464">
        <v>71</v>
      </c>
      <c r="BF464">
        <v>78</v>
      </c>
      <c r="BG464">
        <v>62</v>
      </c>
      <c r="BH464">
        <v>75</v>
      </c>
      <c r="BI464">
        <v>69</v>
      </c>
      <c r="BJ464">
        <v>76</v>
      </c>
      <c r="BK464">
        <v>15</v>
      </c>
      <c r="BL464">
        <v>7</v>
      </c>
      <c r="BM464">
        <v>10</v>
      </c>
      <c r="BN464">
        <v>15</v>
      </c>
      <c r="BO464">
        <v>15</v>
      </c>
      <c r="BP464">
        <v>62</v>
      </c>
      <c r="BQ464">
        <v>62</v>
      </c>
      <c r="BR464">
        <v>36</v>
      </c>
      <c r="BS464">
        <v>73</v>
      </c>
      <c r="BT464">
        <v>49</v>
      </c>
      <c r="BU464">
        <v>71</v>
      </c>
    </row>
    <row r="465" spans="1:73" x14ac:dyDescent="0.25">
      <c r="A465" t="s">
        <v>621</v>
      </c>
      <c r="B465">
        <v>23</v>
      </c>
      <c r="C465" t="s">
        <v>84</v>
      </c>
      <c r="D465">
        <v>30</v>
      </c>
      <c r="E465">
        <f>Merge6[[#This Row],[age]]^2</f>
        <v>900</v>
      </c>
      <c r="F465" s="1">
        <v>18000000</v>
      </c>
      <c r="G465" s="1">
        <v>35000000</v>
      </c>
      <c r="H465" s="1">
        <f>Merge6[[#This Row],[MV at time]]/1000000</f>
        <v>18</v>
      </c>
      <c r="I465" s="1">
        <f>Merge6[[#This Row],[fee]]/1000000</f>
        <v>35</v>
      </c>
      <c r="J465" s="2">
        <f>Merge6[[#This Row],[fee]]/Merge6[[#This Row],[MV at time]]</f>
        <v>1.9444444444444444</v>
      </c>
      <c r="K465" t="s">
        <v>509</v>
      </c>
      <c r="L465" t="s">
        <v>290</v>
      </c>
      <c r="M465" t="s">
        <v>35</v>
      </c>
      <c r="N465" t="s">
        <v>169</v>
      </c>
      <c r="O4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465" t="s">
        <v>6</v>
      </c>
      <c r="R465" t="s">
        <v>6</v>
      </c>
      <c r="S465">
        <v>82</v>
      </c>
      <c r="T465">
        <v>82</v>
      </c>
      <c r="U465">
        <f>Merge6[[#This Row],[POT]]-Merge6[[#This Row],[TOT]]</f>
        <v>0</v>
      </c>
      <c r="V465" t="s">
        <v>8</v>
      </c>
      <c r="W465">
        <f>IF(Merge6[[#This Row],[Preffoot]]="Right",1,0)</f>
        <v>1</v>
      </c>
      <c r="X465" t="s">
        <v>87</v>
      </c>
      <c r="Y465">
        <f>IF(Merge6[[#This Row],[Position2]]="GK",1,0)</f>
        <v>1</v>
      </c>
      <c r="Z465">
        <f>IF(Merge6[[#This Row],[Position2]]="LB",1,0)</f>
        <v>0</v>
      </c>
      <c r="AA465">
        <f>IF(Merge6[[#This Row],[Position2]]="CB",1,0)</f>
        <v>0</v>
      </c>
      <c r="AB465">
        <f>IF(Merge6[[#This Row],[Position2]]="RB",1,0)</f>
        <v>0</v>
      </c>
      <c r="AC465">
        <f>IF(Merge6[[#This Row],[Position2]]="LWB",1,0)</f>
        <v>0</v>
      </c>
      <c r="AD465">
        <f>IF(Merge6[[#This Row],[Position2]]="RWB",1,0)</f>
        <v>0</v>
      </c>
      <c r="AE465">
        <f>IF(Merge6[[#This Row],[Position2]]="LM",1,0)</f>
        <v>0</v>
      </c>
      <c r="AF465">
        <f>IF(Merge6[[#This Row],[Position2]]="CDM",1,0)</f>
        <v>0</v>
      </c>
      <c r="AG465">
        <f>IF(Merge6[[#This Row],[Position2]]="CM",1,0)</f>
        <v>0</v>
      </c>
      <c r="AH465">
        <f>IF(Merge6[[#This Row],[Position2]]="CAM",1,0)</f>
        <v>0</v>
      </c>
      <c r="AI465">
        <f>IF(Merge6[[#This Row],[Position2]]="RM",1,0)</f>
        <v>0</v>
      </c>
      <c r="AJ465">
        <f>IF(Merge6[[#This Row],[Position2]]="LW",1,0)</f>
        <v>0</v>
      </c>
      <c r="AK465">
        <f>IF(Merge6[[#This Row],[Position2]]="RW",1,0)</f>
        <v>0</v>
      </c>
      <c r="AL465">
        <f>IF(Merge6[[#This Row],[Position2]]="CF",1,0)</f>
        <v>0</v>
      </c>
      <c r="AM465">
        <f>IF(Merge6[[#This Row],[Position2]]="ST",1,0)</f>
        <v>0</v>
      </c>
      <c r="AN465">
        <v>32</v>
      </c>
      <c r="AO465">
        <v>12</v>
      </c>
      <c r="AP465">
        <v>17</v>
      </c>
      <c r="AQ465">
        <v>50</v>
      </c>
      <c r="AR465">
        <v>35</v>
      </c>
      <c r="AS465">
        <v>12</v>
      </c>
      <c r="AT465">
        <v>59</v>
      </c>
      <c r="AU465">
        <v>10</v>
      </c>
      <c r="AV465">
        <v>15</v>
      </c>
      <c r="AW465">
        <v>10</v>
      </c>
      <c r="AX465">
        <v>10</v>
      </c>
      <c r="AY465">
        <v>21</v>
      </c>
      <c r="AZ465">
        <v>19</v>
      </c>
      <c r="BA465">
        <v>18</v>
      </c>
      <c r="BB465">
        <v>11</v>
      </c>
      <c r="BC465">
        <v>12</v>
      </c>
      <c r="BD465">
        <v>56</v>
      </c>
      <c r="BE465">
        <v>40</v>
      </c>
      <c r="BF465">
        <v>67</v>
      </c>
      <c r="BG465">
        <v>50</v>
      </c>
      <c r="BH465">
        <v>50</v>
      </c>
      <c r="BI465">
        <v>48</v>
      </c>
      <c r="BJ465">
        <v>71</v>
      </c>
      <c r="BK465">
        <v>81</v>
      </c>
      <c r="BL465">
        <v>82</v>
      </c>
      <c r="BM465">
        <v>81</v>
      </c>
      <c r="BN465">
        <v>78</v>
      </c>
      <c r="BO465">
        <v>81</v>
      </c>
      <c r="BP465">
        <v>25</v>
      </c>
      <c r="BQ465">
        <v>80</v>
      </c>
      <c r="BR465">
        <v>11</v>
      </c>
      <c r="BS465">
        <v>25</v>
      </c>
      <c r="BT465">
        <v>60</v>
      </c>
      <c r="BU465">
        <v>61</v>
      </c>
    </row>
    <row r="466" spans="1:73" x14ac:dyDescent="0.25">
      <c r="A466" t="s">
        <v>297</v>
      </c>
      <c r="B466">
        <v>11</v>
      </c>
      <c r="C466" t="s">
        <v>10</v>
      </c>
      <c r="D466">
        <v>29</v>
      </c>
      <c r="E466">
        <f>Merge6[[#This Row],[age]]^2</f>
        <v>841</v>
      </c>
      <c r="F466" s="1">
        <v>15000000</v>
      </c>
      <c r="G466" s="1">
        <v>24700000</v>
      </c>
      <c r="H466" s="1">
        <f>Merge6[[#This Row],[MV at time]]/1000000</f>
        <v>15</v>
      </c>
      <c r="I466" s="1">
        <f>Merge6[[#This Row],[fee]]/1000000</f>
        <v>24.7</v>
      </c>
      <c r="J466" s="2">
        <f>Merge6[[#This Row],[fee]]/Merge6[[#This Row],[MV at time]]</f>
        <v>1.6466666666666667</v>
      </c>
      <c r="K466" t="s">
        <v>2</v>
      </c>
      <c r="L466" t="s">
        <v>3</v>
      </c>
      <c r="M466" t="s">
        <v>242</v>
      </c>
      <c r="N466" t="s">
        <v>25</v>
      </c>
      <c r="O4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66" t="s">
        <v>55</v>
      </c>
      <c r="R466" t="s">
        <v>7</v>
      </c>
      <c r="S466">
        <v>83</v>
      </c>
      <c r="T466">
        <v>83</v>
      </c>
      <c r="U466">
        <f>Merge6[[#This Row],[POT]]-Merge6[[#This Row],[TOT]]</f>
        <v>0</v>
      </c>
      <c r="V466" t="s">
        <v>8</v>
      </c>
      <c r="W466">
        <f>IF(Merge6[[#This Row],[Preffoot]]="Right",1,0)</f>
        <v>1</v>
      </c>
      <c r="X466" t="s">
        <v>20</v>
      </c>
      <c r="Y466">
        <f>IF(Merge6[[#This Row],[Position2]]="GK",1,0)</f>
        <v>0</v>
      </c>
      <c r="Z466">
        <f>IF(Merge6[[#This Row],[Position2]]="LB",1,0)</f>
        <v>0</v>
      </c>
      <c r="AA466">
        <f>IF(Merge6[[#This Row],[Position2]]="CB",1,0)</f>
        <v>0</v>
      </c>
      <c r="AB466">
        <f>IF(Merge6[[#This Row],[Position2]]="RB",1,0)</f>
        <v>0</v>
      </c>
      <c r="AC466">
        <f>IF(Merge6[[#This Row],[Position2]]="LWB",1,0)</f>
        <v>0</v>
      </c>
      <c r="AD466">
        <f>IF(Merge6[[#This Row],[Position2]]="RWB",1,0)</f>
        <v>0</v>
      </c>
      <c r="AE466">
        <f>IF(Merge6[[#This Row],[Position2]]="LM",1,0)</f>
        <v>0</v>
      </c>
      <c r="AF466">
        <f>IF(Merge6[[#This Row],[Position2]]="CDM",1,0)</f>
        <v>0</v>
      </c>
      <c r="AG466">
        <f>IF(Merge6[[#This Row],[Position2]]="CM",1,0)</f>
        <v>1</v>
      </c>
      <c r="AH466">
        <f>IF(Merge6[[#This Row],[Position2]]="CAM",1,0)</f>
        <v>0</v>
      </c>
      <c r="AI466">
        <f>IF(Merge6[[#This Row],[Position2]]="RM",1,0)</f>
        <v>0</v>
      </c>
      <c r="AJ466">
        <f>IF(Merge6[[#This Row],[Position2]]="LW",1,0)</f>
        <v>0</v>
      </c>
      <c r="AK466">
        <f>IF(Merge6[[#This Row],[Position2]]="RW",1,0)</f>
        <v>0</v>
      </c>
      <c r="AL466">
        <f>IF(Merge6[[#This Row],[Position2]]="CF",1,0)</f>
        <v>0</v>
      </c>
      <c r="AM466">
        <f>IF(Merge6[[#This Row],[Position2]]="ST",1,0)</f>
        <v>0</v>
      </c>
      <c r="AN466">
        <v>86</v>
      </c>
      <c r="AO466">
        <v>87</v>
      </c>
      <c r="AP466">
        <v>77</v>
      </c>
      <c r="AQ466">
        <v>87</v>
      </c>
      <c r="AR466">
        <v>83</v>
      </c>
      <c r="AS466">
        <v>63</v>
      </c>
      <c r="AT466">
        <v>78</v>
      </c>
      <c r="AU466">
        <v>73</v>
      </c>
      <c r="AV466">
        <v>76</v>
      </c>
      <c r="AW466">
        <v>83</v>
      </c>
      <c r="AX466">
        <v>69</v>
      </c>
      <c r="AY466">
        <v>75</v>
      </c>
      <c r="AZ466">
        <v>78</v>
      </c>
      <c r="BA466">
        <v>49</v>
      </c>
      <c r="BB466">
        <v>51</v>
      </c>
      <c r="BC466">
        <v>59</v>
      </c>
      <c r="BD466">
        <v>69</v>
      </c>
      <c r="BE466">
        <v>67</v>
      </c>
      <c r="BF466">
        <v>64</v>
      </c>
      <c r="BG466">
        <v>58</v>
      </c>
      <c r="BH466">
        <v>72</v>
      </c>
      <c r="BI466">
        <v>80</v>
      </c>
      <c r="BJ466">
        <v>49</v>
      </c>
      <c r="BK466">
        <v>10</v>
      </c>
      <c r="BL466">
        <v>14</v>
      </c>
      <c r="BM466">
        <v>9</v>
      </c>
      <c r="BN466">
        <v>6</v>
      </c>
      <c r="BO466">
        <v>12</v>
      </c>
      <c r="BP466">
        <v>65</v>
      </c>
      <c r="BQ466">
        <v>82</v>
      </c>
      <c r="BR466">
        <v>78</v>
      </c>
      <c r="BS466">
        <v>69</v>
      </c>
      <c r="BT466">
        <v>86</v>
      </c>
      <c r="BU466">
        <v>79</v>
      </c>
    </row>
    <row r="467" spans="1:73" x14ac:dyDescent="0.25">
      <c r="A467" t="s">
        <v>622</v>
      </c>
      <c r="B467">
        <v>23</v>
      </c>
      <c r="C467" t="s">
        <v>28</v>
      </c>
      <c r="D467">
        <v>29</v>
      </c>
      <c r="E467">
        <f>Merge6[[#This Row],[age]]^2</f>
        <v>841</v>
      </c>
      <c r="F467" s="1">
        <v>10000000</v>
      </c>
      <c r="G467" s="1">
        <v>10000000</v>
      </c>
      <c r="H467" s="1">
        <f>Merge6[[#This Row],[MV at time]]/1000000</f>
        <v>10</v>
      </c>
      <c r="I467" s="1">
        <f>Merge6[[#This Row],[fee]]/1000000</f>
        <v>10</v>
      </c>
      <c r="J467" s="2">
        <f>Merge6[[#This Row],[fee]]/Merge6[[#This Row],[MV at time]]</f>
        <v>1</v>
      </c>
      <c r="K467" t="s">
        <v>509</v>
      </c>
      <c r="L467" t="s">
        <v>145</v>
      </c>
      <c r="M467" t="s">
        <v>429</v>
      </c>
      <c r="N467" t="s">
        <v>192</v>
      </c>
      <c r="O4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67" t="s">
        <v>131</v>
      </c>
      <c r="R467" t="s">
        <v>60</v>
      </c>
      <c r="S467">
        <v>76</v>
      </c>
      <c r="T467">
        <v>76</v>
      </c>
      <c r="U467">
        <f>Merge6[[#This Row],[POT]]-Merge6[[#This Row],[TOT]]</f>
        <v>0</v>
      </c>
      <c r="V467" t="s">
        <v>8</v>
      </c>
      <c r="W467">
        <f>IF(Merge6[[#This Row],[Preffoot]]="Right",1,0)</f>
        <v>1</v>
      </c>
      <c r="X467" t="s">
        <v>15</v>
      </c>
      <c r="Y467">
        <f>IF(Merge6[[#This Row],[Position2]]="GK",1,0)</f>
        <v>0</v>
      </c>
      <c r="Z467">
        <f>IF(Merge6[[#This Row],[Position2]]="LB",1,0)</f>
        <v>0</v>
      </c>
      <c r="AA467">
        <f>IF(Merge6[[#This Row],[Position2]]="CB",1,0)</f>
        <v>0</v>
      </c>
      <c r="AB467">
        <f>IF(Merge6[[#This Row],[Position2]]="RB",1,0)</f>
        <v>0</v>
      </c>
      <c r="AC467">
        <f>IF(Merge6[[#This Row],[Position2]]="LWB",1,0)</f>
        <v>0</v>
      </c>
      <c r="AD467">
        <f>IF(Merge6[[#This Row],[Position2]]="RWB",1,0)</f>
        <v>0</v>
      </c>
      <c r="AE467">
        <f>IF(Merge6[[#This Row],[Position2]]="LM",1,0)</f>
        <v>0</v>
      </c>
      <c r="AF467">
        <f>IF(Merge6[[#This Row],[Position2]]="CDM",1,0)</f>
        <v>0</v>
      </c>
      <c r="AG467">
        <f>IF(Merge6[[#This Row],[Position2]]="CM",1,0)</f>
        <v>0</v>
      </c>
      <c r="AH467">
        <f>IF(Merge6[[#This Row],[Position2]]="CAM",1,0)</f>
        <v>0</v>
      </c>
      <c r="AI467">
        <f>IF(Merge6[[#This Row],[Position2]]="RM",1,0)</f>
        <v>0</v>
      </c>
      <c r="AJ467">
        <f>IF(Merge6[[#This Row],[Position2]]="LW",1,0)</f>
        <v>0</v>
      </c>
      <c r="AK467">
        <f>IF(Merge6[[#This Row],[Position2]]="RW",1,0)</f>
        <v>0</v>
      </c>
      <c r="AL467">
        <f>IF(Merge6[[#This Row],[Position2]]="CF",1,0)</f>
        <v>0</v>
      </c>
      <c r="AM467">
        <f>IF(Merge6[[#This Row],[Position2]]="ST",1,0)</f>
        <v>1</v>
      </c>
      <c r="AN467">
        <v>73</v>
      </c>
      <c r="AO467">
        <v>71</v>
      </c>
      <c r="AP467">
        <v>68</v>
      </c>
      <c r="AQ467">
        <v>69</v>
      </c>
      <c r="AR467">
        <v>66</v>
      </c>
      <c r="AS467">
        <v>79</v>
      </c>
      <c r="AT467">
        <v>74</v>
      </c>
      <c r="AU467">
        <v>75</v>
      </c>
      <c r="AV467">
        <v>72</v>
      </c>
      <c r="AW467">
        <v>69</v>
      </c>
      <c r="AX467">
        <v>39</v>
      </c>
      <c r="AY467">
        <v>78</v>
      </c>
      <c r="AZ467">
        <v>74</v>
      </c>
      <c r="BA467">
        <v>47</v>
      </c>
      <c r="BB467">
        <v>21</v>
      </c>
      <c r="BC467">
        <v>28</v>
      </c>
      <c r="BD467">
        <v>67</v>
      </c>
      <c r="BE467">
        <v>77</v>
      </c>
      <c r="BF467">
        <v>74</v>
      </c>
      <c r="BG467">
        <v>64</v>
      </c>
      <c r="BH467">
        <v>76</v>
      </c>
      <c r="BI467">
        <v>71</v>
      </c>
      <c r="BJ467">
        <v>80</v>
      </c>
      <c r="BK467">
        <v>14</v>
      </c>
      <c r="BL467">
        <v>12</v>
      </c>
      <c r="BM467">
        <v>12</v>
      </c>
      <c r="BN467">
        <v>16</v>
      </c>
      <c r="BO467">
        <v>9</v>
      </c>
      <c r="BP467">
        <v>41</v>
      </c>
      <c r="BQ467">
        <v>76</v>
      </c>
      <c r="BR467">
        <v>78</v>
      </c>
      <c r="BS467">
        <v>44</v>
      </c>
      <c r="BT467">
        <v>73</v>
      </c>
      <c r="BU467">
        <v>77</v>
      </c>
    </row>
    <row r="468" spans="1:73" x14ac:dyDescent="0.25">
      <c r="A468" t="s">
        <v>1126</v>
      </c>
      <c r="B468">
        <v>34</v>
      </c>
      <c r="C468" t="s">
        <v>57</v>
      </c>
      <c r="D468">
        <v>23</v>
      </c>
      <c r="E468">
        <f>Merge6[[#This Row],[age]]^2</f>
        <v>529</v>
      </c>
      <c r="F468" s="1">
        <v>4500000</v>
      </c>
      <c r="G468" s="1">
        <v>11000000</v>
      </c>
      <c r="H468" s="1">
        <f>Merge6[[#This Row],[MV at time]]/1000000</f>
        <v>4.5</v>
      </c>
      <c r="I468" s="1">
        <f>Merge6[[#This Row],[fee]]/1000000</f>
        <v>11</v>
      </c>
      <c r="J468" s="2">
        <f>Merge6[[#This Row],[fee]]/Merge6[[#This Row],[MV at time]]</f>
        <v>2.4444444444444446</v>
      </c>
      <c r="K468" t="s">
        <v>1050</v>
      </c>
      <c r="L468" t="s">
        <v>11</v>
      </c>
      <c r="M468" t="s">
        <v>177</v>
      </c>
      <c r="N468" t="s">
        <v>59</v>
      </c>
      <c r="O4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68" t="s">
        <v>55</v>
      </c>
      <c r="R468" t="s">
        <v>55</v>
      </c>
      <c r="S468">
        <v>75</v>
      </c>
      <c r="T468">
        <v>80</v>
      </c>
      <c r="U468">
        <f>Merge6[[#This Row],[POT]]-Merge6[[#This Row],[TOT]]</f>
        <v>5</v>
      </c>
      <c r="V468" t="s">
        <v>8</v>
      </c>
      <c r="W468">
        <f>IF(Merge6[[#This Row],[Preffoot]]="Right",1,0)</f>
        <v>1</v>
      </c>
      <c r="X468" t="s">
        <v>20</v>
      </c>
      <c r="Y468">
        <f>IF(Merge6[[#This Row],[Position2]]="GK",1,0)</f>
        <v>0</v>
      </c>
      <c r="Z468">
        <f>IF(Merge6[[#This Row],[Position2]]="LB",1,0)</f>
        <v>0</v>
      </c>
      <c r="AA468">
        <f>IF(Merge6[[#This Row],[Position2]]="CB",1,0)</f>
        <v>0</v>
      </c>
      <c r="AB468">
        <f>IF(Merge6[[#This Row],[Position2]]="RB",1,0)</f>
        <v>0</v>
      </c>
      <c r="AC468">
        <f>IF(Merge6[[#This Row],[Position2]]="LWB",1,0)</f>
        <v>0</v>
      </c>
      <c r="AD468">
        <f>IF(Merge6[[#This Row],[Position2]]="RWB",1,0)</f>
        <v>0</v>
      </c>
      <c r="AE468">
        <f>IF(Merge6[[#This Row],[Position2]]="LM",1,0)</f>
        <v>0</v>
      </c>
      <c r="AF468">
        <f>IF(Merge6[[#This Row],[Position2]]="CDM",1,0)</f>
        <v>0</v>
      </c>
      <c r="AG468">
        <f>IF(Merge6[[#This Row],[Position2]]="CM",1,0)</f>
        <v>1</v>
      </c>
      <c r="AH468">
        <f>IF(Merge6[[#This Row],[Position2]]="CAM",1,0)</f>
        <v>0</v>
      </c>
      <c r="AI468">
        <f>IF(Merge6[[#This Row],[Position2]]="RM",1,0)</f>
        <v>0</v>
      </c>
      <c r="AJ468">
        <f>IF(Merge6[[#This Row],[Position2]]="LW",1,0)</f>
        <v>0</v>
      </c>
      <c r="AK468">
        <f>IF(Merge6[[#This Row],[Position2]]="RW",1,0)</f>
        <v>0</v>
      </c>
      <c r="AL468">
        <f>IF(Merge6[[#This Row],[Position2]]="CF",1,0)</f>
        <v>0</v>
      </c>
      <c r="AM468">
        <f>IF(Merge6[[#This Row],[Position2]]="ST",1,0)</f>
        <v>0</v>
      </c>
      <c r="AN468">
        <v>76</v>
      </c>
      <c r="AO468">
        <v>76</v>
      </c>
      <c r="AP468">
        <v>70</v>
      </c>
      <c r="AQ468">
        <v>77</v>
      </c>
      <c r="AR468">
        <v>75</v>
      </c>
      <c r="AS468">
        <v>62</v>
      </c>
      <c r="AT468">
        <v>77</v>
      </c>
      <c r="AU468">
        <v>66</v>
      </c>
      <c r="AV468">
        <v>74</v>
      </c>
      <c r="AW468">
        <v>72</v>
      </c>
      <c r="AX468">
        <v>56</v>
      </c>
      <c r="AY468">
        <v>47</v>
      </c>
      <c r="AZ468">
        <v>58</v>
      </c>
      <c r="BA468">
        <v>66</v>
      </c>
      <c r="BB468">
        <v>66</v>
      </c>
      <c r="BC468">
        <v>72</v>
      </c>
      <c r="BD468">
        <v>71</v>
      </c>
      <c r="BE468">
        <v>80</v>
      </c>
      <c r="BF468">
        <v>73</v>
      </c>
      <c r="BG468">
        <v>72</v>
      </c>
      <c r="BH468">
        <v>76</v>
      </c>
      <c r="BI468">
        <v>76</v>
      </c>
      <c r="BJ468">
        <v>58</v>
      </c>
      <c r="BK468">
        <v>13</v>
      </c>
      <c r="BL468">
        <v>12</v>
      </c>
      <c r="BM468">
        <v>7</v>
      </c>
      <c r="BN468">
        <v>14</v>
      </c>
      <c r="BO468">
        <v>11</v>
      </c>
      <c r="BP468">
        <v>73</v>
      </c>
      <c r="BQ468">
        <v>73</v>
      </c>
      <c r="BR468">
        <v>75</v>
      </c>
      <c r="BS468">
        <v>68</v>
      </c>
      <c r="BT468">
        <v>73</v>
      </c>
      <c r="BU468">
        <v>75</v>
      </c>
    </row>
    <row r="469" spans="1:73" x14ac:dyDescent="0.25">
      <c r="A469" t="s">
        <v>272</v>
      </c>
      <c r="B469">
        <v>11</v>
      </c>
      <c r="C469" t="s">
        <v>57</v>
      </c>
      <c r="D469">
        <v>27</v>
      </c>
      <c r="E469">
        <f>Merge6[[#This Row],[age]]^2</f>
        <v>729</v>
      </c>
      <c r="F469" s="1">
        <v>30000000</v>
      </c>
      <c r="G469" s="1">
        <v>30000000</v>
      </c>
      <c r="H469" s="1">
        <f>Merge6[[#This Row],[MV at time]]/1000000</f>
        <v>30</v>
      </c>
      <c r="I469" s="1">
        <f>Merge6[[#This Row],[fee]]/1000000</f>
        <v>30</v>
      </c>
      <c r="J469" s="2">
        <f>Merge6[[#This Row],[fee]]/Merge6[[#This Row],[MV at time]]</f>
        <v>1</v>
      </c>
      <c r="K469" t="s">
        <v>2</v>
      </c>
      <c r="L469" t="s">
        <v>273</v>
      </c>
      <c r="M469" t="s">
        <v>274</v>
      </c>
      <c r="N469" t="s">
        <v>275</v>
      </c>
      <c r="O4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69" t="s">
        <v>55</v>
      </c>
      <c r="R469" t="s">
        <v>60</v>
      </c>
      <c r="S469">
        <v>82</v>
      </c>
      <c r="T469">
        <v>82</v>
      </c>
      <c r="U469">
        <f>Merge6[[#This Row],[POT]]-Merge6[[#This Row],[TOT]]</f>
        <v>0</v>
      </c>
      <c r="V469" t="s">
        <v>8</v>
      </c>
      <c r="W469">
        <f>IF(Merge6[[#This Row],[Preffoot]]="Right",1,0)</f>
        <v>1</v>
      </c>
      <c r="X469" t="s">
        <v>20</v>
      </c>
      <c r="Y469">
        <f>IF(Merge6[[#This Row],[Position2]]="GK",1,0)</f>
        <v>0</v>
      </c>
      <c r="Z469">
        <f>IF(Merge6[[#This Row],[Position2]]="LB",1,0)</f>
        <v>0</v>
      </c>
      <c r="AA469">
        <f>IF(Merge6[[#This Row],[Position2]]="CB",1,0)</f>
        <v>0</v>
      </c>
      <c r="AB469">
        <f>IF(Merge6[[#This Row],[Position2]]="RB",1,0)</f>
        <v>0</v>
      </c>
      <c r="AC469">
        <f>IF(Merge6[[#This Row],[Position2]]="LWB",1,0)</f>
        <v>0</v>
      </c>
      <c r="AD469">
        <f>IF(Merge6[[#This Row],[Position2]]="RWB",1,0)</f>
        <v>0</v>
      </c>
      <c r="AE469">
        <f>IF(Merge6[[#This Row],[Position2]]="LM",1,0)</f>
        <v>0</v>
      </c>
      <c r="AF469">
        <f>IF(Merge6[[#This Row],[Position2]]="CDM",1,0)</f>
        <v>0</v>
      </c>
      <c r="AG469">
        <f>IF(Merge6[[#This Row],[Position2]]="CM",1,0)</f>
        <v>1</v>
      </c>
      <c r="AH469">
        <f>IF(Merge6[[#This Row],[Position2]]="CAM",1,0)</f>
        <v>0</v>
      </c>
      <c r="AI469">
        <f>IF(Merge6[[#This Row],[Position2]]="RM",1,0)</f>
        <v>0</v>
      </c>
      <c r="AJ469">
        <f>IF(Merge6[[#This Row],[Position2]]="LW",1,0)</f>
        <v>0</v>
      </c>
      <c r="AK469">
        <f>IF(Merge6[[#This Row],[Position2]]="RW",1,0)</f>
        <v>0</v>
      </c>
      <c r="AL469">
        <f>IF(Merge6[[#This Row],[Position2]]="CF",1,0)</f>
        <v>0</v>
      </c>
      <c r="AM469">
        <f>IF(Merge6[[#This Row],[Position2]]="ST",1,0)</f>
        <v>0</v>
      </c>
      <c r="AN469">
        <v>84</v>
      </c>
      <c r="AO469">
        <v>78</v>
      </c>
      <c r="AP469">
        <v>72</v>
      </c>
      <c r="AQ469">
        <v>86</v>
      </c>
      <c r="AR469">
        <v>84</v>
      </c>
      <c r="AS469">
        <v>60</v>
      </c>
      <c r="AT469">
        <v>78</v>
      </c>
      <c r="AU469">
        <v>69</v>
      </c>
      <c r="AV469">
        <v>76</v>
      </c>
      <c r="AW469">
        <v>79</v>
      </c>
      <c r="AX469">
        <v>81</v>
      </c>
      <c r="AY469">
        <v>67</v>
      </c>
      <c r="AZ469">
        <v>47</v>
      </c>
      <c r="BA469">
        <v>73</v>
      </c>
      <c r="BB469">
        <v>69</v>
      </c>
      <c r="BC469">
        <v>75</v>
      </c>
      <c r="BD469">
        <v>82</v>
      </c>
      <c r="BE469">
        <v>79</v>
      </c>
      <c r="BF469">
        <v>72</v>
      </c>
      <c r="BG469">
        <v>86</v>
      </c>
      <c r="BH469">
        <v>77</v>
      </c>
      <c r="BI469">
        <v>83</v>
      </c>
      <c r="BJ469">
        <v>76</v>
      </c>
      <c r="BK469">
        <v>10</v>
      </c>
      <c r="BL469">
        <v>14</v>
      </c>
      <c r="BM469">
        <v>13</v>
      </c>
      <c r="BN469">
        <v>9</v>
      </c>
      <c r="BO469">
        <v>12</v>
      </c>
      <c r="BP469">
        <v>73</v>
      </c>
      <c r="BQ469">
        <v>77</v>
      </c>
      <c r="BR469">
        <v>77</v>
      </c>
      <c r="BS469">
        <v>77</v>
      </c>
      <c r="BT469">
        <v>84</v>
      </c>
      <c r="BU469">
        <v>83</v>
      </c>
    </row>
    <row r="470" spans="1:73" x14ac:dyDescent="0.25">
      <c r="A470" t="s">
        <v>1127</v>
      </c>
      <c r="B470">
        <v>23</v>
      </c>
      <c r="C470" t="s">
        <v>1</v>
      </c>
      <c r="D470">
        <v>21</v>
      </c>
      <c r="E470">
        <f>Merge6[[#This Row],[age]]^2</f>
        <v>441</v>
      </c>
      <c r="F470" s="1">
        <v>12000000</v>
      </c>
      <c r="G470" s="1">
        <v>8500000</v>
      </c>
      <c r="H470" s="1">
        <f>Merge6[[#This Row],[MV at time]]/1000000</f>
        <v>12</v>
      </c>
      <c r="I470" s="1">
        <f>Merge6[[#This Row],[fee]]/1000000</f>
        <v>8.5</v>
      </c>
      <c r="J470" s="2">
        <f>Merge6[[#This Row],[fee]]/Merge6[[#This Row],[MV at time]]</f>
        <v>0.70833333333333337</v>
      </c>
      <c r="K470" t="s">
        <v>1050</v>
      </c>
      <c r="L470" t="s">
        <v>149</v>
      </c>
      <c r="M470" t="s">
        <v>35</v>
      </c>
      <c r="N470" t="s">
        <v>274</v>
      </c>
      <c r="O4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70" t="s">
        <v>6</v>
      </c>
      <c r="R470" t="s">
        <v>55</v>
      </c>
      <c r="S470">
        <v>78</v>
      </c>
      <c r="T470">
        <v>84</v>
      </c>
      <c r="U470">
        <f>Merge6[[#This Row],[POT]]-Merge6[[#This Row],[TOT]]</f>
        <v>6</v>
      </c>
      <c r="V470" t="s">
        <v>8</v>
      </c>
      <c r="W470">
        <f>IF(Merge6[[#This Row],[Preffoot]]="Right",1,0)</f>
        <v>1</v>
      </c>
      <c r="X470" t="s">
        <v>9</v>
      </c>
      <c r="Y470">
        <f>IF(Merge6[[#This Row],[Position2]]="GK",1,0)</f>
        <v>0</v>
      </c>
      <c r="Z470">
        <f>IF(Merge6[[#This Row],[Position2]]="LB",1,0)</f>
        <v>0</v>
      </c>
      <c r="AA470">
        <f>IF(Merge6[[#This Row],[Position2]]="CB",1,0)</f>
        <v>1</v>
      </c>
      <c r="AB470">
        <f>IF(Merge6[[#This Row],[Position2]]="RB",1,0)</f>
        <v>0</v>
      </c>
      <c r="AC470">
        <f>IF(Merge6[[#This Row],[Position2]]="LWB",1,0)</f>
        <v>0</v>
      </c>
      <c r="AD470">
        <f>IF(Merge6[[#This Row],[Position2]]="RWB",1,0)</f>
        <v>0</v>
      </c>
      <c r="AE470">
        <f>IF(Merge6[[#This Row],[Position2]]="LM",1,0)</f>
        <v>0</v>
      </c>
      <c r="AF470">
        <f>IF(Merge6[[#This Row],[Position2]]="CDM",1,0)</f>
        <v>0</v>
      </c>
      <c r="AG470">
        <f>IF(Merge6[[#This Row],[Position2]]="CM",1,0)</f>
        <v>0</v>
      </c>
      <c r="AH470">
        <f>IF(Merge6[[#This Row],[Position2]]="CAM",1,0)</f>
        <v>0</v>
      </c>
      <c r="AI470">
        <f>IF(Merge6[[#This Row],[Position2]]="RM",1,0)</f>
        <v>0</v>
      </c>
      <c r="AJ470">
        <f>IF(Merge6[[#This Row],[Position2]]="LW",1,0)</f>
        <v>0</v>
      </c>
      <c r="AK470">
        <f>IF(Merge6[[#This Row],[Position2]]="RW",1,0)</f>
        <v>0</v>
      </c>
      <c r="AL470">
        <f>IF(Merge6[[#This Row],[Position2]]="CF",1,0)</f>
        <v>0</v>
      </c>
      <c r="AM470">
        <f>IF(Merge6[[#This Row],[Position2]]="ST",1,0)</f>
        <v>0</v>
      </c>
      <c r="AN470">
        <v>72</v>
      </c>
      <c r="AO470">
        <v>63</v>
      </c>
      <c r="AP470">
        <v>49</v>
      </c>
      <c r="AQ470">
        <v>77</v>
      </c>
      <c r="AR470">
        <v>69</v>
      </c>
      <c r="AS470">
        <v>79</v>
      </c>
      <c r="AT470">
        <v>57</v>
      </c>
      <c r="AU470">
        <v>40</v>
      </c>
      <c r="AV470">
        <v>41</v>
      </c>
      <c r="AW470">
        <v>47</v>
      </c>
      <c r="AX470">
        <v>41</v>
      </c>
      <c r="AY470">
        <v>52</v>
      </c>
      <c r="AZ470">
        <v>35</v>
      </c>
      <c r="BA470">
        <v>78</v>
      </c>
      <c r="BB470">
        <v>75</v>
      </c>
      <c r="BC470">
        <v>80</v>
      </c>
      <c r="BD470">
        <v>70</v>
      </c>
      <c r="BE470">
        <v>71</v>
      </c>
      <c r="BF470">
        <v>81</v>
      </c>
      <c r="BG470">
        <v>55</v>
      </c>
      <c r="BH470">
        <v>83</v>
      </c>
      <c r="BI470">
        <v>52</v>
      </c>
      <c r="BJ470">
        <v>77</v>
      </c>
      <c r="BK470">
        <v>8</v>
      </c>
      <c r="BL470">
        <v>7</v>
      </c>
      <c r="BM470">
        <v>13</v>
      </c>
      <c r="BN470">
        <v>11</v>
      </c>
      <c r="BO470">
        <v>13</v>
      </c>
      <c r="BP470">
        <v>72</v>
      </c>
      <c r="BQ470">
        <v>73</v>
      </c>
      <c r="BR470">
        <v>43</v>
      </c>
      <c r="BS470">
        <v>78</v>
      </c>
      <c r="BT470">
        <v>56</v>
      </c>
      <c r="BU470">
        <v>76</v>
      </c>
    </row>
    <row r="471" spans="1:73" x14ac:dyDescent="0.25">
      <c r="A471" t="s">
        <v>814</v>
      </c>
      <c r="B471">
        <v>9</v>
      </c>
      <c r="C471" t="s">
        <v>57</v>
      </c>
      <c r="D471">
        <v>27</v>
      </c>
      <c r="E471">
        <f>Merge6[[#This Row],[age]]^2</f>
        <v>729</v>
      </c>
      <c r="F471" s="1">
        <v>600000</v>
      </c>
      <c r="G471" s="1">
        <v>12700000</v>
      </c>
      <c r="H471" s="1">
        <f>Merge6[[#This Row],[MV at time]]/1000000</f>
        <v>0.6</v>
      </c>
      <c r="I471" s="1">
        <f>Merge6[[#This Row],[fee]]/1000000</f>
        <v>12.7</v>
      </c>
      <c r="J471" s="2">
        <f>Merge6[[#This Row],[fee]]/Merge6[[#This Row],[MV at time]]</f>
        <v>21.166666666666668</v>
      </c>
      <c r="K471" t="s">
        <v>773</v>
      </c>
      <c r="L471" t="s">
        <v>273</v>
      </c>
      <c r="M471" t="s">
        <v>815</v>
      </c>
      <c r="N471" t="s">
        <v>247</v>
      </c>
      <c r="O4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71" t="s">
        <v>50</v>
      </c>
      <c r="R471" t="s">
        <v>7</v>
      </c>
      <c r="S471">
        <v>75</v>
      </c>
      <c r="T471">
        <v>75</v>
      </c>
      <c r="U471">
        <f>Merge6[[#This Row],[POT]]-Merge6[[#This Row],[TOT]]</f>
        <v>0</v>
      </c>
      <c r="V471" t="s">
        <v>8</v>
      </c>
      <c r="W471">
        <f>IF(Merge6[[#This Row],[Preffoot]]="Right",1,0)</f>
        <v>1</v>
      </c>
      <c r="X471" t="s">
        <v>20</v>
      </c>
      <c r="Y471">
        <f>IF(Merge6[[#This Row],[Position2]]="GK",1,0)</f>
        <v>0</v>
      </c>
      <c r="Z471">
        <f>IF(Merge6[[#This Row],[Position2]]="LB",1,0)</f>
        <v>0</v>
      </c>
      <c r="AA471">
        <f>IF(Merge6[[#This Row],[Position2]]="CB",1,0)</f>
        <v>0</v>
      </c>
      <c r="AB471">
        <f>IF(Merge6[[#This Row],[Position2]]="RB",1,0)</f>
        <v>0</v>
      </c>
      <c r="AC471">
        <f>IF(Merge6[[#This Row],[Position2]]="LWB",1,0)</f>
        <v>0</v>
      </c>
      <c r="AD471">
        <f>IF(Merge6[[#This Row],[Position2]]="RWB",1,0)</f>
        <v>0</v>
      </c>
      <c r="AE471">
        <f>IF(Merge6[[#This Row],[Position2]]="LM",1,0)</f>
        <v>0</v>
      </c>
      <c r="AF471">
        <f>IF(Merge6[[#This Row],[Position2]]="CDM",1,0)</f>
        <v>0</v>
      </c>
      <c r="AG471">
        <f>IF(Merge6[[#This Row],[Position2]]="CM",1,0)</f>
        <v>1</v>
      </c>
      <c r="AH471">
        <f>IF(Merge6[[#This Row],[Position2]]="CAM",1,0)</f>
        <v>0</v>
      </c>
      <c r="AI471">
        <f>IF(Merge6[[#This Row],[Position2]]="RM",1,0)</f>
        <v>0</v>
      </c>
      <c r="AJ471">
        <f>IF(Merge6[[#This Row],[Position2]]="LW",1,0)</f>
        <v>0</v>
      </c>
      <c r="AK471">
        <f>IF(Merge6[[#This Row],[Position2]]="RW",1,0)</f>
        <v>0</v>
      </c>
      <c r="AL471">
        <f>IF(Merge6[[#This Row],[Position2]]="CF",1,0)</f>
        <v>0</v>
      </c>
      <c r="AM471">
        <f>IF(Merge6[[#This Row],[Position2]]="ST",1,0)</f>
        <v>0</v>
      </c>
      <c r="AN471">
        <v>78</v>
      </c>
      <c r="AO471">
        <v>78</v>
      </c>
      <c r="AP471">
        <v>72</v>
      </c>
      <c r="AQ471">
        <v>75</v>
      </c>
      <c r="AR471">
        <v>72</v>
      </c>
      <c r="AS471">
        <v>65</v>
      </c>
      <c r="AT471">
        <v>72</v>
      </c>
      <c r="AU471">
        <v>65</v>
      </c>
      <c r="AV471">
        <v>69</v>
      </c>
      <c r="AW471">
        <v>66</v>
      </c>
      <c r="AX471">
        <v>56</v>
      </c>
      <c r="AY471">
        <v>56</v>
      </c>
      <c r="AZ471">
        <v>68</v>
      </c>
      <c r="BA471">
        <v>72</v>
      </c>
      <c r="BB471">
        <v>74</v>
      </c>
      <c r="BC471">
        <v>76</v>
      </c>
      <c r="BD471">
        <v>79</v>
      </c>
      <c r="BE471">
        <v>84</v>
      </c>
      <c r="BF471">
        <v>73</v>
      </c>
      <c r="BG471">
        <v>78</v>
      </c>
      <c r="BH471">
        <v>82</v>
      </c>
      <c r="BI471">
        <v>79</v>
      </c>
      <c r="BJ471">
        <v>72</v>
      </c>
      <c r="BK471">
        <v>9</v>
      </c>
      <c r="BL471">
        <v>7</v>
      </c>
      <c r="BM471">
        <v>10</v>
      </c>
      <c r="BN471">
        <v>9</v>
      </c>
      <c r="BO471">
        <v>8</v>
      </c>
      <c r="BP471">
        <v>80</v>
      </c>
      <c r="BQ471">
        <v>74</v>
      </c>
      <c r="BR471">
        <v>76</v>
      </c>
      <c r="BS471">
        <v>77</v>
      </c>
      <c r="BT471">
        <v>71</v>
      </c>
      <c r="BU471">
        <v>77</v>
      </c>
    </row>
    <row r="472" spans="1:73" x14ac:dyDescent="0.25">
      <c r="A472" t="s">
        <v>400</v>
      </c>
      <c r="B472">
        <v>35</v>
      </c>
      <c r="C472" t="s">
        <v>17</v>
      </c>
      <c r="D472">
        <v>24</v>
      </c>
      <c r="E472">
        <f>Merge6[[#This Row],[age]]^2</f>
        <v>576</v>
      </c>
      <c r="F472" s="1">
        <v>3000000</v>
      </c>
      <c r="G472" s="1">
        <v>14000000</v>
      </c>
      <c r="H472" s="1">
        <f>Merge6[[#This Row],[MV at time]]/1000000</f>
        <v>3</v>
      </c>
      <c r="I472" s="1">
        <f>Merge6[[#This Row],[fee]]/1000000</f>
        <v>14</v>
      </c>
      <c r="J472" s="2">
        <f>Merge6[[#This Row],[fee]]/Merge6[[#This Row],[MV at time]]</f>
        <v>4.666666666666667</v>
      </c>
      <c r="K472" t="s">
        <v>2</v>
      </c>
      <c r="L472" t="s">
        <v>273</v>
      </c>
      <c r="M472" t="s">
        <v>401</v>
      </c>
      <c r="N472" t="s">
        <v>59</v>
      </c>
      <c r="O4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72" t="s">
        <v>55</v>
      </c>
      <c r="R472" t="s">
        <v>55</v>
      </c>
      <c r="S472">
        <v>71</v>
      </c>
      <c r="T472">
        <v>79</v>
      </c>
      <c r="U472">
        <f>Merge6[[#This Row],[POT]]-Merge6[[#This Row],[TOT]]</f>
        <v>8</v>
      </c>
      <c r="V472" t="s">
        <v>43</v>
      </c>
      <c r="W472">
        <f>IF(Merge6[[#This Row],[Preffoot]]="Right",1,0)</f>
        <v>0</v>
      </c>
      <c r="X472" t="s">
        <v>61</v>
      </c>
      <c r="Y472">
        <f>IF(Merge6[[#This Row],[Position2]]="GK",1,0)</f>
        <v>0</v>
      </c>
      <c r="Z472">
        <f>IF(Merge6[[#This Row],[Position2]]="LB",1,0)</f>
        <v>0</v>
      </c>
      <c r="AA472">
        <f>IF(Merge6[[#This Row],[Position2]]="CB",1,0)</f>
        <v>0</v>
      </c>
      <c r="AB472">
        <f>IF(Merge6[[#This Row],[Position2]]="RB",1,0)</f>
        <v>0</v>
      </c>
      <c r="AC472">
        <f>IF(Merge6[[#This Row],[Position2]]="LWB",1,0)</f>
        <v>0</v>
      </c>
      <c r="AD472">
        <f>IF(Merge6[[#This Row],[Position2]]="RWB",1,0)</f>
        <v>0</v>
      </c>
      <c r="AE472">
        <f>IF(Merge6[[#This Row],[Position2]]="LM",1,0)</f>
        <v>0</v>
      </c>
      <c r="AF472">
        <f>IF(Merge6[[#This Row],[Position2]]="CDM",1,0)</f>
        <v>1</v>
      </c>
      <c r="AG472">
        <f>IF(Merge6[[#This Row],[Position2]]="CM",1,0)</f>
        <v>0</v>
      </c>
      <c r="AH472">
        <f>IF(Merge6[[#This Row],[Position2]]="CAM",1,0)</f>
        <v>0</v>
      </c>
      <c r="AI472">
        <f>IF(Merge6[[#This Row],[Position2]]="RM",1,0)</f>
        <v>0</v>
      </c>
      <c r="AJ472">
        <f>IF(Merge6[[#This Row],[Position2]]="LW",1,0)</f>
        <v>0</v>
      </c>
      <c r="AK472">
        <f>IF(Merge6[[#This Row],[Position2]]="RW",1,0)</f>
        <v>0</v>
      </c>
      <c r="AL472">
        <f>IF(Merge6[[#This Row],[Position2]]="CF",1,0)</f>
        <v>0</v>
      </c>
      <c r="AM472">
        <f>IF(Merge6[[#This Row],[Position2]]="ST",1,0)</f>
        <v>0</v>
      </c>
      <c r="AN472">
        <v>69</v>
      </c>
      <c r="AO472">
        <v>63</v>
      </c>
      <c r="AP472">
        <v>51</v>
      </c>
      <c r="AQ472">
        <v>74</v>
      </c>
      <c r="AR472">
        <v>68</v>
      </c>
      <c r="AS472">
        <v>61</v>
      </c>
      <c r="AT472">
        <v>60</v>
      </c>
      <c r="AU472">
        <v>40</v>
      </c>
      <c r="AV472">
        <v>40</v>
      </c>
      <c r="AW472">
        <v>46</v>
      </c>
      <c r="AX472">
        <v>44</v>
      </c>
      <c r="AY472">
        <v>49</v>
      </c>
      <c r="AZ472">
        <v>47</v>
      </c>
      <c r="BA472">
        <v>69</v>
      </c>
      <c r="BB472">
        <v>68</v>
      </c>
      <c r="BC472">
        <v>73</v>
      </c>
      <c r="BD472">
        <v>64</v>
      </c>
      <c r="BE472">
        <v>66</v>
      </c>
      <c r="BF472">
        <v>64</v>
      </c>
      <c r="BG472">
        <v>60</v>
      </c>
      <c r="BH472">
        <v>61</v>
      </c>
      <c r="BI472">
        <v>55</v>
      </c>
      <c r="BJ472">
        <v>54</v>
      </c>
      <c r="BK472">
        <v>14</v>
      </c>
      <c r="BL472">
        <v>13</v>
      </c>
      <c r="BM472">
        <v>7</v>
      </c>
      <c r="BN472">
        <v>7</v>
      </c>
      <c r="BO472">
        <v>8</v>
      </c>
      <c r="BP472">
        <v>75</v>
      </c>
      <c r="BQ472">
        <v>67</v>
      </c>
      <c r="BR472">
        <v>46</v>
      </c>
      <c r="BS472">
        <v>73</v>
      </c>
      <c r="BT472">
        <v>52</v>
      </c>
      <c r="BU472">
        <v>67</v>
      </c>
    </row>
    <row r="473" spans="1:73" x14ac:dyDescent="0.25">
      <c r="A473" t="s">
        <v>942</v>
      </c>
      <c r="B473">
        <v>23</v>
      </c>
      <c r="C473" t="s">
        <v>28</v>
      </c>
      <c r="D473">
        <v>23</v>
      </c>
      <c r="E473">
        <f>Merge6[[#This Row],[age]]^2</f>
        <v>529</v>
      </c>
      <c r="F473" s="1">
        <v>9500000</v>
      </c>
      <c r="G473" s="1">
        <v>21000000</v>
      </c>
      <c r="H473" s="1">
        <f>Merge6[[#This Row],[MV at time]]/1000000</f>
        <v>9.5</v>
      </c>
      <c r="I473" s="1">
        <f>Merge6[[#This Row],[fee]]/1000000</f>
        <v>21</v>
      </c>
      <c r="J473" s="2">
        <f>Merge6[[#This Row],[fee]]/Merge6[[#This Row],[MV at time]]</f>
        <v>2.2105263157894739</v>
      </c>
      <c r="K473" t="s">
        <v>773</v>
      </c>
      <c r="L473" t="s">
        <v>149</v>
      </c>
      <c r="M473" t="s">
        <v>223</v>
      </c>
      <c r="N473" t="s">
        <v>213</v>
      </c>
      <c r="O4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73" t="s">
        <v>91</v>
      </c>
      <c r="R473" t="s">
        <v>60</v>
      </c>
      <c r="S473">
        <v>70</v>
      </c>
      <c r="T473">
        <v>74</v>
      </c>
      <c r="U473">
        <f>Merge6[[#This Row],[POT]]-Merge6[[#This Row],[TOT]]</f>
        <v>4</v>
      </c>
      <c r="V473" t="s">
        <v>8</v>
      </c>
      <c r="W473">
        <f>IF(Merge6[[#This Row],[Preffoot]]="Right",1,0)</f>
        <v>1</v>
      </c>
      <c r="X473" t="s">
        <v>15</v>
      </c>
      <c r="Y473">
        <f>IF(Merge6[[#This Row],[Position2]]="GK",1,0)</f>
        <v>0</v>
      </c>
      <c r="Z473">
        <f>IF(Merge6[[#This Row],[Position2]]="LB",1,0)</f>
        <v>0</v>
      </c>
      <c r="AA473">
        <f>IF(Merge6[[#This Row],[Position2]]="CB",1,0)</f>
        <v>0</v>
      </c>
      <c r="AB473">
        <f>IF(Merge6[[#This Row],[Position2]]="RB",1,0)</f>
        <v>0</v>
      </c>
      <c r="AC473">
        <f>IF(Merge6[[#This Row],[Position2]]="LWB",1,0)</f>
        <v>0</v>
      </c>
      <c r="AD473">
        <f>IF(Merge6[[#This Row],[Position2]]="RWB",1,0)</f>
        <v>0</v>
      </c>
      <c r="AE473">
        <f>IF(Merge6[[#This Row],[Position2]]="LM",1,0)</f>
        <v>0</v>
      </c>
      <c r="AF473">
        <f>IF(Merge6[[#This Row],[Position2]]="CDM",1,0)</f>
        <v>0</v>
      </c>
      <c r="AG473">
        <f>IF(Merge6[[#This Row],[Position2]]="CM",1,0)</f>
        <v>0</v>
      </c>
      <c r="AH473">
        <f>IF(Merge6[[#This Row],[Position2]]="CAM",1,0)</f>
        <v>0</v>
      </c>
      <c r="AI473">
        <f>IF(Merge6[[#This Row],[Position2]]="RM",1,0)</f>
        <v>0</v>
      </c>
      <c r="AJ473">
        <f>IF(Merge6[[#This Row],[Position2]]="LW",1,0)</f>
        <v>0</v>
      </c>
      <c r="AK473">
        <f>IF(Merge6[[#This Row],[Position2]]="RW",1,0)</f>
        <v>0</v>
      </c>
      <c r="AL473">
        <f>IF(Merge6[[#This Row],[Position2]]="CF",1,0)</f>
        <v>0</v>
      </c>
      <c r="AM473">
        <f>IF(Merge6[[#This Row],[Position2]]="ST",1,0)</f>
        <v>1</v>
      </c>
      <c r="AN473">
        <v>74</v>
      </c>
      <c r="AO473">
        <v>72</v>
      </c>
      <c r="AP473">
        <v>65</v>
      </c>
      <c r="AQ473">
        <v>66</v>
      </c>
      <c r="AR473">
        <v>48</v>
      </c>
      <c r="AS473">
        <v>56</v>
      </c>
      <c r="AT473">
        <v>73</v>
      </c>
      <c r="AU473">
        <v>72</v>
      </c>
      <c r="AV473">
        <v>65</v>
      </c>
      <c r="AW473">
        <v>52</v>
      </c>
      <c r="AX473">
        <v>38</v>
      </c>
      <c r="AY473">
        <v>67</v>
      </c>
      <c r="AZ473">
        <v>69</v>
      </c>
      <c r="BA473">
        <v>36</v>
      </c>
      <c r="BB473">
        <v>17</v>
      </c>
      <c r="BC473">
        <v>24</v>
      </c>
      <c r="BD473">
        <v>70</v>
      </c>
      <c r="BE473">
        <v>38</v>
      </c>
      <c r="BF473">
        <v>60</v>
      </c>
      <c r="BG473">
        <v>76</v>
      </c>
      <c r="BH473">
        <v>72</v>
      </c>
      <c r="BI473">
        <v>71</v>
      </c>
      <c r="BJ473">
        <v>67</v>
      </c>
      <c r="BK473">
        <v>12</v>
      </c>
      <c r="BL473">
        <v>14</v>
      </c>
      <c r="BM473">
        <v>6</v>
      </c>
      <c r="BN473">
        <v>8</v>
      </c>
      <c r="BO473">
        <v>6</v>
      </c>
      <c r="BP473">
        <v>47</v>
      </c>
      <c r="BQ473">
        <v>68</v>
      </c>
      <c r="BR473">
        <v>75</v>
      </c>
      <c r="BS473">
        <v>22</v>
      </c>
      <c r="BT473">
        <v>61</v>
      </c>
      <c r="BU473">
        <v>62</v>
      </c>
    </row>
    <row r="474" spans="1:73" x14ac:dyDescent="0.25">
      <c r="A474" t="s">
        <v>623</v>
      </c>
      <c r="B474">
        <v>46</v>
      </c>
      <c r="C474" t="s">
        <v>17</v>
      </c>
      <c r="D474">
        <v>23</v>
      </c>
      <c r="E474">
        <f>Merge6[[#This Row],[age]]^2</f>
        <v>529</v>
      </c>
      <c r="F474" s="1">
        <v>28000000</v>
      </c>
      <c r="G474" s="1">
        <v>25000000</v>
      </c>
      <c r="H474" s="1">
        <f>Merge6[[#This Row],[MV at time]]/1000000</f>
        <v>28</v>
      </c>
      <c r="I474" s="1">
        <f>Merge6[[#This Row],[fee]]/1000000</f>
        <v>25</v>
      </c>
      <c r="J474" s="2">
        <f>Merge6[[#This Row],[fee]]/Merge6[[#This Row],[MV at time]]</f>
        <v>0.8928571428571429</v>
      </c>
      <c r="K474" t="s">
        <v>509</v>
      </c>
      <c r="L474" t="s">
        <v>273</v>
      </c>
      <c r="M474" t="s">
        <v>178</v>
      </c>
      <c r="N474" t="s">
        <v>94</v>
      </c>
      <c r="O4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74" t="s">
        <v>91</v>
      </c>
      <c r="R474" t="s">
        <v>60</v>
      </c>
      <c r="S474">
        <v>79</v>
      </c>
      <c r="T474">
        <v>84</v>
      </c>
      <c r="U474">
        <f>Merge6[[#This Row],[POT]]-Merge6[[#This Row],[TOT]]</f>
        <v>5</v>
      </c>
      <c r="V474" t="s">
        <v>8</v>
      </c>
      <c r="W474">
        <f>IF(Merge6[[#This Row],[Preffoot]]="Right",1,0)</f>
        <v>1</v>
      </c>
      <c r="X474" t="s">
        <v>61</v>
      </c>
      <c r="Y474">
        <f>IF(Merge6[[#This Row],[Position2]]="GK",1,0)</f>
        <v>0</v>
      </c>
      <c r="Z474">
        <f>IF(Merge6[[#This Row],[Position2]]="LB",1,0)</f>
        <v>0</v>
      </c>
      <c r="AA474">
        <f>IF(Merge6[[#This Row],[Position2]]="CB",1,0)</f>
        <v>0</v>
      </c>
      <c r="AB474">
        <f>IF(Merge6[[#This Row],[Position2]]="RB",1,0)</f>
        <v>0</v>
      </c>
      <c r="AC474">
        <f>IF(Merge6[[#This Row],[Position2]]="LWB",1,0)</f>
        <v>0</v>
      </c>
      <c r="AD474">
        <f>IF(Merge6[[#This Row],[Position2]]="RWB",1,0)</f>
        <v>0</v>
      </c>
      <c r="AE474">
        <f>IF(Merge6[[#This Row],[Position2]]="LM",1,0)</f>
        <v>0</v>
      </c>
      <c r="AF474">
        <f>IF(Merge6[[#This Row],[Position2]]="CDM",1,0)</f>
        <v>1</v>
      </c>
      <c r="AG474">
        <f>IF(Merge6[[#This Row],[Position2]]="CM",1,0)</f>
        <v>0</v>
      </c>
      <c r="AH474">
        <f>IF(Merge6[[#This Row],[Position2]]="CAM",1,0)</f>
        <v>0</v>
      </c>
      <c r="AI474">
        <f>IF(Merge6[[#This Row],[Position2]]="RM",1,0)</f>
        <v>0</v>
      </c>
      <c r="AJ474">
        <f>IF(Merge6[[#This Row],[Position2]]="LW",1,0)</f>
        <v>0</v>
      </c>
      <c r="AK474">
        <f>IF(Merge6[[#This Row],[Position2]]="RW",1,0)</f>
        <v>0</v>
      </c>
      <c r="AL474">
        <f>IF(Merge6[[#This Row],[Position2]]="CF",1,0)</f>
        <v>0</v>
      </c>
      <c r="AM474">
        <f>IF(Merge6[[#This Row],[Position2]]="ST",1,0)</f>
        <v>0</v>
      </c>
      <c r="AN474">
        <v>77</v>
      </c>
      <c r="AO474">
        <v>75</v>
      </c>
      <c r="AP474">
        <v>69</v>
      </c>
      <c r="AQ474">
        <v>78</v>
      </c>
      <c r="AR474">
        <v>74</v>
      </c>
      <c r="AS474">
        <v>71</v>
      </c>
      <c r="AT474">
        <v>82</v>
      </c>
      <c r="AU474">
        <v>40</v>
      </c>
      <c r="AV474">
        <v>71</v>
      </c>
      <c r="AW474">
        <v>62</v>
      </c>
      <c r="AX474">
        <v>60</v>
      </c>
      <c r="AY474">
        <v>40</v>
      </c>
      <c r="AZ474">
        <v>53</v>
      </c>
      <c r="BA474">
        <v>79</v>
      </c>
      <c r="BB474">
        <v>71</v>
      </c>
      <c r="BC474">
        <v>80</v>
      </c>
      <c r="BD474">
        <v>74</v>
      </c>
      <c r="BE474">
        <v>76</v>
      </c>
      <c r="BF474">
        <v>83</v>
      </c>
      <c r="BG474">
        <v>65</v>
      </c>
      <c r="BH474">
        <v>83</v>
      </c>
      <c r="BI474">
        <v>67</v>
      </c>
      <c r="BJ474">
        <v>77</v>
      </c>
      <c r="BK474">
        <v>14</v>
      </c>
      <c r="BL474">
        <v>11</v>
      </c>
      <c r="BM474">
        <v>13</v>
      </c>
      <c r="BN474">
        <v>8</v>
      </c>
      <c r="BO474">
        <v>10</v>
      </c>
      <c r="BP474">
        <v>85</v>
      </c>
      <c r="BQ474">
        <v>74</v>
      </c>
      <c r="BR474">
        <v>65</v>
      </c>
      <c r="BS474">
        <v>79</v>
      </c>
      <c r="BT474">
        <v>72</v>
      </c>
      <c r="BU474">
        <v>72</v>
      </c>
    </row>
    <row r="475" spans="1:73" x14ac:dyDescent="0.25">
      <c r="A475" t="s">
        <v>176</v>
      </c>
      <c r="B475">
        <v>16</v>
      </c>
      <c r="C475" t="s">
        <v>28</v>
      </c>
      <c r="D475">
        <v>24</v>
      </c>
      <c r="E475">
        <f>Merge6[[#This Row],[age]]^2</f>
        <v>576</v>
      </c>
      <c r="F475" s="1">
        <v>5000000</v>
      </c>
      <c r="G475" s="1">
        <v>11000000</v>
      </c>
      <c r="H475" s="1">
        <f>Merge6[[#This Row],[MV at time]]/1000000</f>
        <v>5</v>
      </c>
      <c r="I475" s="1">
        <f>Merge6[[#This Row],[fee]]/1000000</f>
        <v>11</v>
      </c>
      <c r="J475" s="2">
        <f>Merge6[[#This Row],[fee]]/Merge6[[#This Row],[MV at time]]</f>
        <v>2.2000000000000002</v>
      </c>
      <c r="K475" t="s">
        <v>1050</v>
      </c>
      <c r="L475" t="s">
        <v>149</v>
      </c>
      <c r="M475" t="s">
        <v>178</v>
      </c>
      <c r="N475" t="s">
        <v>460</v>
      </c>
      <c r="O4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75" t="s">
        <v>91</v>
      </c>
      <c r="R475" t="s">
        <v>60</v>
      </c>
      <c r="S475">
        <v>75</v>
      </c>
      <c r="T475">
        <v>79</v>
      </c>
      <c r="U475">
        <f>Merge6[[#This Row],[POT]]-Merge6[[#This Row],[TOT]]</f>
        <v>4</v>
      </c>
      <c r="V475" t="s">
        <v>8</v>
      </c>
      <c r="W475">
        <f>IF(Merge6[[#This Row],[Preffoot]]="Right",1,0)</f>
        <v>1</v>
      </c>
      <c r="X475" t="s">
        <v>15</v>
      </c>
      <c r="Y475">
        <f>IF(Merge6[[#This Row],[Position2]]="GK",1,0)</f>
        <v>0</v>
      </c>
      <c r="Z475">
        <f>IF(Merge6[[#This Row],[Position2]]="LB",1,0)</f>
        <v>0</v>
      </c>
      <c r="AA475">
        <f>IF(Merge6[[#This Row],[Position2]]="CB",1,0)</f>
        <v>0</v>
      </c>
      <c r="AB475">
        <f>IF(Merge6[[#This Row],[Position2]]="RB",1,0)</f>
        <v>0</v>
      </c>
      <c r="AC475">
        <f>IF(Merge6[[#This Row],[Position2]]="LWB",1,0)</f>
        <v>0</v>
      </c>
      <c r="AD475">
        <f>IF(Merge6[[#This Row],[Position2]]="RWB",1,0)</f>
        <v>0</v>
      </c>
      <c r="AE475">
        <f>IF(Merge6[[#This Row],[Position2]]="LM",1,0)</f>
        <v>0</v>
      </c>
      <c r="AF475">
        <f>IF(Merge6[[#This Row],[Position2]]="CDM",1,0)</f>
        <v>0</v>
      </c>
      <c r="AG475">
        <f>IF(Merge6[[#This Row],[Position2]]="CM",1,0)</f>
        <v>0</v>
      </c>
      <c r="AH475">
        <f>IF(Merge6[[#This Row],[Position2]]="CAM",1,0)</f>
        <v>0</v>
      </c>
      <c r="AI475">
        <f>IF(Merge6[[#This Row],[Position2]]="RM",1,0)</f>
        <v>0</v>
      </c>
      <c r="AJ475">
        <f>IF(Merge6[[#This Row],[Position2]]="LW",1,0)</f>
        <v>0</v>
      </c>
      <c r="AK475">
        <f>IF(Merge6[[#This Row],[Position2]]="RW",1,0)</f>
        <v>0</v>
      </c>
      <c r="AL475">
        <f>IF(Merge6[[#This Row],[Position2]]="CF",1,0)</f>
        <v>0</v>
      </c>
      <c r="AM475">
        <f>IF(Merge6[[#This Row],[Position2]]="ST",1,0)</f>
        <v>1</v>
      </c>
      <c r="AN475">
        <v>74</v>
      </c>
      <c r="AO475">
        <v>75</v>
      </c>
      <c r="AP475">
        <v>41</v>
      </c>
      <c r="AQ475">
        <v>65</v>
      </c>
      <c r="AR475">
        <v>43</v>
      </c>
      <c r="AS475">
        <v>78</v>
      </c>
      <c r="AT475">
        <v>75</v>
      </c>
      <c r="AU475">
        <v>77</v>
      </c>
      <c r="AV475">
        <v>64</v>
      </c>
      <c r="AW475">
        <v>53</v>
      </c>
      <c r="AX475">
        <v>32</v>
      </c>
      <c r="AY475">
        <v>72</v>
      </c>
      <c r="AZ475">
        <v>73</v>
      </c>
      <c r="BA475">
        <v>29</v>
      </c>
      <c r="BB475">
        <v>22</v>
      </c>
      <c r="BC475">
        <v>31</v>
      </c>
      <c r="BD475">
        <v>57</v>
      </c>
      <c r="BE475">
        <v>66</v>
      </c>
      <c r="BF475">
        <v>86</v>
      </c>
      <c r="BG475">
        <v>51</v>
      </c>
      <c r="BH475">
        <v>77</v>
      </c>
      <c r="BI475">
        <v>61</v>
      </c>
      <c r="BJ475">
        <v>77</v>
      </c>
      <c r="BK475">
        <v>13</v>
      </c>
      <c r="BL475">
        <v>8</v>
      </c>
      <c r="BM475">
        <v>8</v>
      </c>
      <c r="BN475">
        <v>7</v>
      </c>
      <c r="BO475">
        <v>11</v>
      </c>
      <c r="BP475">
        <v>71</v>
      </c>
      <c r="BQ475">
        <v>76</v>
      </c>
      <c r="BR475">
        <v>75</v>
      </c>
      <c r="BS475">
        <v>22</v>
      </c>
      <c r="BT475">
        <v>59</v>
      </c>
      <c r="BU475">
        <v>69</v>
      </c>
    </row>
    <row r="476" spans="1:73" x14ac:dyDescent="0.25">
      <c r="A476" t="s">
        <v>176</v>
      </c>
      <c r="B476">
        <v>35</v>
      </c>
      <c r="C476" t="s">
        <v>28</v>
      </c>
      <c r="D476">
        <v>21</v>
      </c>
      <c r="E476">
        <f>Merge6[[#This Row],[age]]^2</f>
        <v>441</v>
      </c>
      <c r="F476" s="1">
        <v>2500000</v>
      </c>
      <c r="G476" s="1">
        <v>8000000</v>
      </c>
      <c r="H476" s="1">
        <f>Merge6[[#This Row],[MV at time]]/1000000</f>
        <v>2.5</v>
      </c>
      <c r="I476" s="1">
        <f>Merge6[[#This Row],[fee]]/1000000</f>
        <v>8</v>
      </c>
      <c r="J476" s="2">
        <f>Merge6[[#This Row],[fee]]/Merge6[[#This Row],[MV at time]]</f>
        <v>3.2</v>
      </c>
      <c r="K476" t="s">
        <v>2</v>
      </c>
      <c r="L476" t="s">
        <v>149</v>
      </c>
      <c r="M476" t="s">
        <v>177</v>
      </c>
      <c r="N476" t="s">
        <v>178</v>
      </c>
      <c r="O4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76" t="s">
        <v>55</v>
      </c>
      <c r="R476" t="s">
        <v>91</v>
      </c>
      <c r="S476">
        <v>67</v>
      </c>
      <c r="T476">
        <v>82</v>
      </c>
      <c r="U476">
        <f>Merge6[[#This Row],[POT]]-Merge6[[#This Row],[TOT]]</f>
        <v>15</v>
      </c>
      <c r="V476" t="s">
        <v>8</v>
      </c>
      <c r="W476">
        <f>IF(Merge6[[#This Row],[Preffoot]]="Right",1,0)</f>
        <v>1</v>
      </c>
      <c r="X476" t="s">
        <v>15</v>
      </c>
      <c r="Y476">
        <f>IF(Merge6[[#This Row],[Position2]]="GK",1,0)</f>
        <v>0</v>
      </c>
      <c r="Z476">
        <f>IF(Merge6[[#This Row],[Position2]]="LB",1,0)</f>
        <v>0</v>
      </c>
      <c r="AA476">
        <f>IF(Merge6[[#This Row],[Position2]]="CB",1,0)</f>
        <v>0</v>
      </c>
      <c r="AB476">
        <f>IF(Merge6[[#This Row],[Position2]]="RB",1,0)</f>
        <v>0</v>
      </c>
      <c r="AC476">
        <f>IF(Merge6[[#This Row],[Position2]]="LWB",1,0)</f>
        <v>0</v>
      </c>
      <c r="AD476">
        <f>IF(Merge6[[#This Row],[Position2]]="RWB",1,0)</f>
        <v>0</v>
      </c>
      <c r="AE476">
        <f>IF(Merge6[[#This Row],[Position2]]="LM",1,0)</f>
        <v>0</v>
      </c>
      <c r="AF476">
        <f>IF(Merge6[[#This Row],[Position2]]="CDM",1,0)</f>
        <v>0</v>
      </c>
      <c r="AG476">
        <f>IF(Merge6[[#This Row],[Position2]]="CM",1,0)</f>
        <v>0</v>
      </c>
      <c r="AH476">
        <f>IF(Merge6[[#This Row],[Position2]]="CAM",1,0)</f>
        <v>0</v>
      </c>
      <c r="AI476">
        <f>IF(Merge6[[#This Row],[Position2]]="RM",1,0)</f>
        <v>0</v>
      </c>
      <c r="AJ476">
        <f>IF(Merge6[[#This Row],[Position2]]="LW",1,0)</f>
        <v>0</v>
      </c>
      <c r="AK476">
        <f>IF(Merge6[[#This Row],[Position2]]="RW",1,0)</f>
        <v>0</v>
      </c>
      <c r="AL476">
        <f>IF(Merge6[[#This Row],[Position2]]="CF",1,0)</f>
        <v>0</v>
      </c>
      <c r="AM476">
        <f>IF(Merge6[[#This Row],[Position2]]="ST",1,0)</f>
        <v>1</v>
      </c>
      <c r="AN476">
        <v>60</v>
      </c>
      <c r="AO476">
        <v>61</v>
      </c>
      <c r="AP476">
        <v>31</v>
      </c>
      <c r="AQ476">
        <v>50</v>
      </c>
      <c r="AR476">
        <v>30</v>
      </c>
      <c r="AS476">
        <v>76</v>
      </c>
      <c r="AT476">
        <v>68</v>
      </c>
      <c r="AU476">
        <v>71</v>
      </c>
      <c r="AV476">
        <v>57</v>
      </c>
      <c r="AW476">
        <v>42</v>
      </c>
      <c r="AX476">
        <v>27</v>
      </c>
      <c r="AY476">
        <v>61</v>
      </c>
      <c r="AZ476">
        <v>61</v>
      </c>
      <c r="BA476">
        <v>21</v>
      </c>
      <c r="BB476">
        <v>22</v>
      </c>
      <c r="BC476">
        <v>26</v>
      </c>
      <c r="BD476">
        <v>70</v>
      </c>
      <c r="BE476">
        <v>60</v>
      </c>
      <c r="BF476">
        <v>81</v>
      </c>
      <c r="BG476">
        <v>43</v>
      </c>
      <c r="BH476">
        <v>71</v>
      </c>
      <c r="BI476">
        <v>58</v>
      </c>
      <c r="BJ476">
        <v>75</v>
      </c>
      <c r="BK476">
        <v>13</v>
      </c>
      <c r="BL476">
        <v>8</v>
      </c>
      <c r="BM476">
        <v>8</v>
      </c>
      <c r="BN476">
        <v>7</v>
      </c>
      <c r="BO476">
        <v>11</v>
      </c>
      <c r="BP476">
        <v>64</v>
      </c>
      <c r="BQ476">
        <v>57</v>
      </c>
      <c r="BR476">
        <v>62</v>
      </c>
      <c r="BS476">
        <v>15</v>
      </c>
      <c r="BT476">
        <v>52</v>
      </c>
      <c r="BU476">
        <v>55</v>
      </c>
    </row>
    <row r="477" spans="1:73" x14ac:dyDescent="0.25">
      <c r="A477" t="s">
        <v>1386</v>
      </c>
      <c r="B477">
        <v>29</v>
      </c>
      <c r="C477" t="s">
        <v>57</v>
      </c>
      <c r="D477">
        <v>24</v>
      </c>
      <c r="E477">
        <f>Merge6[[#This Row],[age]]^2</f>
        <v>576</v>
      </c>
      <c r="F477" s="1">
        <v>7500000</v>
      </c>
      <c r="G477" s="1">
        <v>11000000</v>
      </c>
      <c r="H477" s="1">
        <f>Merge6[[#This Row],[MV at time]]/1000000</f>
        <v>7.5</v>
      </c>
      <c r="I477" s="1">
        <f>Merge6[[#This Row],[fee]]/1000000</f>
        <v>11</v>
      </c>
      <c r="J477" s="2">
        <f>Merge6[[#This Row],[fee]]/Merge6[[#This Row],[MV at time]]</f>
        <v>1.4666666666666666</v>
      </c>
      <c r="K477" t="s">
        <v>1233</v>
      </c>
      <c r="L477" t="s">
        <v>149</v>
      </c>
      <c r="M477" t="s">
        <v>175</v>
      </c>
      <c r="N477" t="s">
        <v>183</v>
      </c>
      <c r="O4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77" t="s">
        <v>7</v>
      </c>
      <c r="R477" t="s">
        <v>55</v>
      </c>
      <c r="S477">
        <v>72</v>
      </c>
      <c r="T477">
        <v>78</v>
      </c>
      <c r="U477">
        <f>Merge6[[#This Row],[POT]]-Merge6[[#This Row],[TOT]]</f>
        <v>6</v>
      </c>
      <c r="V477" t="s">
        <v>43</v>
      </c>
      <c r="W477">
        <f>IF(Merge6[[#This Row],[Preffoot]]="Right",1,0)</f>
        <v>0</v>
      </c>
      <c r="X477" t="s">
        <v>20</v>
      </c>
      <c r="Y477">
        <f>IF(Merge6[[#This Row],[Position2]]="GK",1,0)</f>
        <v>0</v>
      </c>
      <c r="Z477">
        <f>IF(Merge6[[#This Row],[Position2]]="LB",1,0)</f>
        <v>0</v>
      </c>
      <c r="AA477">
        <f>IF(Merge6[[#This Row],[Position2]]="CB",1,0)</f>
        <v>0</v>
      </c>
      <c r="AB477">
        <f>IF(Merge6[[#This Row],[Position2]]="RB",1,0)</f>
        <v>0</v>
      </c>
      <c r="AC477">
        <f>IF(Merge6[[#This Row],[Position2]]="LWB",1,0)</f>
        <v>0</v>
      </c>
      <c r="AD477">
        <f>IF(Merge6[[#This Row],[Position2]]="RWB",1,0)</f>
        <v>0</v>
      </c>
      <c r="AE477">
        <f>IF(Merge6[[#This Row],[Position2]]="LM",1,0)</f>
        <v>0</v>
      </c>
      <c r="AF477">
        <f>IF(Merge6[[#This Row],[Position2]]="CDM",1,0)</f>
        <v>0</v>
      </c>
      <c r="AG477">
        <f>IF(Merge6[[#This Row],[Position2]]="CM",1,0)</f>
        <v>1</v>
      </c>
      <c r="AH477">
        <f>IF(Merge6[[#This Row],[Position2]]="CAM",1,0)</f>
        <v>0</v>
      </c>
      <c r="AI477">
        <f>IF(Merge6[[#This Row],[Position2]]="RM",1,0)</f>
        <v>0</v>
      </c>
      <c r="AJ477">
        <f>IF(Merge6[[#This Row],[Position2]]="LW",1,0)</f>
        <v>0</v>
      </c>
      <c r="AK477">
        <f>IF(Merge6[[#This Row],[Position2]]="RW",1,0)</f>
        <v>0</v>
      </c>
      <c r="AL477">
        <f>IF(Merge6[[#This Row],[Position2]]="CF",1,0)</f>
        <v>0</v>
      </c>
      <c r="AM477">
        <f>IF(Merge6[[#This Row],[Position2]]="ST",1,0)</f>
        <v>0</v>
      </c>
      <c r="AN477">
        <v>74</v>
      </c>
      <c r="AO477">
        <v>72</v>
      </c>
      <c r="AP477">
        <v>69</v>
      </c>
      <c r="AQ477">
        <v>77</v>
      </c>
      <c r="AR477">
        <v>70</v>
      </c>
      <c r="AS477">
        <v>70</v>
      </c>
      <c r="AT477">
        <v>75</v>
      </c>
      <c r="AU477">
        <v>60</v>
      </c>
      <c r="AV477">
        <v>69</v>
      </c>
      <c r="AW477">
        <v>66</v>
      </c>
      <c r="AX477">
        <v>59</v>
      </c>
      <c r="AY477">
        <v>59</v>
      </c>
      <c r="AZ477">
        <v>69</v>
      </c>
      <c r="BA477" t="s">
        <v>1234</v>
      </c>
      <c r="BB477">
        <v>74</v>
      </c>
      <c r="BC477">
        <v>77</v>
      </c>
      <c r="BD477">
        <v>70</v>
      </c>
      <c r="BE477">
        <v>73</v>
      </c>
      <c r="BF477">
        <v>69</v>
      </c>
      <c r="BG477">
        <v>70</v>
      </c>
      <c r="BH477">
        <v>63</v>
      </c>
      <c r="BI477">
        <v>65</v>
      </c>
      <c r="BJ477">
        <v>62</v>
      </c>
      <c r="BK477">
        <v>8</v>
      </c>
      <c r="BL477">
        <v>8</v>
      </c>
      <c r="BM477">
        <v>9</v>
      </c>
      <c r="BN477">
        <v>9</v>
      </c>
      <c r="BO477">
        <v>9</v>
      </c>
      <c r="BP477">
        <v>69</v>
      </c>
      <c r="BQ477">
        <v>69</v>
      </c>
      <c r="BR477">
        <v>66</v>
      </c>
      <c r="BS477">
        <v>69</v>
      </c>
      <c r="BT477">
        <v>68</v>
      </c>
      <c r="BU477">
        <v>70</v>
      </c>
    </row>
    <row r="478" spans="1:73" x14ac:dyDescent="0.25">
      <c r="A478" t="s">
        <v>624</v>
      </c>
      <c r="B478">
        <v>34</v>
      </c>
      <c r="C478" t="s">
        <v>10</v>
      </c>
      <c r="D478">
        <v>21</v>
      </c>
      <c r="E478">
        <f>Merge6[[#This Row],[age]]^2</f>
        <v>441</v>
      </c>
      <c r="F478" s="1">
        <v>11000000</v>
      </c>
      <c r="G478" s="1">
        <v>25000000</v>
      </c>
      <c r="H478" s="1">
        <f>Merge6[[#This Row],[MV at time]]/1000000</f>
        <v>11</v>
      </c>
      <c r="I478" s="1">
        <f>Merge6[[#This Row],[fee]]/1000000</f>
        <v>25</v>
      </c>
      <c r="J478" s="2">
        <f>Merge6[[#This Row],[fee]]/Merge6[[#This Row],[MV at time]]</f>
        <v>2.2727272727272729</v>
      </c>
      <c r="K478" t="s">
        <v>509</v>
      </c>
      <c r="L478" t="s">
        <v>149</v>
      </c>
      <c r="M478" t="s">
        <v>352</v>
      </c>
      <c r="N478" t="s">
        <v>177</v>
      </c>
      <c r="O4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78" t="s">
        <v>55</v>
      </c>
      <c r="R478" t="s">
        <v>55</v>
      </c>
      <c r="S478">
        <v>75</v>
      </c>
      <c r="T478">
        <v>85</v>
      </c>
      <c r="U478">
        <f>Merge6[[#This Row],[POT]]-Merge6[[#This Row],[TOT]]</f>
        <v>10</v>
      </c>
      <c r="V478" t="s">
        <v>8</v>
      </c>
      <c r="W478">
        <f>IF(Merge6[[#This Row],[Preffoot]]="Right",1,0)</f>
        <v>1</v>
      </c>
      <c r="X478" t="s">
        <v>20</v>
      </c>
      <c r="Y478">
        <f>IF(Merge6[[#This Row],[Position2]]="GK",1,0)</f>
        <v>0</v>
      </c>
      <c r="Z478">
        <f>IF(Merge6[[#This Row],[Position2]]="LB",1,0)</f>
        <v>0</v>
      </c>
      <c r="AA478">
        <f>IF(Merge6[[#This Row],[Position2]]="CB",1,0)</f>
        <v>0</v>
      </c>
      <c r="AB478">
        <f>IF(Merge6[[#This Row],[Position2]]="RB",1,0)</f>
        <v>0</v>
      </c>
      <c r="AC478">
        <f>IF(Merge6[[#This Row],[Position2]]="LWB",1,0)</f>
        <v>0</v>
      </c>
      <c r="AD478">
        <f>IF(Merge6[[#This Row],[Position2]]="RWB",1,0)</f>
        <v>0</v>
      </c>
      <c r="AE478">
        <f>IF(Merge6[[#This Row],[Position2]]="LM",1,0)</f>
        <v>0</v>
      </c>
      <c r="AF478">
        <f>IF(Merge6[[#This Row],[Position2]]="CDM",1,0)</f>
        <v>0</v>
      </c>
      <c r="AG478">
        <f>IF(Merge6[[#This Row],[Position2]]="CM",1,0)</f>
        <v>1</v>
      </c>
      <c r="AH478">
        <f>IF(Merge6[[#This Row],[Position2]]="CAM",1,0)</f>
        <v>0</v>
      </c>
      <c r="AI478">
        <f>IF(Merge6[[#This Row],[Position2]]="RM",1,0)</f>
        <v>0</v>
      </c>
      <c r="AJ478">
        <f>IF(Merge6[[#This Row],[Position2]]="LW",1,0)</f>
        <v>0</v>
      </c>
      <c r="AK478">
        <f>IF(Merge6[[#This Row],[Position2]]="RW",1,0)</f>
        <v>0</v>
      </c>
      <c r="AL478">
        <f>IF(Merge6[[#This Row],[Position2]]="CF",1,0)</f>
        <v>0</v>
      </c>
      <c r="AM478">
        <f>IF(Merge6[[#This Row],[Position2]]="ST",1,0)</f>
        <v>0</v>
      </c>
      <c r="AN478">
        <v>79</v>
      </c>
      <c r="AO478">
        <v>84</v>
      </c>
      <c r="AP478">
        <v>68</v>
      </c>
      <c r="AQ478">
        <v>77</v>
      </c>
      <c r="AR478">
        <v>72</v>
      </c>
      <c r="AS478">
        <v>58</v>
      </c>
      <c r="AT478">
        <v>79</v>
      </c>
      <c r="AU478">
        <v>69</v>
      </c>
      <c r="AV478">
        <v>62</v>
      </c>
      <c r="AW478">
        <v>61</v>
      </c>
      <c r="AX478">
        <v>53</v>
      </c>
      <c r="AY478">
        <v>55</v>
      </c>
      <c r="AZ478">
        <v>63</v>
      </c>
      <c r="BA478">
        <v>41</v>
      </c>
      <c r="BB478">
        <v>49</v>
      </c>
      <c r="BC478">
        <v>64</v>
      </c>
      <c r="BD478">
        <v>81</v>
      </c>
      <c r="BE478">
        <v>76</v>
      </c>
      <c r="BF478">
        <v>67</v>
      </c>
      <c r="BG478">
        <v>66</v>
      </c>
      <c r="BH478">
        <v>78</v>
      </c>
      <c r="BI478">
        <v>82</v>
      </c>
      <c r="BJ478">
        <v>72</v>
      </c>
      <c r="BK478">
        <v>16</v>
      </c>
      <c r="BL478">
        <v>10</v>
      </c>
      <c r="BM478">
        <v>15</v>
      </c>
      <c r="BN478">
        <v>11</v>
      </c>
      <c r="BO478">
        <v>8</v>
      </c>
      <c r="BP478">
        <v>56</v>
      </c>
      <c r="BQ478">
        <v>74</v>
      </c>
      <c r="BR478">
        <v>73</v>
      </c>
      <c r="BS478">
        <v>62</v>
      </c>
      <c r="BT478">
        <v>76</v>
      </c>
      <c r="BU478">
        <v>74</v>
      </c>
    </row>
    <row r="479" spans="1:73" x14ac:dyDescent="0.25">
      <c r="A479" t="s">
        <v>266</v>
      </c>
      <c r="B479">
        <v>46</v>
      </c>
      <c r="C479" t="s">
        <v>17</v>
      </c>
      <c r="D479">
        <v>23</v>
      </c>
      <c r="E479">
        <f>Merge6[[#This Row],[age]]^2</f>
        <v>529</v>
      </c>
      <c r="F479" s="1">
        <v>2000000</v>
      </c>
      <c r="G479" s="1">
        <v>30500000</v>
      </c>
      <c r="H479" s="1">
        <f>Merge6[[#This Row],[MV at time]]/1000000</f>
        <v>2</v>
      </c>
      <c r="I479" s="1">
        <f>Merge6[[#This Row],[fee]]/1000000</f>
        <v>30.5</v>
      </c>
      <c r="J479" s="2">
        <f>Merge6[[#This Row],[fee]]/Merge6[[#This Row],[MV at time]]</f>
        <v>15.25</v>
      </c>
      <c r="K479" t="s">
        <v>2</v>
      </c>
      <c r="L479" t="s">
        <v>121</v>
      </c>
      <c r="M479" t="s">
        <v>106</v>
      </c>
      <c r="N479" t="s">
        <v>267</v>
      </c>
      <c r="O4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79" t="s">
        <v>6</v>
      </c>
      <c r="R479" t="s">
        <v>60</v>
      </c>
      <c r="S479">
        <v>76</v>
      </c>
      <c r="T479">
        <v>84</v>
      </c>
      <c r="U479">
        <f>Merge6[[#This Row],[POT]]-Merge6[[#This Row],[TOT]]</f>
        <v>8</v>
      </c>
      <c r="V479" t="s">
        <v>8</v>
      </c>
      <c r="W479">
        <f>IF(Merge6[[#This Row],[Preffoot]]="Right",1,0)</f>
        <v>1</v>
      </c>
      <c r="X479" t="s">
        <v>61</v>
      </c>
      <c r="Y479">
        <f>IF(Merge6[[#This Row],[Position2]]="GK",1,0)</f>
        <v>0</v>
      </c>
      <c r="Z479">
        <f>IF(Merge6[[#This Row],[Position2]]="LB",1,0)</f>
        <v>0</v>
      </c>
      <c r="AA479">
        <f>IF(Merge6[[#This Row],[Position2]]="CB",1,0)</f>
        <v>0</v>
      </c>
      <c r="AB479">
        <f>IF(Merge6[[#This Row],[Position2]]="RB",1,0)</f>
        <v>0</v>
      </c>
      <c r="AC479">
        <f>IF(Merge6[[#This Row],[Position2]]="LWB",1,0)</f>
        <v>0</v>
      </c>
      <c r="AD479">
        <f>IF(Merge6[[#This Row],[Position2]]="RWB",1,0)</f>
        <v>0</v>
      </c>
      <c r="AE479">
        <f>IF(Merge6[[#This Row],[Position2]]="LM",1,0)</f>
        <v>0</v>
      </c>
      <c r="AF479">
        <f>IF(Merge6[[#This Row],[Position2]]="CDM",1,0)</f>
        <v>1</v>
      </c>
      <c r="AG479">
        <f>IF(Merge6[[#This Row],[Position2]]="CM",1,0)</f>
        <v>0</v>
      </c>
      <c r="AH479">
        <f>IF(Merge6[[#This Row],[Position2]]="CAM",1,0)</f>
        <v>0</v>
      </c>
      <c r="AI479">
        <f>IF(Merge6[[#This Row],[Position2]]="RM",1,0)</f>
        <v>0</v>
      </c>
      <c r="AJ479">
        <f>IF(Merge6[[#This Row],[Position2]]="LW",1,0)</f>
        <v>0</v>
      </c>
      <c r="AK479">
        <f>IF(Merge6[[#This Row],[Position2]]="RW",1,0)</f>
        <v>0</v>
      </c>
      <c r="AL479">
        <f>IF(Merge6[[#This Row],[Position2]]="CF",1,0)</f>
        <v>0</v>
      </c>
      <c r="AM479">
        <f>IF(Merge6[[#This Row],[Position2]]="ST",1,0)</f>
        <v>0</v>
      </c>
      <c r="AN479">
        <v>75</v>
      </c>
      <c r="AO479">
        <v>71</v>
      </c>
      <c r="AP479">
        <v>69</v>
      </c>
      <c r="AQ479">
        <v>76</v>
      </c>
      <c r="AR479">
        <v>71</v>
      </c>
      <c r="AS479">
        <v>58</v>
      </c>
      <c r="AT479">
        <v>80</v>
      </c>
      <c r="AU479">
        <v>56</v>
      </c>
      <c r="AV479">
        <v>75</v>
      </c>
      <c r="AW479">
        <v>67</v>
      </c>
      <c r="AX479">
        <v>68</v>
      </c>
      <c r="AY479">
        <v>58</v>
      </c>
      <c r="AZ479">
        <v>53</v>
      </c>
      <c r="BA479">
        <v>65</v>
      </c>
      <c r="BB479">
        <v>80</v>
      </c>
      <c r="BC479">
        <v>78</v>
      </c>
      <c r="BD479">
        <v>76</v>
      </c>
      <c r="BE479">
        <v>90</v>
      </c>
      <c r="BF479">
        <v>77</v>
      </c>
      <c r="BG479">
        <v>76</v>
      </c>
      <c r="BH479">
        <v>79</v>
      </c>
      <c r="BI479">
        <v>76</v>
      </c>
      <c r="BJ479">
        <v>81</v>
      </c>
      <c r="BK479">
        <v>7</v>
      </c>
      <c r="BL479">
        <v>16</v>
      </c>
      <c r="BM479">
        <v>14</v>
      </c>
      <c r="BN479">
        <v>11</v>
      </c>
      <c r="BO479">
        <v>9</v>
      </c>
      <c r="BP479">
        <v>78</v>
      </c>
      <c r="BQ479">
        <v>72</v>
      </c>
      <c r="BR479">
        <v>58</v>
      </c>
      <c r="BS479">
        <v>74</v>
      </c>
      <c r="BT479">
        <v>68</v>
      </c>
      <c r="BU479">
        <v>63</v>
      </c>
    </row>
    <row r="480" spans="1:73" x14ac:dyDescent="0.25">
      <c r="A480" t="s">
        <v>418</v>
      </c>
      <c r="B480">
        <v>29</v>
      </c>
      <c r="C480" t="s">
        <v>1</v>
      </c>
      <c r="D480">
        <v>27</v>
      </c>
      <c r="E480">
        <f>Merge6[[#This Row],[age]]^2</f>
        <v>729</v>
      </c>
      <c r="F480" s="1">
        <v>8000000</v>
      </c>
      <c r="G480" s="1">
        <v>13300000</v>
      </c>
      <c r="H480" s="1">
        <f>Merge6[[#This Row],[MV at time]]/1000000</f>
        <v>8</v>
      </c>
      <c r="I480" s="1">
        <f>Merge6[[#This Row],[fee]]/1000000</f>
        <v>13.3</v>
      </c>
      <c r="J480" s="2">
        <f>Merge6[[#This Row],[fee]]/Merge6[[#This Row],[MV at time]]</f>
        <v>1.6625000000000001</v>
      </c>
      <c r="K480" t="s">
        <v>509</v>
      </c>
      <c r="L480" t="s">
        <v>121</v>
      </c>
      <c r="M480" t="s">
        <v>169</v>
      </c>
      <c r="N480" t="s">
        <v>41</v>
      </c>
      <c r="O4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80" t="s">
        <v>6</v>
      </c>
      <c r="R480" t="s">
        <v>7</v>
      </c>
      <c r="S480">
        <v>78</v>
      </c>
      <c r="T480">
        <v>81</v>
      </c>
      <c r="U480">
        <f>Merge6[[#This Row],[POT]]-Merge6[[#This Row],[TOT]]</f>
        <v>3</v>
      </c>
      <c r="V480" t="s">
        <v>8</v>
      </c>
      <c r="W480">
        <f>IF(Merge6[[#This Row],[Preffoot]]="Right",1,0)</f>
        <v>1</v>
      </c>
      <c r="X480" t="s">
        <v>9</v>
      </c>
      <c r="Y480">
        <f>IF(Merge6[[#This Row],[Position2]]="GK",1,0)</f>
        <v>0</v>
      </c>
      <c r="Z480">
        <f>IF(Merge6[[#This Row],[Position2]]="LB",1,0)</f>
        <v>0</v>
      </c>
      <c r="AA480">
        <f>IF(Merge6[[#This Row],[Position2]]="CB",1,0)</f>
        <v>1</v>
      </c>
      <c r="AB480">
        <f>IF(Merge6[[#This Row],[Position2]]="RB",1,0)</f>
        <v>0</v>
      </c>
      <c r="AC480">
        <f>IF(Merge6[[#This Row],[Position2]]="LWB",1,0)</f>
        <v>0</v>
      </c>
      <c r="AD480">
        <f>IF(Merge6[[#This Row],[Position2]]="RWB",1,0)</f>
        <v>0</v>
      </c>
      <c r="AE480">
        <f>IF(Merge6[[#This Row],[Position2]]="LM",1,0)</f>
        <v>0</v>
      </c>
      <c r="AF480">
        <f>IF(Merge6[[#This Row],[Position2]]="CDM",1,0)</f>
        <v>0</v>
      </c>
      <c r="AG480">
        <f>IF(Merge6[[#This Row],[Position2]]="CM",1,0)</f>
        <v>0</v>
      </c>
      <c r="AH480">
        <f>IF(Merge6[[#This Row],[Position2]]="CAM",1,0)</f>
        <v>0</v>
      </c>
      <c r="AI480">
        <f>IF(Merge6[[#This Row],[Position2]]="RM",1,0)</f>
        <v>0</v>
      </c>
      <c r="AJ480">
        <f>IF(Merge6[[#This Row],[Position2]]="LW",1,0)</f>
        <v>0</v>
      </c>
      <c r="AK480">
        <f>IF(Merge6[[#This Row],[Position2]]="RW",1,0)</f>
        <v>0</v>
      </c>
      <c r="AL480">
        <f>IF(Merge6[[#This Row],[Position2]]="CF",1,0)</f>
        <v>0</v>
      </c>
      <c r="AM480">
        <f>IF(Merge6[[#This Row],[Position2]]="ST",1,0)</f>
        <v>0</v>
      </c>
      <c r="AN480">
        <v>63</v>
      </c>
      <c r="AO480">
        <v>58</v>
      </c>
      <c r="AP480">
        <v>56</v>
      </c>
      <c r="AQ480">
        <v>67</v>
      </c>
      <c r="AR480">
        <v>66</v>
      </c>
      <c r="AS480">
        <v>75</v>
      </c>
      <c r="AT480">
        <v>68</v>
      </c>
      <c r="AU480">
        <v>37</v>
      </c>
      <c r="AV480">
        <v>13</v>
      </c>
      <c r="AW480">
        <v>38</v>
      </c>
      <c r="AX480">
        <v>26</v>
      </c>
      <c r="AY480">
        <v>46</v>
      </c>
      <c r="AZ480">
        <v>54</v>
      </c>
      <c r="BA480">
        <v>73</v>
      </c>
      <c r="BB480">
        <v>78</v>
      </c>
      <c r="BC480">
        <v>77</v>
      </c>
      <c r="BD480">
        <v>74</v>
      </c>
      <c r="BE480">
        <v>71</v>
      </c>
      <c r="BF480">
        <v>78</v>
      </c>
      <c r="BG480">
        <v>72</v>
      </c>
      <c r="BH480">
        <v>76</v>
      </c>
      <c r="BI480">
        <v>76</v>
      </c>
      <c r="BJ480">
        <v>88</v>
      </c>
      <c r="BK480">
        <v>11</v>
      </c>
      <c r="BL480">
        <v>14</v>
      </c>
      <c r="BM480">
        <v>13</v>
      </c>
      <c r="BN480">
        <v>8</v>
      </c>
      <c r="BO480">
        <v>14</v>
      </c>
      <c r="BP480">
        <v>88</v>
      </c>
      <c r="BQ480">
        <v>73</v>
      </c>
      <c r="BR480">
        <v>45</v>
      </c>
      <c r="BS480">
        <v>79</v>
      </c>
      <c r="BT480">
        <v>58</v>
      </c>
      <c r="BU480">
        <v>75</v>
      </c>
    </row>
    <row r="481" spans="1:73" x14ac:dyDescent="0.25">
      <c r="A481" t="s">
        <v>418</v>
      </c>
      <c r="B481">
        <v>23</v>
      </c>
      <c r="C481" t="s">
        <v>1</v>
      </c>
      <c r="D481">
        <v>26</v>
      </c>
      <c r="E481">
        <f>Merge6[[#This Row],[age]]^2</f>
        <v>676</v>
      </c>
      <c r="F481" s="1">
        <v>15000000</v>
      </c>
      <c r="G481" s="1">
        <v>12000000</v>
      </c>
      <c r="H481" s="1">
        <f>Merge6[[#This Row],[MV at time]]/1000000</f>
        <v>15</v>
      </c>
      <c r="I481" s="1">
        <f>Merge6[[#This Row],[fee]]/1000000</f>
        <v>12</v>
      </c>
      <c r="J481" s="2">
        <f>Merge6[[#This Row],[fee]]/Merge6[[#This Row],[MV at time]]</f>
        <v>0.8</v>
      </c>
      <c r="K481" t="s">
        <v>2</v>
      </c>
      <c r="L481" t="s">
        <v>121</v>
      </c>
      <c r="M481" t="s">
        <v>24</v>
      </c>
      <c r="N481" t="s">
        <v>169</v>
      </c>
      <c r="O4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481" t="s">
        <v>7</v>
      </c>
      <c r="R481" t="s">
        <v>6</v>
      </c>
      <c r="S481">
        <v>80</v>
      </c>
      <c r="T481">
        <v>84</v>
      </c>
      <c r="U481">
        <f>Merge6[[#This Row],[POT]]-Merge6[[#This Row],[TOT]]</f>
        <v>4</v>
      </c>
      <c r="V481" t="s">
        <v>8</v>
      </c>
      <c r="W481">
        <f>IF(Merge6[[#This Row],[Preffoot]]="Right",1,0)</f>
        <v>1</v>
      </c>
      <c r="X481" t="s">
        <v>9</v>
      </c>
      <c r="Y481">
        <f>IF(Merge6[[#This Row],[Position2]]="GK",1,0)</f>
        <v>0</v>
      </c>
      <c r="Z481">
        <f>IF(Merge6[[#This Row],[Position2]]="LB",1,0)</f>
        <v>0</v>
      </c>
      <c r="AA481">
        <f>IF(Merge6[[#This Row],[Position2]]="CB",1,0)</f>
        <v>1</v>
      </c>
      <c r="AB481">
        <f>IF(Merge6[[#This Row],[Position2]]="RB",1,0)</f>
        <v>0</v>
      </c>
      <c r="AC481">
        <f>IF(Merge6[[#This Row],[Position2]]="LWB",1,0)</f>
        <v>0</v>
      </c>
      <c r="AD481">
        <f>IF(Merge6[[#This Row],[Position2]]="RWB",1,0)</f>
        <v>0</v>
      </c>
      <c r="AE481">
        <f>IF(Merge6[[#This Row],[Position2]]="LM",1,0)</f>
        <v>0</v>
      </c>
      <c r="AF481">
        <f>IF(Merge6[[#This Row],[Position2]]="CDM",1,0)</f>
        <v>0</v>
      </c>
      <c r="AG481">
        <f>IF(Merge6[[#This Row],[Position2]]="CM",1,0)</f>
        <v>0</v>
      </c>
      <c r="AH481">
        <f>IF(Merge6[[#This Row],[Position2]]="CAM",1,0)</f>
        <v>0</v>
      </c>
      <c r="AI481">
        <f>IF(Merge6[[#This Row],[Position2]]="RM",1,0)</f>
        <v>0</v>
      </c>
      <c r="AJ481">
        <f>IF(Merge6[[#This Row],[Position2]]="LW",1,0)</f>
        <v>0</v>
      </c>
      <c r="AK481">
        <f>IF(Merge6[[#This Row],[Position2]]="RW",1,0)</f>
        <v>0</v>
      </c>
      <c r="AL481">
        <f>IF(Merge6[[#This Row],[Position2]]="CF",1,0)</f>
        <v>0</v>
      </c>
      <c r="AM481">
        <f>IF(Merge6[[#This Row],[Position2]]="ST",1,0)</f>
        <v>0</v>
      </c>
      <c r="AN481">
        <v>64</v>
      </c>
      <c r="AO481">
        <v>58</v>
      </c>
      <c r="AP481">
        <v>56</v>
      </c>
      <c r="AQ481">
        <v>61</v>
      </c>
      <c r="AR481">
        <v>62</v>
      </c>
      <c r="AS481">
        <v>77</v>
      </c>
      <c r="AT481">
        <v>68</v>
      </c>
      <c r="AU481">
        <v>37</v>
      </c>
      <c r="AV481">
        <v>13</v>
      </c>
      <c r="AW481">
        <v>38</v>
      </c>
      <c r="AX481">
        <v>26</v>
      </c>
      <c r="AY481">
        <v>46</v>
      </c>
      <c r="AZ481">
        <v>54</v>
      </c>
      <c r="BA481">
        <v>80</v>
      </c>
      <c r="BB481">
        <v>85</v>
      </c>
      <c r="BC481">
        <v>82</v>
      </c>
      <c r="BD481">
        <v>75</v>
      </c>
      <c r="BE481">
        <v>73</v>
      </c>
      <c r="BF481">
        <v>80</v>
      </c>
      <c r="BG481">
        <v>72</v>
      </c>
      <c r="BH481">
        <v>78</v>
      </c>
      <c r="BI481">
        <v>78</v>
      </c>
      <c r="BJ481">
        <v>86</v>
      </c>
      <c r="BK481">
        <v>11</v>
      </c>
      <c r="BL481">
        <v>14</v>
      </c>
      <c r="BM481">
        <v>13</v>
      </c>
      <c r="BN481">
        <v>8</v>
      </c>
      <c r="BO481">
        <v>14</v>
      </c>
      <c r="BP481">
        <v>88</v>
      </c>
      <c r="BQ481">
        <v>73</v>
      </c>
      <c r="BR481">
        <v>45</v>
      </c>
      <c r="BS481">
        <v>81</v>
      </c>
      <c r="BT481">
        <v>54</v>
      </c>
      <c r="BU481">
        <v>73</v>
      </c>
    </row>
    <row r="482" spans="1:73" x14ac:dyDescent="0.25">
      <c r="A482" t="s">
        <v>1408</v>
      </c>
      <c r="B482">
        <v>35</v>
      </c>
      <c r="C482" t="s">
        <v>116</v>
      </c>
      <c r="D482">
        <v>22</v>
      </c>
      <c r="E482">
        <f>Merge6[[#This Row],[age]]^2</f>
        <v>484</v>
      </c>
      <c r="F482" s="1">
        <v>8000000</v>
      </c>
      <c r="G482" s="1">
        <v>10000000</v>
      </c>
      <c r="H482" s="1">
        <f>Merge6[[#This Row],[MV at time]]/1000000</f>
        <v>8</v>
      </c>
      <c r="I482" s="1">
        <f>Merge6[[#This Row],[fee]]/1000000</f>
        <v>10</v>
      </c>
      <c r="J482" s="2">
        <f>Merge6[[#This Row],[fee]]/Merge6[[#This Row],[MV at time]]</f>
        <v>1.25</v>
      </c>
      <c r="K482" t="s">
        <v>1233</v>
      </c>
      <c r="L482" t="s">
        <v>201</v>
      </c>
      <c r="M482" t="s">
        <v>250</v>
      </c>
      <c r="N482" t="s">
        <v>109</v>
      </c>
      <c r="O4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82" t="s">
        <v>7</v>
      </c>
      <c r="R482" t="s">
        <v>91</v>
      </c>
      <c r="S482">
        <v>74</v>
      </c>
      <c r="T482">
        <v>82</v>
      </c>
      <c r="U482">
        <f>Merge6[[#This Row],[POT]]-Merge6[[#This Row],[TOT]]</f>
        <v>8</v>
      </c>
      <c r="V482" t="s">
        <v>8</v>
      </c>
      <c r="W482">
        <f>IF(Merge6[[#This Row],[Preffoot]]="Right",1,0)</f>
        <v>1</v>
      </c>
      <c r="X482" t="s">
        <v>77</v>
      </c>
      <c r="Y482">
        <f>IF(Merge6[[#This Row],[Position2]]="GK",1,0)</f>
        <v>0</v>
      </c>
      <c r="Z482">
        <f>IF(Merge6[[#This Row],[Position2]]="LB",1,0)</f>
        <v>0</v>
      </c>
      <c r="AA482">
        <f>IF(Merge6[[#This Row],[Position2]]="CB",1,0)</f>
        <v>0</v>
      </c>
      <c r="AB482">
        <f>IF(Merge6[[#This Row],[Position2]]="RB",1,0)</f>
        <v>0</v>
      </c>
      <c r="AC482">
        <f>IF(Merge6[[#This Row],[Position2]]="LWB",1,0)</f>
        <v>0</v>
      </c>
      <c r="AD482">
        <f>IF(Merge6[[#This Row],[Position2]]="RWB",1,0)</f>
        <v>0</v>
      </c>
      <c r="AE482">
        <f>IF(Merge6[[#This Row],[Position2]]="LM",1,0)</f>
        <v>1</v>
      </c>
      <c r="AF482">
        <f>IF(Merge6[[#This Row],[Position2]]="CDM",1,0)</f>
        <v>0</v>
      </c>
      <c r="AG482">
        <f>IF(Merge6[[#This Row],[Position2]]="CM",1,0)</f>
        <v>0</v>
      </c>
      <c r="AH482">
        <f>IF(Merge6[[#This Row],[Position2]]="CAM",1,0)</f>
        <v>0</v>
      </c>
      <c r="AI482">
        <f>IF(Merge6[[#This Row],[Position2]]="RM",1,0)</f>
        <v>0</v>
      </c>
      <c r="AJ482">
        <f>IF(Merge6[[#This Row],[Position2]]="LW",1,0)</f>
        <v>0</v>
      </c>
      <c r="AK482">
        <f>IF(Merge6[[#This Row],[Position2]]="RW",1,0)</f>
        <v>0</v>
      </c>
      <c r="AL482">
        <f>IF(Merge6[[#This Row],[Position2]]="CF",1,0)</f>
        <v>0</v>
      </c>
      <c r="AM482">
        <f>IF(Merge6[[#This Row],[Position2]]="ST",1,0)</f>
        <v>0</v>
      </c>
      <c r="AN482">
        <v>76</v>
      </c>
      <c r="AO482">
        <v>78</v>
      </c>
      <c r="AP482">
        <v>68</v>
      </c>
      <c r="AQ482">
        <v>66</v>
      </c>
      <c r="AR482">
        <v>62</v>
      </c>
      <c r="AS482">
        <v>49</v>
      </c>
      <c r="AT482">
        <v>70</v>
      </c>
      <c r="AU482">
        <v>70</v>
      </c>
      <c r="AV482">
        <v>68</v>
      </c>
      <c r="AW482">
        <v>66</v>
      </c>
      <c r="AX482">
        <v>54</v>
      </c>
      <c r="AY482">
        <v>65</v>
      </c>
      <c r="AZ482">
        <v>56</v>
      </c>
      <c r="BA482" t="s">
        <v>1234</v>
      </c>
      <c r="BB482">
        <v>37</v>
      </c>
      <c r="BC482">
        <v>43</v>
      </c>
      <c r="BD482">
        <v>89</v>
      </c>
      <c r="BE482">
        <v>79</v>
      </c>
      <c r="BF482">
        <v>68</v>
      </c>
      <c r="BG482">
        <v>76</v>
      </c>
      <c r="BH482">
        <v>78</v>
      </c>
      <c r="BI482">
        <v>80</v>
      </c>
      <c r="BJ482">
        <v>55</v>
      </c>
      <c r="BK482">
        <v>9</v>
      </c>
      <c r="BL482">
        <v>9</v>
      </c>
      <c r="BM482">
        <v>7</v>
      </c>
      <c r="BN482">
        <v>14</v>
      </c>
      <c r="BO482">
        <v>8</v>
      </c>
      <c r="BP482">
        <v>45</v>
      </c>
      <c r="BQ482">
        <v>68</v>
      </c>
      <c r="BR482">
        <v>69</v>
      </c>
      <c r="BS482">
        <v>39</v>
      </c>
      <c r="BT482">
        <v>70</v>
      </c>
      <c r="BU482">
        <v>68</v>
      </c>
    </row>
    <row r="483" spans="1:73" x14ac:dyDescent="0.25">
      <c r="A483" t="s">
        <v>1241</v>
      </c>
      <c r="B483">
        <v>12</v>
      </c>
      <c r="C483" t="s">
        <v>1</v>
      </c>
      <c r="D483">
        <v>25</v>
      </c>
      <c r="E483">
        <f>Merge6[[#This Row],[age]]^2</f>
        <v>625</v>
      </c>
      <c r="F483" s="1">
        <v>16000000</v>
      </c>
      <c r="G483" s="1">
        <v>9500000</v>
      </c>
      <c r="H483" s="1">
        <f>Merge6[[#This Row],[MV at time]]/1000000</f>
        <v>16</v>
      </c>
      <c r="I483" s="1">
        <f>Merge6[[#This Row],[fee]]/1000000</f>
        <v>9.5</v>
      </c>
      <c r="J483" s="2">
        <f>Merge6[[#This Row],[fee]]/Merge6[[#This Row],[MV at time]]</f>
        <v>0.59375</v>
      </c>
      <c r="K483" t="s">
        <v>1233</v>
      </c>
      <c r="L483" t="s">
        <v>290</v>
      </c>
      <c r="M483" t="s">
        <v>178</v>
      </c>
      <c r="N483" t="s">
        <v>168</v>
      </c>
      <c r="O4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483" t="s">
        <v>91</v>
      </c>
      <c r="R483" t="s">
        <v>1242</v>
      </c>
      <c r="S483">
        <v>76</v>
      </c>
      <c r="T483">
        <v>80</v>
      </c>
      <c r="U483">
        <f>Merge6[[#This Row],[POT]]-Merge6[[#This Row],[TOT]]</f>
        <v>4</v>
      </c>
      <c r="V483" t="s">
        <v>8</v>
      </c>
      <c r="W483">
        <f>IF(Merge6[[#This Row],[Preffoot]]="Right",1,0)</f>
        <v>1</v>
      </c>
      <c r="X483" t="s">
        <v>9</v>
      </c>
      <c r="Y483">
        <f>IF(Merge6[[#This Row],[Position2]]="GK",1,0)</f>
        <v>0</v>
      </c>
      <c r="Z483">
        <f>IF(Merge6[[#This Row],[Position2]]="LB",1,0)</f>
        <v>0</v>
      </c>
      <c r="AA483">
        <f>IF(Merge6[[#This Row],[Position2]]="CB",1,0)</f>
        <v>1</v>
      </c>
      <c r="AB483">
        <f>IF(Merge6[[#This Row],[Position2]]="RB",1,0)</f>
        <v>0</v>
      </c>
      <c r="AC483">
        <f>IF(Merge6[[#This Row],[Position2]]="LWB",1,0)</f>
        <v>0</v>
      </c>
      <c r="AD483">
        <f>IF(Merge6[[#This Row],[Position2]]="RWB",1,0)</f>
        <v>0</v>
      </c>
      <c r="AE483">
        <f>IF(Merge6[[#This Row],[Position2]]="LM",1,0)</f>
        <v>0</v>
      </c>
      <c r="AF483">
        <f>IF(Merge6[[#This Row],[Position2]]="CDM",1,0)</f>
        <v>0</v>
      </c>
      <c r="AG483">
        <f>IF(Merge6[[#This Row],[Position2]]="CM",1,0)</f>
        <v>0</v>
      </c>
      <c r="AH483">
        <f>IF(Merge6[[#This Row],[Position2]]="CAM",1,0)</f>
        <v>0</v>
      </c>
      <c r="AI483">
        <f>IF(Merge6[[#This Row],[Position2]]="RM",1,0)</f>
        <v>0</v>
      </c>
      <c r="AJ483">
        <f>IF(Merge6[[#This Row],[Position2]]="LW",1,0)</f>
        <v>0</v>
      </c>
      <c r="AK483">
        <f>IF(Merge6[[#This Row],[Position2]]="RW",1,0)</f>
        <v>0</v>
      </c>
      <c r="AL483">
        <f>IF(Merge6[[#This Row],[Position2]]="CF",1,0)</f>
        <v>0</v>
      </c>
      <c r="AM483">
        <f>IF(Merge6[[#This Row],[Position2]]="ST",1,0)</f>
        <v>0</v>
      </c>
      <c r="AN483">
        <v>73</v>
      </c>
      <c r="AO483">
        <v>75</v>
      </c>
      <c r="AP483">
        <v>61</v>
      </c>
      <c r="AQ483">
        <v>75</v>
      </c>
      <c r="AR483">
        <v>71</v>
      </c>
      <c r="AS483">
        <v>69</v>
      </c>
      <c r="AT483">
        <v>66</v>
      </c>
      <c r="AU483">
        <v>59</v>
      </c>
      <c r="AV483">
        <v>48</v>
      </c>
      <c r="AW483">
        <v>36</v>
      </c>
      <c r="AX483">
        <v>42</v>
      </c>
      <c r="AY483">
        <v>59</v>
      </c>
      <c r="AZ483">
        <v>48</v>
      </c>
      <c r="BA483" t="s">
        <v>1234</v>
      </c>
      <c r="BB483">
        <v>76</v>
      </c>
      <c r="BC483">
        <v>78</v>
      </c>
      <c r="BD483">
        <v>90</v>
      </c>
      <c r="BE483">
        <v>76</v>
      </c>
      <c r="BF483">
        <v>71</v>
      </c>
      <c r="BG483">
        <v>66</v>
      </c>
      <c r="BH483">
        <v>96</v>
      </c>
      <c r="BI483">
        <v>75</v>
      </c>
      <c r="BJ483">
        <v>85</v>
      </c>
      <c r="BK483">
        <v>13</v>
      </c>
      <c r="BL483">
        <v>12</v>
      </c>
      <c r="BM483">
        <v>14</v>
      </c>
      <c r="BN483">
        <v>9</v>
      </c>
      <c r="BO483">
        <v>11</v>
      </c>
      <c r="BP483">
        <v>70</v>
      </c>
      <c r="BQ483">
        <v>75</v>
      </c>
      <c r="BR483">
        <v>64</v>
      </c>
      <c r="BS483">
        <v>80</v>
      </c>
      <c r="BT483">
        <v>62</v>
      </c>
      <c r="BU483">
        <v>68</v>
      </c>
    </row>
    <row r="484" spans="1:73" x14ac:dyDescent="0.25">
      <c r="A484" t="s">
        <v>482</v>
      </c>
      <c r="B484">
        <v>0</v>
      </c>
      <c r="C484" t="s">
        <v>71</v>
      </c>
      <c r="D484">
        <v>25</v>
      </c>
      <c r="E484">
        <f>Merge6[[#This Row],[age]]^2</f>
        <v>625</v>
      </c>
      <c r="F484" s="1">
        <v>19000000</v>
      </c>
      <c r="G484" s="1">
        <v>22000000</v>
      </c>
      <c r="H484" s="1">
        <f>Merge6[[#This Row],[MV at time]]/1000000</f>
        <v>19</v>
      </c>
      <c r="I484" s="1">
        <f>Merge6[[#This Row],[fee]]/1000000</f>
        <v>22</v>
      </c>
      <c r="J484" s="2">
        <f>Merge6[[#This Row],[fee]]/Merge6[[#This Row],[MV at time]]</f>
        <v>1.1578947368421053</v>
      </c>
      <c r="K484" t="s">
        <v>1233</v>
      </c>
      <c r="L484" t="s">
        <v>273</v>
      </c>
      <c r="M484" t="s">
        <v>377</v>
      </c>
      <c r="N484" t="s">
        <v>19</v>
      </c>
      <c r="O4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84" t="s">
        <v>7</v>
      </c>
      <c r="R484" t="s">
        <v>7</v>
      </c>
      <c r="S484">
        <v>77</v>
      </c>
      <c r="T484">
        <v>80</v>
      </c>
      <c r="U484">
        <f>Merge6[[#This Row],[POT]]-Merge6[[#This Row],[TOT]]</f>
        <v>3</v>
      </c>
      <c r="V484" t="s">
        <v>8</v>
      </c>
      <c r="W484">
        <f>IF(Merge6[[#This Row],[Preffoot]]="Right",1,0)</f>
        <v>1</v>
      </c>
      <c r="X484" t="s">
        <v>156</v>
      </c>
      <c r="Y484">
        <f>IF(Merge6[[#This Row],[Position2]]="GK",1,0)</f>
        <v>0</v>
      </c>
      <c r="Z484">
        <f>IF(Merge6[[#This Row],[Position2]]="LB",1,0)</f>
        <v>0</v>
      </c>
      <c r="AA484">
        <f>IF(Merge6[[#This Row],[Position2]]="CB",1,0)</f>
        <v>0</v>
      </c>
      <c r="AB484">
        <f>IF(Merge6[[#This Row],[Position2]]="RB",1,0)</f>
        <v>0</v>
      </c>
      <c r="AC484">
        <f>IF(Merge6[[#This Row],[Position2]]="LWB",1,0)</f>
        <v>0</v>
      </c>
      <c r="AD484">
        <f>IF(Merge6[[#This Row],[Position2]]="RWB",1,0)</f>
        <v>0</v>
      </c>
      <c r="AE484">
        <f>IF(Merge6[[#This Row],[Position2]]="LM",1,0)</f>
        <v>0</v>
      </c>
      <c r="AF484">
        <f>IF(Merge6[[#This Row],[Position2]]="CDM",1,0)</f>
        <v>0</v>
      </c>
      <c r="AG484">
        <f>IF(Merge6[[#This Row],[Position2]]="CM",1,0)</f>
        <v>0</v>
      </c>
      <c r="AH484">
        <f>IF(Merge6[[#This Row],[Position2]]="CAM",1,0)</f>
        <v>0</v>
      </c>
      <c r="AI484">
        <f>IF(Merge6[[#This Row],[Position2]]="RM",1,0)</f>
        <v>0</v>
      </c>
      <c r="AJ484">
        <f>IF(Merge6[[#This Row],[Position2]]="LW",1,0)</f>
        <v>1</v>
      </c>
      <c r="AK484">
        <f>IF(Merge6[[#This Row],[Position2]]="RW",1,0)</f>
        <v>0</v>
      </c>
      <c r="AL484">
        <f>IF(Merge6[[#This Row],[Position2]]="CF",1,0)</f>
        <v>0</v>
      </c>
      <c r="AM484">
        <f>IF(Merge6[[#This Row],[Position2]]="ST",1,0)</f>
        <v>0</v>
      </c>
      <c r="AN484">
        <v>79</v>
      </c>
      <c r="AO484">
        <v>84</v>
      </c>
      <c r="AP484">
        <v>78</v>
      </c>
      <c r="AQ484">
        <v>73</v>
      </c>
      <c r="AR484">
        <v>69</v>
      </c>
      <c r="AS484">
        <v>59</v>
      </c>
      <c r="AT484">
        <v>80</v>
      </c>
      <c r="AU484">
        <v>72</v>
      </c>
      <c r="AV484">
        <v>75</v>
      </c>
      <c r="AW484">
        <v>78</v>
      </c>
      <c r="AX484">
        <v>64</v>
      </c>
      <c r="AY484">
        <v>55</v>
      </c>
      <c r="AZ484">
        <v>60</v>
      </c>
      <c r="BA484" t="s">
        <v>1234</v>
      </c>
      <c r="BB484">
        <v>34</v>
      </c>
      <c r="BC484">
        <v>42</v>
      </c>
      <c r="BD484">
        <v>90</v>
      </c>
      <c r="BE484">
        <v>67</v>
      </c>
      <c r="BF484">
        <v>63</v>
      </c>
      <c r="BG484">
        <v>82</v>
      </c>
      <c r="BH484">
        <v>80</v>
      </c>
      <c r="BI484">
        <v>88</v>
      </c>
      <c r="BJ484">
        <v>61</v>
      </c>
      <c r="BK484">
        <v>14</v>
      </c>
      <c r="BL484">
        <v>15</v>
      </c>
      <c r="BM484">
        <v>8</v>
      </c>
      <c r="BN484">
        <v>9</v>
      </c>
      <c r="BO484">
        <v>16</v>
      </c>
      <c r="BP484">
        <v>56</v>
      </c>
      <c r="BQ484">
        <v>67</v>
      </c>
      <c r="BR484">
        <v>72</v>
      </c>
      <c r="BS484">
        <v>41</v>
      </c>
      <c r="BT484">
        <v>68</v>
      </c>
      <c r="BU484">
        <v>73</v>
      </c>
    </row>
    <row r="485" spans="1:73" x14ac:dyDescent="0.25">
      <c r="A485" t="s">
        <v>482</v>
      </c>
      <c r="B485">
        <v>23</v>
      </c>
      <c r="C485" t="s">
        <v>71</v>
      </c>
      <c r="D485">
        <v>21</v>
      </c>
      <c r="E485">
        <f>Merge6[[#This Row],[age]]^2</f>
        <v>441</v>
      </c>
      <c r="F485" s="1">
        <v>2500000</v>
      </c>
      <c r="G485" s="1">
        <v>10000000</v>
      </c>
      <c r="H485" s="1">
        <f>Merge6[[#This Row],[MV at time]]/1000000</f>
        <v>2.5</v>
      </c>
      <c r="I485" s="1">
        <f>Merge6[[#This Row],[fee]]/1000000</f>
        <v>10</v>
      </c>
      <c r="J485" s="2">
        <f>Merge6[[#This Row],[fee]]/Merge6[[#This Row],[MV at time]]</f>
        <v>4</v>
      </c>
      <c r="K485" t="s">
        <v>2</v>
      </c>
      <c r="L485" t="s">
        <v>273</v>
      </c>
      <c r="M485" t="s">
        <v>483</v>
      </c>
      <c r="N485" t="s">
        <v>377</v>
      </c>
      <c r="O4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85" t="s">
        <v>484</v>
      </c>
      <c r="R485" t="s">
        <v>7</v>
      </c>
      <c r="S485">
        <v>71</v>
      </c>
      <c r="T485">
        <v>81</v>
      </c>
      <c r="U485">
        <f>Merge6[[#This Row],[POT]]-Merge6[[#This Row],[TOT]]</f>
        <v>10</v>
      </c>
      <c r="V485" t="s">
        <v>8</v>
      </c>
      <c r="W485">
        <f>IF(Merge6[[#This Row],[Preffoot]]="Right",1,0)</f>
        <v>1</v>
      </c>
      <c r="X485" t="s">
        <v>77</v>
      </c>
      <c r="Y485">
        <f>IF(Merge6[[#This Row],[Position2]]="GK",1,0)</f>
        <v>0</v>
      </c>
      <c r="Z485">
        <f>IF(Merge6[[#This Row],[Position2]]="LB",1,0)</f>
        <v>0</v>
      </c>
      <c r="AA485">
        <f>IF(Merge6[[#This Row],[Position2]]="CB",1,0)</f>
        <v>0</v>
      </c>
      <c r="AB485">
        <f>IF(Merge6[[#This Row],[Position2]]="RB",1,0)</f>
        <v>0</v>
      </c>
      <c r="AC485">
        <f>IF(Merge6[[#This Row],[Position2]]="LWB",1,0)</f>
        <v>0</v>
      </c>
      <c r="AD485">
        <f>IF(Merge6[[#This Row],[Position2]]="RWB",1,0)</f>
        <v>0</v>
      </c>
      <c r="AE485">
        <f>IF(Merge6[[#This Row],[Position2]]="LM",1,0)</f>
        <v>1</v>
      </c>
      <c r="AF485">
        <f>IF(Merge6[[#This Row],[Position2]]="CDM",1,0)</f>
        <v>0</v>
      </c>
      <c r="AG485">
        <f>IF(Merge6[[#This Row],[Position2]]="CM",1,0)</f>
        <v>0</v>
      </c>
      <c r="AH485">
        <f>IF(Merge6[[#This Row],[Position2]]="CAM",1,0)</f>
        <v>0</v>
      </c>
      <c r="AI485">
        <f>IF(Merge6[[#This Row],[Position2]]="RM",1,0)</f>
        <v>0</v>
      </c>
      <c r="AJ485">
        <f>IF(Merge6[[#This Row],[Position2]]="LW",1,0)</f>
        <v>0</v>
      </c>
      <c r="AK485">
        <f>IF(Merge6[[#This Row],[Position2]]="RW",1,0)</f>
        <v>0</v>
      </c>
      <c r="AL485">
        <f>IF(Merge6[[#This Row],[Position2]]="CF",1,0)</f>
        <v>0</v>
      </c>
      <c r="AM485">
        <f>IF(Merge6[[#This Row],[Position2]]="ST",1,0)</f>
        <v>0</v>
      </c>
      <c r="AN485">
        <v>73</v>
      </c>
      <c r="AO485">
        <v>79</v>
      </c>
      <c r="AP485">
        <v>67</v>
      </c>
      <c r="AQ485">
        <v>65</v>
      </c>
      <c r="AR485">
        <v>60</v>
      </c>
      <c r="AS485">
        <v>59</v>
      </c>
      <c r="AT485">
        <v>80</v>
      </c>
      <c r="AU485">
        <v>63</v>
      </c>
      <c r="AV485">
        <v>72</v>
      </c>
      <c r="AW485">
        <v>73</v>
      </c>
      <c r="AX485">
        <v>64</v>
      </c>
      <c r="AY485">
        <v>55</v>
      </c>
      <c r="AZ485">
        <v>59</v>
      </c>
      <c r="BA485">
        <v>43</v>
      </c>
      <c r="BB485">
        <v>34</v>
      </c>
      <c r="BC485">
        <v>42</v>
      </c>
      <c r="BD485">
        <v>83</v>
      </c>
      <c r="BE485">
        <v>59</v>
      </c>
      <c r="BF485">
        <v>71</v>
      </c>
      <c r="BG485">
        <v>78</v>
      </c>
      <c r="BH485">
        <v>79</v>
      </c>
      <c r="BI485">
        <v>81</v>
      </c>
      <c r="BJ485">
        <v>63</v>
      </c>
      <c r="BK485">
        <v>14</v>
      </c>
      <c r="BL485">
        <v>15</v>
      </c>
      <c r="BM485">
        <v>8</v>
      </c>
      <c r="BN485">
        <v>9</v>
      </c>
      <c r="BO485">
        <v>16</v>
      </c>
      <c r="BP485">
        <v>56</v>
      </c>
      <c r="BQ485">
        <v>66</v>
      </c>
      <c r="BR485">
        <v>71</v>
      </c>
      <c r="BS485">
        <v>41</v>
      </c>
      <c r="BT485">
        <v>65</v>
      </c>
      <c r="BU485">
        <v>60</v>
      </c>
    </row>
    <row r="486" spans="1:73" x14ac:dyDescent="0.25">
      <c r="A486" t="s">
        <v>961</v>
      </c>
      <c r="B486">
        <v>29</v>
      </c>
      <c r="C486" t="s">
        <v>33</v>
      </c>
      <c r="D486">
        <v>20</v>
      </c>
      <c r="E486">
        <f>Merge6[[#This Row],[age]]^2</f>
        <v>400</v>
      </c>
      <c r="F486" s="1">
        <v>4000000</v>
      </c>
      <c r="G486" s="1">
        <v>11000000</v>
      </c>
      <c r="H486" s="1">
        <f>Merge6[[#This Row],[MV at time]]/1000000</f>
        <v>4</v>
      </c>
      <c r="I486" s="1">
        <f>Merge6[[#This Row],[fee]]/1000000</f>
        <v>11</v>
      </c>
      <c r="J486" s="2">
        <f>Merge6[[#This Row],[fee]]/Merge6[[#This Row],[MV at time]]</f>
        <v>2.75</v>
      </c>
      <c r="K486" t="s">
        <v>773</v>
      </c>
      <c r="L486" t="s">
        <v>290</v>
      </c>
      <c r="M486" t="s">
        <v>209</v>
      </c>
      <c r="N486" t="s">
        <v>282</v>
      </c>
      <c r="O4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86" t="s">
        <v>211</v>
      </c>
      <c r="R486" t="s">
        <v>91</v>
      </c>
      <c r="S486">
        <v>72</v>
      </c>
      <c r="T486">
        <v>84</v>
      </c>
      <c r="U486">
        <f>Merge6[[#This Row],[POT]]-Merge6[[#This Row],[TOT]]</f>
        <v>12</v>
      </c>
      <c r="V486" t="s">
        <v>8</v>
      </c>
      <c r="W486">
        <f>IF(Merge6[[#This Row],[Preffoot]]="Right",1,0)</f>
        <v>1</v>
      </c>
      <c r="X486" t="s">
        <v>27</v>
      </c>
      <c r="Y486">
        <f>IF(Merge6[[#This Row],[Position2]]="GK",1,0)</f>
        <v>0</v>
      </c>
      <c r="Z486">
        <f>IF(Merge6[[#This Row],[Position2]]="LB",1,0)</f>
        <v>0</v>
      </c>
      <c r="AA486">
        <f>IF(Merge6[[#This Row],[Position2]]="CB",1,0)</f>
        <v>0</v>
      </c>
      <c r="AB486">
        <f>IF(Merge6[[#This Row],[Position2]]="RB",1,0)</f>
        <v>1</v>
      </c>
      <c r="AC486">
        <f>IF(Merge6[[#This Row],[Position2]]="LWB",1,0)</f>
        <v>0</v>
      </c>
      <c r="AD486">
        <f>IF(Merge6[[#This Row],[Position2]]="RWB",1,0)</f>
        <v>0</v>
      </c>
      <c r="AE486">
        <f>IF(Merge6[[#This Row],[Position2]]="LM",1,0)</f>
        <v>0</v>
      </c>
      <c r="AF486">
        <f>IF(Merge6[[#This Row],[Position2]]="CDM",1,0)</f>
        <v>0</v>
      </c>
      <c r="AG486">
        <f>IF(Merge6[[#This Row],[Position2]]="CM",1,0)</f>
        <v>0</v>
      </c>
      <c r="AH486">
        <f>IF(Merge6[[#This Row],[Position2]]="CAM",1,0)</f>
        <v>0</v>
      </c>
      <c r="AI486">
        <f>IF(Merge6[[#This Row],[Position2]]="RM",1,0)</f>
        <v>0</v>
      </c>
      <c r="AJ486">
        <f>IF(Merge6[[#This Row],[Position2]]="LW",1,0)</f>
        <v>0</v>
      </c>
      <c r="AK486">
        <f>IF(Merge6[[#This Row],[Position2]]="RW",1,0)</f>
        <v>0</v>
      </c>
      <c r="AL486">
        <f>IF(Merge6[[#This Row],[Position2]]="CF",1,0)</f>
        <v>0</v>
      </c>
      <c r="AM486">
        <f>IF(Merge6[[#This Row],[Position2]]="ST",1,0)</f>
        <v>0</v>
      </c>
      <c r="AN486">
        <v>75</v>
      </c>
      <c r="AO486">
        <v>77</v>
      </c>
      <c r="AP486">
        <v>69</v>
      </c>
      <c r="AQ486">
        <v>68</v>
      </c>
      <c r="AR486">
        <v>54</v>
      </c>
      <c r="AS486">
        <v>46</v>
      </c>
      <c r="AT486">
        <v>51</v>
      </c>
      <c r="AU486">
        <v>51</v>
      </c>
      <c r="AV486">
        <v>47</v>
      </c>
      <c r="AW486">
        <v>64</v>
      </c>
      <c r="AX486">
        <v>47</v>
      </c>
      <c r="AY486">
        <v>39</v>
      </c>
      <c r="AZ486">
        <v>38</v>
      </c>
      <c r="BA486">
        <v>64</v>
      </c>
      <c r="BB486">
        <v>68</v>
      </c>
      <c r="BC486">
        <v>69</v>
      </c>
      <c r="BD486">
        <v>92</v>
      </c>
      <c r="BE486">
        <v>78</v>
      </c>
      <c r="BF486">
        <v>64</v>
      </c>
      <c r="BG486">
        <v>90</v>
      </c>
      <c r="BH486">
        <v>89</v>
      </c>
      <c r="BI486">
        <v>89</v>
      </c>
      <c r="BJ486">
        <v>71</v>
      </c>
      <c r="BK486">
        <v>13</v>
      </c>
      <c r="BL486">
        <v>12</v>
      </c>
      <c r="BM486">
        <v>7</v>
      </c>
      <c r="BN486">
        <v>8</v>
      </c>
      <c r="BO486">
        <v>14</v>
      </c>
      <c r="BP486">
        <v>69</v>
      </c>
      <c r="BQ486">
        <v>67</v>
      </c>
      <c r="BR486">
        <v>62</v>
      </c>
      <c r="BS486">
        <v>57</v>
      </c>
      <c r="BT486">
        <v>61</v>
      </c>
      <c r="BU486">
        <v>68</v>
      </c>
    </row>
    <row r="487" spans="1:73" x14ac:dyDescent="0.25">
      <c r="A487" t="s">
        <v>889</v>
      </c>
      <c r="B487">
        <v>20</v>
      </c>
      <c r="C487" t="s">
        <v>116</v>
      </c>
      <c r="D487">
        <v>18</v>
      </c>
      <c r="E487">
        <f>Merge6[[#This Row],[age]]^2</f>
        <v>324</v>
      </c>
      <c r="F487" s="1">
        <v>9000000</v>
      </c>
      <c r="G487" s="1">
        <v>26000000</v>
      </c>
      <c r="H487" s="1">
        <f>Merge6[[#This Row],[MV at time]]/1000000</f>
        <v>9</v>
      </c>
      <c r="I487" s="1">
        <f>Merge6[[#This Row],[fee]]/1000000</f>
        <v>26</v>
      </c>
      <c r="J487" s="2">
        <f>Merge6[[#This Row],[fee]]/Merge6[[#This Row],[MV at time]]</f>
        <v>2.8888888888888888</v>
      </c>
      <c r="K487" t="s">
        <v>773</v>
      </c>
      <c r="L487" t="s">
        <v>133</v>
      </c>
      <c r="M487" t="s">
        <v>163</v>
      </c>
      <c r="N487" t="s">
        <v>54</v>
      </c>
      <c r="O4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87" t="s">
        <v>42</v>
      </c>
      <c r="R487" t="s">
        <v>55</v>
      </c>
      <c r="S487">
        <v>74</v>
      </c>
      <c r="T487">
        <v>86</v>
      </c>
      <c r="U487">
        <f>Merge6[[#This Row],[POT]]-Merge6[[#This Row],[TOT]]</f>
        <v>12</v>
      </c>
      <c r="V487" t="s">
        <v>8</v>
      </c>
      <c r="W487">
        <f>IF(Merge6[[#This Row],[Preffoot]]="Right",1,0)</f>
        <v>1</v>
      </c>
      <c r="X487" t="s">
        <v>114</v>
      </c>
      <c r="Y487">
        <f>IF(Merge6[[#This Row],[Position2]]="GK",1,0)</f>
        <v>0</v>
      </c>
      <c r="Z487">
        <f>IF(Merge6[[#This Row],[Position2]]="LB",1,0)</f>
        <v>0</v>
      </c>
      <c r="AA487">
        <f>IF(Merge6[[#This Row],[Position2]]="CB",1,0)</f>
        <v>0</v>
      </c>
      <c r="AB487">
        <f>IF(Merge6[[#This Row],[Position2]]="RB",1,0)</f>
        <v>0</v>
      </c>
      <c r="AC487">
        <f>IF(Merge6[[#This Row],[Position2]]="LWB",1,0)</f>
        <v>0</v>
      </c>
      <c r="AD487">
        <f>IF(Merge6[[#This Row],[Position2]]="RWB",1,0)</f>
        <v>0</v>
      </c>
      <c r="AE487">
        <f>IF(Merge6[[#This Row],[Position2]]="LM",1,0)</f>
        <v>0</v>
      </c>
      <c r="AF487">
        <f>IF(Merge6[[#This Row],[Position2]]="CDM",1,0)</f>
        <v>0</v>
      </c>
      <c r="AG487">
        <f>IF(Merge6[[#This Row],[Position2]]="CM",1,0)</f>
        <v>0</v>
      </c>
      <c r="AH487">
        <f>IF(Merge6[[#This Row],[Position2]]="CAM",1,0)</f>
        <v>0</v>
      </c>
      <c r="AI487">
        <f>IF(Merge6[[#This Row],[Position2]]="RM",1,0)</f>
        <v>0</v>
      </c>
      <c r="AJ487">
        <f>IF(Merge6[[#This Row],[Position2]]="LW",1,0)</f>
        <v>0</v>
      </c>
      <c r="AK487">
        <f>IF(Merge6[[#This Row],[Position2]]="RW",1,0)</f>
        <v>1</v>
      </c>
      <c r="AL487">
        <f>IF(Merge6[[#This Row],[Position2]]="CF",1,0)</f>
        <v>0</v>
      </c>
      <c r="AM487">
        <f>IF(Merge6[[#This Row],[Position2]]="ST",1,0)</f>
        <v>0</v>
      </c>
      <c r="AN487">
        <v>75</v>
      </c>
      <c r="AO487">
        <v>85</v>
      </c>
      <c r="AP487">
        <v>63</v>
      </c>
      <c r="AQ487">
        <v>67</v>
      </c>
      <c r="AR487">
        <v>48</v>
      </c>
      <c r="AS487">
        <v>37</v>
      </c>
      <c r="AT487">
        <v>73</v>
      </c>
      <c r="AU487">
        <v>63</v>
      </c>
      <c r="AV487">
        <v>59</v>
      </c>
      <c r="AW487">
        <v>60</v>
      </c>
      <c r="AX487">
        <v>44</v>
      </c>
      <c r="AY487">
        <v>51</v>
      </c>
      <c r="AZ487">
        <v>54</v>
      </c>
      <c r="BA487">
        <v>22</v>
      </c>
      <c r="BB487">
        <v>25</v>
      </c>
      <c r="BC487">
        <v>28</v>
      </c>
      <c r="BD487">
        <v>94</v>
      </c>
      <c r="BE487">
        <v>69</v>
      </c>
      <c r="BF487">
        <v>65</v>
      </c>
      <c r="BG487">
        <v>88</v>
      </c>
      <c r="BH487">
        <v>90</v>
      </c>
      <c r="BI487">
        <v>95</v>
      </c>
      <c r="BJ487">
        <v>75</v>
      </c>
      <c r="BK487">
        <v>9</v>
      </c>
      <c r="BL487">
        <v>11</v>
      </c>
      <c r="BM487">
        <v>10</v>
      </c>
      <c r="BN487">
        <v>8</v>
      </c>
      <c r="BO487">
        <v>12</v>
      </c>
      <c r="BP487">
        <v>58</v>
      </c>
      <c r="BQ487">
        <v>68</v>
      </c>
      <c r="BR487">
        <v>65</v>
      </c>
      <c r="BS487">
        <v>18</v>
      </c>
      <c r="BT487">
        <v>61</v>
      </c>
      <c r="BU487">
        <v>60</v>
      </c>
    </row>
    <row r="488" spans="1:73" x14ac:dyDescent="0.25">
      <c r="A488" t="s">
        <v>1128</v>
      </c>
      <c r="B488">
        <v>41</v>
      </c>
      <c r="C488" t="s">
        <v>23</v>
      </c>
      <c r="D488">
        <v>23</v>
      </c>
      <c r="E488">
        <f>Merge6[[#This Row],[age]]^2</f>
        <v>529</v>
      </c>
      <c r="F488" s="1">
        <v>4000000</v>
      </c>
      <c r="G488" s="1">
        <v>7000000</v>
      </c>
      <c r="H488" s="1">
        <f>Merge6[[#This Row],[MV at time]]/1000000</f>
        <v>4</v>
      </c>
      <c r="I488" s="1">
        <f>Merge6[[#This Row],[fee]]/1000000</f>
        <v>7</v>
      </c>
      <c r="J488" s="2">
        <f>Merge6[[#This Row],[fee]]/Merge6[[#This Row],[MV at time]]</f>
        <v>1.75</v>
      </c>
      <c r="K488" t="s">
        <v>1050</v>
      </c>
      <c r="L488" t="s">
        <v>108</v>
      </c>
      <c r="M488" t="s">
        <v>1129</v>
      </c>
      <c r="N488" t="s">
        <v>110</v>
      </c>
      <c r="O4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4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488" t="s">
        <v>69</v>
      </c>
      <c r="R488" t="s">
        <v>69</v>
      </c>
      <c r="S488">
        <v>72</v>
      </c>
      <c r="T488">
        <v>79</v>
      </c>
      <c r="U488">
        <f>Merge6[[#This Row],[POT]]-Merge6[[#This Row],[TOT]]</f>
        <v>7</v>
      </c>
      <c r="V488" t="s">
        <v>43</v>
      </c>
      <c r="W488">
        <f>IF(Merge6[[#This Row],[Preffoot]]="Right",1,0)</f>
        <v>0</v>
      </c>
      <c r="X488" t="s">
        <v>9</v>
      </c>
      <c r="Y488">
        <f>IF(Merge6[[#This Row],[Position2]]="GK",1,0)</f>
        <v>0</v>
      </c>
      <c r="Z488">
        <f>IF(Merge6[[#This Row],[Position2]]="LB",1,0)</f>
        <v>0</v>
      </c>
      <c r="AA488">
        <f>IF(Merge6[[#This Row],[Position2]]="CB",1,0)</f>
        <v>1</v>
      </c>
      <c r="AB488">
        <f>IF(Merge6[[#This Row],[Position2]]="RB",1,0)</f>
        <v>0</v>
      </c>
      <c r="AC488">
        <f>IF(Merge6[[#This Row],[Position2]]="LWB",1,0)</f>
        <v>0</v>
      </c>
      <c r="AD488">
        <f>IF(Merge6[[#This Row],[Position2]]="RWB",1,0)</f>
        <v>0</v>
      </c>
      <c r="AE488">
        <f>IF(Merge6[[#This Row],[Position2]]="LM",1,0)</f>
        <v>0</v>
      </c>
      <c r="AF488">
        <f>IF(Merge6[[#This Row],[Position2]]="CDM",1,0)</f>
        <v>0</v>
      </c>
      <c r="AG488">
        <f>IF(Merge6[[#This Row],[Position2]]="CM",1,0)</f>
        <v>0</v>
      </c>
      <c r="AH488">
        <f>IF(Merge6[[#This Row],[Position2]]="CAM",1,0)</f>
        <v>0</v>
      </c>
      <c r="AI488">
        <f>IF(Merge6[[#This Row],[Position2]]="RM",1,0)</f>
        <v>0</v>
      </c>
      <c r="AJ488">
        <f>IF(Merge6[[#This Row],[Position2]]="LW",1,0)</f>
        <v>0</v>
      </c>
      <c r="AK488">
        <f>IF(Merge6[[#This Row],[Position2]]="RW",1,0)</f>
        <v>0</v>
      </c>
      <c r="AL488">
        <f>IF(Merge6[[#This Row],[Position2]]="CF",1,0)</f>
        <v>0</v>
      </c>
      <c r="AM488">
        <f>IF(Merge6[[#This Row],[Position2]]="ST",1,0)</f>
        <v>0</v>
      </c>
      <c r="AN488">
        <v>70</v>
      </c>
      <c r="AO488">
        <v>64</v>
      </c>
      <c r="AP488">
        <v>65</v>
      </c>
      <c r="AQ488">
        <v>70</v>
      </c>
      <c r="AR488">
        <v>67</v>
      </c>
      <c r="AS488">
        <v>69</v>
      </c>
      <c r="AT488">
        <v>55</v>
      </c>
      <c r="AU488">
        <v>33</v>
      </c>
      <c r="AV488">
        <v>40</v>
      </c>
      <c r="AW488">
        <v>59</v>
      </c>
      <c r="AX488">
        <v>38</v>
      </c>
      <c r="AY488">
        <v>47</v>
      </c>
      <c r="AZ488">
        <v>36</v>
      </c>
      <c r="BA488">
        <v>71</v>
      </c>
      <c r="BB488">
        <v>71</v>
      </c>
      <c r="BC488">
        <v>74</v>
      </c>
      <c r="BD488">
        <v>77</v>
      </c>
      <c r="BE488">
        <v>76</v>
      </c>
      <c r="BF488">
        <v>69</v>
      </c>
      <c r="BG488">
        <v>69</v>
      </c>
      <c r="BH488">
        <v>81</v>
      </c>
      <c r="BI488">
        <v>70</v>
      </c>
      <c r="BJ488">
        <v>82</v>
      </c>
      <c r="BK488">
        <v>9</v>
      </c>
      <c r="BL488">
        <v>8</v>
      </c>
      <c r="BM488">
        <v>13</v>
      </c>
      <c r="BN488">
        <v>9</v>
      </c>
      <c r="BO488">
        <v>12</v>
      </c>
      <c r="BP488">
        <v>77</v>
      </c>
      <c r="BQ488">
        <v>67</v>
      </c>
      <c r="BR488">
        <v>56</v>
      </c>
      <c r="BS488">
        <v>70</v>
      </c>
      <c r="BT488">
        <v>47</v>
      </c>
      <c r="BU488">
        <v>65</v>
      </c>
    </row>
    <row r="489" spans="1:73" x14ac:dyDescent="0.25">
      <c r="A489" t="s">
        <v>818</v>
      </c>
      <c r="B489">
        <v>9</v>
      </c>
      <c r="C489" t="s">
        <v>28</v>
      </c>
      <c r="D489">
        <v>27</v>
      </c>
      <c r="E489">
        <f>Merge6[[#This Row],[age]]^2</f>
        <v>729</v>
      </c>
      <c r="F489" s="1">
        <v>12000000</v>
      </c>
      <c r="G489" s="1">
        <v>15000000</v>
      </c>
      <c r="H489" s="1">
        <f>Merge6[[#This Row],[MV at time]]/1000000</f>
        <v>12</v>
      </c>
      <c r="I489" s="1">
        <f>Merge6[[#This Row],[fee]]/1000000</f>
        <v>15</v>
      </c>
      <c r="J489" s="2">
        <f>Merge6[[#This Row],[fee]]/Merge6[[#This Row],[MV at time]]</f>
        <v>1.25</v>
      </c>
      <c r="K489" t="s">
        <v>773</v>
      </c>
      <c r="L489" t="s">
        <v>121</v>
      </c>
      <c r="M489" t="s">
        <v>819</v>
      </c>
      <c r="N489" t="s">
        <v>427</v>
      </c>
      <c r="O4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4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489" t="s">
        <v>91</v>
      </c>
      <c r="R489" t="s">
        <v>91</v>
      </c>
      <c r="S489">
        <v>77</v>
      </c>
      <c r="T489">
        <v>77</v>
      </c>
      <c r="U489">
        <f>Merge6[[#This Row],[POT]]-Merge6[[#This Row],[TOT]]</f>
        <v>0</v>
      </c>
      <c r="V489" t="s">
        <v>8</v>
      </c>
      <c r="W489">
        <f>IF(Merge6[[#This Row],[Preffoot]]="Right",1,0)</f>
        <v>1</v>
      </c>
      <c r="X489" t="s">
        <v>15</v>
      </c>
      <c r="Y489">
        <f>IF(Merge6[[#This Row],[Position2]]="GK",1,0)</f>
        <v>0</v>
      </c>
      <c r="Z489">
        <f>IF(Merge6[[#This Row],[Position2]]="LB",1,0)</f>
        <v>0</v>
      </c>
      <c r="AA489">
        <f>IF(Merge6[[#This Row],[Position2]]="CB",1,0)</f>
        <v>0</v>
      </c>
      <c r="AB489">
        <f>IF(Merge6[[#This Row],[Position2]]="RB",1,0)</f>
        <v>0</v>
      </c>
      <c r="AC489">
        <f>IF(Merge6[[#This Row],[Position2]]="LWB",1,0)</f>
        <v>0</v>
      </c>
      <c r="AD489">
        <f>IF(Merge6[[#This Row],[Position2]]="RWB",1,0)</f>
        <v>0</v>
      </c>
      <c r="AE489">
        <f>IF(Merge6[[#This Row],[Position2]]="LM",1,0)</f>
        <v>0</v>
      </c>
      <c r="AF489">
        <f>IF(Merge6[[#This Row],[Position2]]="CDM",1,0)</f>
        <v>0</v>
      </c>
      <c r="AG489">
        <f>IF(Merge6[[#This Row],[Position2]]="CM",1,0)</f>
        <v>0</v>
      </c>
      <c r="AH489">
        <f>IF(Merge6[[#This Row],[Position2]]="CAM",1,0)</f>
        <v>0</v>
      </c>
      <c r="AI489">
        <f>IF(Merge6[[#This Row],[Position2]]="RM",1,0)</f>
        <v>0</v>
      </c>
      <c r="AJ489">
        <f>IF(Merge6[[#This Row],[Position2]]="LW",1,0)</f>
        <v>0</v>
      </c>
      <c r="AK489">
        <f>IF(Merge6[[#This Row],[Position2]]="RW",1,0)</f>
        <v>0</v>
      </c>
      <c r="AL489">
        <f>IF(Merge6[[#This Row],[Position2]]="CF",1,0)</f>
        <v>0</v>
      </c>
      <c r="AM489">
        <f>IF(Merge6[[#This Row],[Position2]]="ST",1,0)</f>
        <v>1</v>
      </c>
      <c r="AN489">
        <v>72</v>
      </c>
      <c r="AO489">
        <v>75</v>
      </c>
      <c r="AP489">
        <v>55</v>
      </c>
      <c r="AQ489">
        <v>67</v>
      </c>
      <c r="AR489">
        <v>54</v>
      </c>
      <c r="AS489">
        <v>73</v>
      </c>
      <c r="AT489">
        <v>88</v>
      </c>
      <c r="AU489">
        <v>78</v>
      </c>
      <c r="AV489">
        <v>69</v>
      </c>
      <c r="AW489">
        <v>60</v>
      </c>
      <c r="AX489">
        <v>54</v>
      </c>
      <c r="AY489">
        <v>69</v>
      </c>
      <c r="AZ489">
        <v>76</v>
      </c>
      <c r="BA489">
        <v>42</v>
      </c>
      <c r="BB489">
        <v>31</v>
      </c>
      <c r="BC489">
        <v>39</v>
      </c>
      <c r="BD489">
        <v>77</v>
      </c>
      <c r="BE489">
        <v>74</v>
      </c>
      <c r="BF489">
        <v>90</v>
      </c>
      <c r="BG489">
        <v>77</v>
      </c>
      <c r="BH489">
        <v>78</v>
      </c>
      <c r="BI489">
        <v>67</v>
      </c>
      <c r="BJ489">
        <v>82</v>
      </c>
      <c r="BK489">
        <v>7</v>
      </c>
      <c r="BL489">
        <v>12</v>
      </c>
      <c r="BM489">
        <v>13</v>
      </c>
      <c r="BN489">
        <v>13</v>
      </c>
      <c r="BO489">
        <v>8</v>
      </c>
      <c r="BP489">
        <v>92</v>
      </c>
      <c r="BQ489">
        <v>79</v>
      </c>
      <c r="BR489">
        <v>78</v>
      </c>
      <c r="BS489">
        <v>48</v>
      </c>
      <c r="BT489">
        <v>62</v>
      </c>
      <c r="BU489">
        <v>76</v>
      </c>
    </row>
    <row r="490" spans="1:73" x14ac:dyDescent="0.25">
      <c r="A490" t="s">
        <v>1342</v>
      </c>
      <c r="B490">
        <v>23</v>
      </c>
      <c r="C490" t="s">
        <v>28</v>
      </c>
      <c r="D490">
        <v>19</v>
      </c>
      <c r="E490">
        <f>Merge6[[#This Row],[age]]^2</f>
        <v>361</v>
      </c>
      <c r="F490" s="1">
        <v>6000000</v>
      </c>
      <c r="G490" s="1">
        <v>16640000</v>
      </c>
      <c r="H490" s="1">
        <f>Merge6[[#This Row],[MV at time]]/1000000</f>
        <v>6</v>
      </c>
      <c r="I490" s="1">
        <f>Merge6[[#This Row],[fee]]/1000000</f>
        <v>16.64</v>
      </c>
      <c r="J490" s="2">
        <f>Merge6[[#This Row],[fee]]/Merge6[[#This Row],[MV at time]]</f>
        <v>2.7733333333333334</v>
      </c>
      <c r="K490" t="s">
        <v>1233</v>
      </c>
      <c r="L490" t="s">
        <v>121</v>
      </c>
      <c r="M490" t="s">
        <v>1248</v>
      </c>
      <c r="N490" t="s">
        <v>486</v>
      </c>
      <c r="O4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90" t="s">
        <v>46</v>
      </c>
      <c r="R490" t="s">
        <v>60</v>
      </c>
      <c r="S490">
        <v>59</v>
      </c>
      <c r="T490">
        <v>76</v>
      </c>
      <c r="U490">
        <f>Merge6[[#This Row],[POT]]-Merge6[[#This Row],[TOT]]</f>
        <v>17</v>
      </c>
      <c r="V490" t="s">
        <v>8</v>
      </c>
      <c r="W490">
        <f>IF(Merge6[[#This Row],[Preffoot]]="Right",1,0)</f>
        <v>1</v>
      </c>
      <c r="X490" t="s">
        <v>15</v>
      </c>
      <c r="Y490">
        <f>IF(Merge6[[#This Row],[Position2]]="GK",1,0)</f>
        <v>0</v>
      </c>
      <c r="Z490">
        <f>IF(Merge6[[#This Row],[Position2]]="LB",1,0)</f>
        <v>0</v>
      </c>
      <c r="AA490">
        <f>IF(Merge6[[#This Row],[Position2]]="CB",1,0)</f>
        <v>0</v>
      </c>
      <c r="AB490">
        <f>IF(Merge6[[#This Row],[Position2]]="RB",1,0)</f>
        <v>0</v>
      </c>
      <c r="AC490">
        <f>IF(Merge6[[#This Row],[Position2]]="LWB",1,0)</f>
        <v>0</v>
      </c>
      <c r="AD490">
        <f>IF(Merge6[[#This Row],[Position2]]="RWB",1,0)</f>
        <v>0</v>
      </c>
      <c r="AE490">
        <f>IF(Merge6[[#This Row],[Position2]]="LM",1,0)</f>
        <v>0</v>
      </c>
      <c r="AF490">
        <f>IF(Merge6[[#This Row],[Position2]]="CDM",1,0)</f>
        <v>0</v>
      </c>
      <c r="AG490">
        <f>IF(Merge6[[#This Row],[Position2]]="CM",1,0)</f>
        <v>0</v>
      </c>
      <c r="AH490">
        <f>IF(Merge6[[#This Row],[Position2]]="CAM",1,0)</f>
        <v>0</v>
      </c>
      <c r="AI490">
        <f>IF(Merge6[[#This Row],[Position2]]="RM",1,0)</f>
        <v>0</v>
      </c>
      <c r="AJ490">
        <f>IF(Merge6[[#This Row],[Position2]]="LW",1,0)</f>
        <v>0</v>
      </c>
      <c r="AK490">
        <f>IF(Merge6[[#This Row],[Position2]]="RW",1,0)</f>
        <v>0</v>
      </c>
      <c r="AL490">
        <f>IF(Merge6[[#This Row],[Position2]]="CF",1,0)</f>
        <v>0</v>
      </c>
      <c r="AM490">
        <f>IF(Merge6[[#This Row],[Position2]]="ST",1,0)</f>
        <v>1</v>
      </c>
      <c r="AN490">
        <v>62</v>
      </c>
      <c r="AO490">
        <v>58</v>
      </c>
      <c r="AP490">
        <v>31</v>
      </c>
      <c r="AQ490">
        <v>48</v>
      </c>
      <c r="AR490">
        <v>45</v>
      </c>
      <c r="AS490">
        <v>47</v>
      </c>
      <c r="AT490">
        <v>51</v>
      </c>
      <c r="AU490">
        <v>64</v>
      </c>
      <c r="AV490">
        <v>45</v>
      </c>
      <c r="AW490">
        <v>45</v>
      </c>
      <c r="AX490">
        <v>27</v>
      </c>
      <c r="AY490">
        <v>51</v>
      </c>
      <c r="AZ490">
        <v>38</v>
      </c>
      <c r="BA490" t="s">
        <v>1234</v>
      </c>
      <c r="BB490">
        <v>22</v>
      </c>
      <c r="BC490">
        <v>28</v>
      </c>
      <c r="BD490">
        <v>79</v>
      </c>
      <c r="BE490">
        <v>69</v>
      </c>
      <c r="BF490">
        <v>71</v>
      </c>
      <c r="BG490">
        <v>63</v>
      </c>
      <c r="BH490">
        <v>82</v>
      </c>
      <c r="BI490">
        <v>69</v>
      </c>
      <c r="BJ490">
        <v>71</v>
      </c>
      <c r="BK490">
        <v>9</v>
      </c>
      <c r="BL490">
        <v>6</v>
      </c>
      <c r="BM490">
        <v>6</v>
      </c>
      <c r="BN490">
        <v>10</v>
      </c>
      <c r="BO490">
        <v>5</v>
      </c>
      <c r="BP490">
        <v>63</v>
      </c>
      <c r="BQ490">
        <v>50</v>
      </c>
      <c r="BR490">
        <v>60</v>
      </c>
      <c r="BS490">
        <v>14</v>
      </c>
      <c r="BT490">
        <v>43</v>
      </c>
      <c r="BU490">
        <v>53</v>
      </c>
    </row>
    <row r="491" spans="1:73" x14ac:dyDescent="0.25">
      <c r="A491" t="s">
        <v>1273</v>
      </c>
      <c r="B491">
        <v>10</v>
      </c>
      <c r="C491" t="s">
        <v>1</v>
      </c>
      <c r="D491">
        <v>24</v>
      </c>
      <c r="E491">
        <f>Merge6[[#This Row],[age]]^2</f>
        <v>576</v>
      </c>
      <c r="F491" s="1">
        <v>9000000</v>
      </c>
      <c r="G491" s="1">
        <v>8000000</v>
      </c>
      <c r="H491" s="1">
        <f>Merge6[[#This Row],[MV at time]]/1000000</f>
        <v>9</v>
      </c>
      <c r="I491" s="1">
        <f>Merge6[[#This Row],[fee]]/1000000</f>
        <v>8</v>
      </c>
      <c r="J491" s="2">
        <f>Merge6[[#This Row],[fee]]/Merge6[[#This Row],[MV at time]]</f>
        <v>0.88888888888888884</v>
      </c>
      <c r="K491" t="s">
        <v>1233</v>
      </c>
      <c r="L491" t="s">
        <v>121</v>
      </c>
      <c r="M491" t="s">
        <v>40</v>
      </c>
      <c r="N491" t="s">
        <v>86</v>
      </c>
      <c r="O4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91" t="s">
        <v>42</v>
      </c>
      <c r="R491" t="s">
        <v>7</v>
      </c>
      <c r="S491">
        <v>73</v>
      </c>
      <c r="T491">
        <v>81</v>
      </c>
      <c r="U491">
        <f>Merge6[[#This Row],[POT]]-Merge6[[#This Row],[TOT]]</f>
        <v>8</v>
      </c>
      <c r="V491" t="s">
        <v>43</v>
      </c>
      <c r="W491">
        <f>IF(Merge6[[#This Row],[Preffoot]]="Right",1,0)</f>
        <v>0</v>
      </c>
      <c r="X491" t="s">
        <v>9</v>
      </c>
      <c r="Y491">
        <f>IF(Merge6[[#This Row],[Position2]]="GK",1,0)</f>
        <v>0</v>
      </c>
      <c r="Z491">
        <f>IF(Merge6[[#This Row],[Position2]]="LB",1,0)</f>
        <v>0</v>
      </c>
      <c r="AA491">
        <f>IF(Merge6[[#This Row],[Position2]]="CB",1,0)</f>
        <v>1</v>
      </c>
      <c r="AB491">
        <f>IF(Merge6[[#This Row],[Position2]]="RB",1,0)</f>
        <v>0</v>
      </c>
      <c r="AC491">
        <f>IF(Merge6[[#This Row],[Position2]]="LWB",1,0)</f>
        <v>0</v>
      </c>
      <c r="AD491">
        <f>IF(Merge6[[#This Row],[Position2]]="RWB",1,0)</f>
        <v>0</v>
      </c>
      <c r="AE491">
        <f>IF(Merge6[[#This Row],[Position2]]="LM",1,0)</f>
        <v>0</v>
      </c>
      <c r="AF491">
        <f>IF(Merge6[[#This Row],[Position2]]="CDM",1,0)</f>
        <v>0</v>
      </c>
      <c r="AG491">
        <f>IF(Merge6[[#This Row],[Position2]]="CM",1,0)</f>
        <v>0</v>
      </c>
      <c r="AH491">
        <f>IF(Merge6[[#This Row],[Position2]]="CAM",1,0)</f>
        <v>0</v>
      </c>
      <c r="AI491">
        <f>IF(Merge6[[#This Row],[Position2]]="RM",1,0)</f>
        <v>0</v>
      </c>
      <c r="AJ491">
        <f>IF(Merge6[[#This Row],[Position2]]="LW",1,0)</f>
        <v>0</v>
      </c>
      <c r="AK491">
        <f>IF(Merge6[[#This Row],[Position2]]="RW",1,0)</f>
        <v>0</v>
      </c>
      <c r="AL491">
        <f>IF(Merge6[[#This Row],[Position2]]="CF",1,0)</f>
        <v>0</v>
      </c>
      <c r="AM491">
        <f>IF(Merge6[[#This Row],[Position2]]="ST",1,0)</f>
        <v>0</v>
      </c>
      <c r="AN491">
        <v>68</v>
      </c>
      <c r="AO491">
        <v>58</v>
      </c>
      <c r="AP491">
        <v>61</v>
      </c>
      <c r="AQ491">
        <v>72</v>
      </c>
      <c r="AR491">
        <v>71</v>
      </c>
      <c r="AS491">
        <v>71</v>
      </c>
      <c r="AT491">
        <v>38</v>
      </c>
      <c r="AU491">
        <v>23</v>
      </c>
      <c r="AV491">
        <v>28</v>
      </c>
      <c r="AW491">
        <v>39</v>
      </c>
      <c r="AX491">
        <v>31</v>
      </c>
      <c r="AY491">
        <v>36</v>
      </c>
      <c r="AZ491">
        <v>23</v>
      </c>
      <c r="BA491" t="s">
        <v>1234</v>
      </c>
      <c r="BB491">
        <v>73</v>
      </c>
      <c r="BC491">
        <v>74</v>
      </c>
      <c r="BD491">
        <v>67</v>
      </c>
      <c r="BE491">
        <v>71</v>
      </c>
      <c r="BF491">
        <v>84</v>
      </c>
      <c r="BG491">
        <v>60</v>
      </c>
      <c r="BH491">
        <v>72</v>
      </c>
      <c r="BI491">
        <v>63</v>
      </c>
      <c r="BJ491">
        <v>71</v>
      </c>
      <c r="BK491">
        <v>8</v>
      </c>
      <c r="BL491">
        <v>6</v>
      </c>
      <c r="BM491">
        <v>11</v>
      </c>
      <c r="BN491">
        <v>10</v>
      </c>
      <c r="BO491">
        <v>7</v>
      </c>
      <c r="BP491">
        <v>73</v>
      </c>
      <c r="BQ491">
        <v>70</v>
      </c>
      <c r="BR491">
        <v>33</v>
      </c>
      <c r="BS491">
        <v>74</v>
      </c>
      <c r="BT491">
        <v>36</v>
      </c>
      <c r="BU491">
        <v>71</v>
      </c>
    </row>
    <row r="492" spans="1:73" x14ac:dyDescent="0.25">
      <c r="A492" t="s">
        <v>625</v>
      </c>
      <c r="B492">
        <v>35</v>
      </c>
      <c r="C492" t="s">
        <v>1</v>
      </c>
      <c r="D492">
        <v>23</v>
      </c>
      <c r="E492">
        <f>Merge6[[#This Row],[age]]^2</f>
        <v>529</v>
      </c>
      <c r="F492" s="1">
        <v>25000000</v>
      </c>
      <c r="G492" s="1">
        <v>24000000</v>
      </c>
      <c r="H492" s="1">
        <f>Merge6[[#This Row],[MV at time]]/1000000</f>
        <v>25</v>
      </c>
      <c r="I492" s="1">
        <f>Merge6[[#This Row],[fee]]/1000000</f>
        <v>24</v>
      </c>
      <c r="J492" s="2">
        <f>Merge6[[#This Row],[fee]]/Merge6[[#This Row],[MV at time]]</f>
        <v>0.96</v>
      </c>
      <c r="K492" t="s">
        <v>509</v>
      </c>
      <c r="L492" t="s">
        <v>287</v>
      </c>
      <c r="M492" t="s">
        <v>41</v>
      </c>
      <c r="N492" t="s">
        <v>177</v>
      </c>
      <c r="O4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492" t="s">
        <v>7</v>
      </c>
      <c r="R492" t="s">
        <v>55</v>
      </c>
      <c r="S492">
        <v>77</v>
      </c>
      <c r="T492">
        <v>83</v>
      </c>
      <c r="U492">
        <f>Merge6[[#This Row],[POT]]-Merge6[[#This Row],[TOT]]</f>
        <v>6</v>
      </c>
      <c r="V492" t="s">
        <v>8</v>
      </c>
      <c r="W492">
        <f>IF(Merge6[[#This Row],[Preffoot]]="Right",1,0)</f>
        <v>1</v>
      </c>
      <c r="X492" t="s">
        <v>9</v>
      </c>
      <c r="Y492">
        <f>IF(Merge6[[#This Row],[Position2]]="GK",1,0)</f>
        <v>0</v>
      </c>
      <c r="Z492">
        <f>IF(Merge6[[#This Row],[Position2]]="LB",1,0)</f>
        <v>0</v>
      </c>
      <c r="AA492">
        <f>IF(Merge6[[#This Row],[Position2]]="CB",1,0)</f>
        <v>1</v>
      </c>
      <c r="AB492">
        <f>IF(Merge6[[#This Row],[Position2]]="RB",1,0)</f>
        <v>0</v>
      </c>
      <c r="AC492">
        <f>IF(Merge6[[#This Row],[Position2]]="LWB",1,0)</f>
        <v>0</v>
      </c>
      <c r="AD492">
        <f>IF(Merge6[[#This Row],[Position2]]="RWB",1,0)</f>
        <v>0</v>
      </c>
      <c r="AE492">
        <f>IF(Merge6[[#This Row],[Position2]]="LM",1,0)</f>
        <v>0</v>
      </c>
      <c r="AF492">
        <f>IF(Merge6[[#This Row],[Position2]]="CDM",1,0)</f>
        <v>0</v>
      </c>
      <c r="AG492">
        <f>IF(Merge6[[#This Row],[Position2]]="CM",1,0)</f>
        <v>0</v>
      </c>
      <c r="AH492">
        <f>IF(Merge6[[#This Row],[Position2]]="CAM",1,0)</f>
        <v>0</v>
      </c>
      <c r="AI492">
        <f>IF(Merge6[[#This Row],[Position2]]="RM",1,0)</f>
        <v>0</v>
      </c>
      <c r="AJ492">
        <f>IF(Merge6[[#This Row],[Position2]]="LW",1,0)</f>
        <v>0</v>
      </c>
      <c r="AK492">
        <f>IF(Merge6[[#This Row],[Position2]]="RW",1,0)</f>
        <v>0</v>
      </c>
      <c r="AL492">
        <f>IF(Merge6[[#This Row],[Position2]]="CF",1,0)</f>
        <v>0</v>
      </c>
      <c r="AM492">
        <f>IF(Merge6[[#This Row],[Position2]]="ST",1,0)</f>
        <v>0</v>
      </c>
      <c r="AN492">
        <v>65</v>
      </c>
      <c r="AO492">
        <v>51</v>
      </c>
      <c r="AP492">
        <v>36</v>
      </c>
      <c r="AQ492">
        <v>78</v>
      </c>
      <c r="AR492">
        <v>80</v>
      </c>
      <c r="AS492">
        <v>76</v>
      </c>
      <c r="AT492">
        <v>73</v>
      </c>
      <c r="AU492">
        <v>40</v>
      </c>
      <c r="AV492">
        <v>43</v>
      </c>
      <c r="AW492">
        <v>49</v>
      </c>
      <c r="AX492">
        <v>36</v>
      </c>
      <c r="AY492">
        <v>44</v>
      </c>
      <c r="AZ492">
        <v>33</v>
      </c>
      <c r="BA492">
        <v>77</v>
      </c>
      <c r="BB492">
        <v>76</v>
      </c>
      <c r="BC492">
        <v>78</v>
      </c>
      <c r="BD492">
        <v>58</v>
      </c>
      <c r="BE492">
        <v>69</v>
      </c>
      <c r="BF492">
        <v>80</v>
      </c>
      <c r="BG492">
        <v>58</v>
      </c>
      <c r="BH492">
        <v>63</v>
      </c>
      <c r="BI492">
        <v>50</v>
      </c>
      <c r="BJ492">
        <v>76</v>
      </c>
      <c r="BK492">
        <v>15</v>
      </c>
      <c r="BL492">
        <v>13</v>
      </c>
      <c r="BM492">
        <v>7</v>
      </c>
      <c r="BN492">
        <v>9</v>
      </c>
      <c r="BO492">
        <v>14</v>
      </c>
      <c r="BP492">
        <v>74</v>
      </c>
      <c r="BQ492">
        <v>73</v>
      </c>
      <c r="BR492">
        <v>28</v>
      </c>
      <c r="BS492">
        <v>77</v>
      </c>
      <c r="BT492">
        <v>61</v>
      </c>
      <c r="BU492">
        <v>71</v>
      </c>
    </row>
    <row r="493" spans="1:73" x14ac:dyDescent="0.25">
      <c r="A493" t="s">
        <v>625</v>
      </c>
      <c r="B493">
        <v>35</v>
      </c>
      <c r="C493" t="s">
        <v>1</v>
      </c>
      <c r="D493">
        <v>25</v>
      </c>
      <c r="E493">
        <f>Merge6[[#This Row],[age]]^2</f>
        <v>625</v>
      </c>
      <c r="F493" s="1">
        <v>22000000</v>
      </c>
      <c r="G493" s="1">
        <v>17500000</v>
      </c>
      <c r="H493" s="1">
        <f>Merge6[[#This Row],[MV at time]]/1000000</f>
        <v>22</v>
      </c>
      <c r="I493" s="1">
        <f>Merge6[[#This Row],[fee]]/1000000</f>
        <v>17.5</v>
      </c>
      <c r="J493" s="2">
        <f>Merge6[[#This Row],[fee]]/Merge6[[#This Row],[MV at time]]</f>
        <v>0.79545454545454541</v>
      </c>
      <c r="K493" t="s">
        <v>1050</v>
      </c>
      <c r="L493" t="s">
        <v>287</v>
      </c>
      <c r="M493" t="s">
        <v>177</v>
      </c>
      <c r="N493" t="s">
        <v>460</v>
      </c>
      <c r="O4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4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93" t="s">
        <v>55</v>
      </c>
      <c r="R493" t="s">
        <v>60</v>
      </c>
      <c r="S493">
        <v>77</v>
      </c>
      <c r="T493">
        <v>80</v>
      </c>
      <c r="U493">
        <f>Merge6[[#This Row],[POT]]-Merge6[[#This Row],[TOT]]</f>
        <v>3</v>
      </c>
      <c r="V493" t="s">
        <v>8</v>
      </c>
      <c r="W493">
        <f>IF(Merge6[[#This Row],[Preffoot]]="Right",1,0)</f>
        <v>1</v>
      </c>
      <c r="X493" t="s">
        <v>9</v>
      </c>
      <c r="Y493">
        <f>IF(Merge6[[#This Row],[Position2]]="GK",1,0)</f>
        <v>0</v>
      </c>
      <c r="Z493">
        <f>IF(Merge6[[#This Row],[Position2]]="LB",1,0)</f>
        <v>0</v>
      </c>
      <c r="AA493">
        <f>IF(Merge6[[#This Row],[Position2]]="CB",1,0)</f>
        <v>1</v>
      </c>
      <c r="AB493">
        <f>IF(Merge6[[#This Row],[Position2]]="RB",1,0)</f>
        <v>0</v>
      </c>
      <c r="AC493">
        <f>IF(Merge6[[#This Row],[Position2]]="LWB",1,0)</f>
        <v>0</v>
      </c>
      <c r="AD493">
        <f>IF(Merge6[[#This Row],[Position2]]="RWB",1,0)</f>
        <v>0</v>
      </c>
      <c r="AE493">
        <f>IF(Merge6[[#This Row],[Position2]]="LM",1,0)</f>
        <v>0</v>
      </c>
      <c r="AF493">
        <f>IF(Merge6[[#This Row],[Position2]]="CDM",1,0)</f>
        <v>0</v>
      </c>
      <c r="AG493">
        <f>IF(Merge6[[#This Row],[Position2]]="CM",1,0)</f>
        <v>0</v>
      </c>
      <c r="AH493">
        <f>IF(Merge6[[#This Row],[Position2]]="CAM",1,0)</f>
        <v>0</v>
      </c>
      <c r="AI493">
        <f>IF(Merge6[[#This Row],[Position2]]="RM",1,0)</f>
        <v>0</v>
      </c>
      <c r="AJ493">
        <f>IF(Merge6[[#This Row],[Position2]]="LW",1,0)</f>
        <v>0</v>
      </c>
      <c r="AK493">
        <f>IF(Merge6[[#This Row],[Position2]]="RW",1,0)</f>
        <v>0</v>
      </c>
      <c r="AL493">
        <f>IF(Merge6[[#This Row],[Position2]]="CF",1,0)</f>
        <v>0</v>
      </c>
      <c r="AM493">
        <f>IF(Merge6[[#This Row],[Position2]]="ST",1,0)</f>
        <v>0</v>
      </c>
      <c r="AN493">
        <v>70</v>
      </c>
      <c r="AO493">
        <v>57</v>
      </c>
      <c r="AP493">
        <v>47</v>
      </c>
      <c r="AQ493">
        <v>79</v>
      </c>
      <c r="AR493">
        <v>82</v>
      </c>
      <c r="AS493">
        <v>76</v>
      </c>
      <c r="AT493">
        <v>73</v>
      </c>
      <c r="AU493">
        <v>40</v>
      </c>
      <c r="AV493">
        <v>53</v>
      </c>
      <c r="AW493">
        <v>60</v>
      </c>
      <c r="AX493">
        <v>50</v>
      </c>
      <c r="AY493">
        <v>44</v>
      </c>
      <c r="AZ493">
        <v>43</v>
      </c>
      <c r="BA493">
        <v>77</v>
      </c>
      <c r="BB493">
        <v>76</v>
      </c>
      <c r="BC493">
        <v>78</v>
      </c>
      <c r="BD493">
        <v>55</v>
      </c>
      <c r="BE493">
        <v>74</v>
      </c>
      <c r="BF493">
        <v>83</v>
      </c>
      <c r="BG493">
        <v>56</v>
      </c>
      <c r="BH493">
        <v>55</v>
      </c>
      <c r="BI493">
        <v>48</v>
      </c>
      <c r="BJ493">
        <v>74</v>
      </c>
      <c r="BK493">
        <v>15</v>
      </c>
      <c r="BL493">
        <v>13</v>
      </c>
      <c r="BM493">
        <v>7</v>
      </c>
      <c r="BN493">
        <v>9</v>
      </c>
      <c r="BO493">
        <v>14</v>
      </c>
      <c r="BP493">
        <v>80</v>
      </c>
      <c r="BQ493">
        <v>77</v>
      </c>
      <c r="BR493">
        <v>42</v>
      </c>
      <c r="BS493">
        <v>77</v>
      </c>
      <c r="BT493">
        <v>63</v>
      </c>
      <c r="BU493">
        <v>75</v>
      </c>
    </row>
    <row r="494" spans="1:73" x14ac:dyDescent="0.25">
      <c r="A494" t="s">
        <v>963</v>
      </c>
      <c r="B494">
        <v>29</v>
      </c>
      <c r="C494" t="s">
        <v>23</v>
      </c>
      <c r="D494">
        <v>23</v>
      </c>
      <c r="E494">
        <f>Merge6[[#This Row],[age]]^2</f>
        <v>529</v>
      </c>
      <c r="F494" s="1">
        <v>11000000</v>
      </c>
      <c r="G494" s="1">
        <v>13700000</v>
      </c>
      <c r="H494" s="1">
        <f>Merge6[[#This Row],[MV at time]]/1000000</f>
        <v>11</v>
      </c>
      <c r="I494" s="1">
        <f>Merge6[[#This Row],[fee]]/1000000</f>
        <v>13.7</v>
      </c>
      <c r="J494" s="2">
        <f>Merge6[[#This Row],[fee]]/Merge6[[#This Row],[MV at time]]</f>
        <v>1.2454545454545454</v>
      </c>
      <c r="K494" t="s">
        <v>773</v>
      </c>
      <c r="L494" t="s">
        <v>287</v>
      </c>
      <c r="M494" t="s">
        <v>40</v>
      </c>
      <c r="N494" t="s">
        <v>19</v>
      </c>
      <c r="O4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4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94" t="s">
        <v>42</v>
      </c>
      <c r="R494" t="s">
        <v>7</v>
      </c>
      <c r="S494">
        <v>76</v>
      </c>
      <c r="T494">
        <v>81</v>
      </c>
      <c r="U494">
        <f>Merge6[[#This Row],[POT]]-Merge6[[#This Row],[TOT]]</f>
        <v>5</v>
      </c>
      <c r="V494" t="s">
        <v>8</v>
      </c>
      <c r="W494">
        <f>IF(Merge6[[#This Row],[Preffoot]]="Right",1,0)</f>
        <v>1</v>
      </c>
      <c r="X494" t="s">
        <v>37</v>
      </c>
      <c r="Y494">
        <f>IF(Merge6[[#This Row],[Position2]]="GK",1,0)</f>
        <v>0</v>
      </c>
      <c r="Z494">
        <f>IF(Merge6[[#This Row],[Position2]]="LB",1,0)</f>
        <v>0</v>
      </c>
      <c r="AA494">
        <f>IF(Merge6[[#This Row],[Position2]]="CB",1,0)</f>
        <v>0</v>
      </c>
      <c r="AB494">
        <f>IF(Merge6[[#This Row],[Position2]]="RB",1,0)</f>
        <v>0</v>
      </c>
      <c r="AC494">
        <f>IF(Merge6[[#This Row],[Position2]]="LWB",1,0)</f>
        <v>0</v>
      </c>
      <c r="AD494">
        <f>IF(Merge6[[#This Row],[Position2]]="RWB",1,0)</f>
        <v>0</v>
      </c>
      <c r="AE494">
        <f>IF(Merge6[[#This Row],[Position2]]="LM",1,0)</f>
        <v>0</v>
      </c>
      <c r="AF494">
        <f>IF(Merge6[[#This Row],[Position2]]="CDM",1,0)</f>
        <v>0</v>
      </c>
      <c r="AG494">
        <f>IF(Merge6[[#This Row],[Position2]]="CM",1,0)</f>
        <v>0</v>
      </c>
      <c r="AH494">
        <f>IF(Merge6[[#This Row],[Position2]]="CAM",1,0)</f>
        <v>0</v>
      </c>
      <c r="AI494">
        <f>IF(Merge6[[#This Row],[Position2]]="RM",1,0)</f>
        <v>1</v>
      </c>
      <c r="AJ494">
        <f>IF(Merge6[[#This Row],[Position2]]="LW",1,0)</f>
        <v>0</v>
      </c>
      <c r="AK494">
        <f>IF(Merge6[[#This Row],[Position2]]="RW",1,0)</f>
        <v>0</v>
      </c>
      <c r="AL494">
        <f>IF(Merge6[[#This Row],[Position2]]="CF",1,0)</f>
        <v>0</v>
      </c>
      <c r="AM494">
        <f>IF(Merge6[[#This Row],[Position2]]="ST",1,0)</f>
        <v>0</v>
      </c>
      <c r="AN494">
        <v>75</v>
      </c>
      <c r="AO494">
        <v>72</v>
      </c>
      <c r="AP494">
        <v>76</v>
      </c>
      <c r="AQ494">
        <v>73</v>
      </c>
      <c r="AR494">
        <v>68</v>
      </c>
      <c r="AS494">
        <v>59</v>
      </c>
      <c r="AT494">
        <v>65</v>
      </c>
      <c r="AU494">
        <v>50</v>
      </c>
      <c r="AV494">
        <v>62</v>
      </c>
      <c r="AW494">
        <v>63</v>
      </c>
      <c r="AX494">
        <v>25</v>
      </c>
      <c r="AY494">
        <v>33</v>
      </c>
      <c r="AZ494">
        <v>62</v>
      </c>
      <c r="BA494">
        <v>67</v>
      </c>
      <c r="BB494">
        <v>70</v>
      </c>
      <c r="BC494">
        <v>72</v>
      </c>
      <c r="BD494">
        <v>88</v>
      </c>
      <c r="BE494">
        <v>94</v>
      </c>
      <c r="BF494">
        <v>74</v>
      </c>
      <c r="BG494">
        <v>64</v>
      </c>
      <c r="BH494">
        <v>93</v>
      </c>
      <c r="BI494">
        <v>67</v>
      </c>
      <c r="BJ494">
        <v>84</v>
      </c>
      <c r="BK494">
        <v>10</v>
      </c>
      <c r="BL494">
        <v>12</v>
      </c>
      <c r="BM494">
        <v>8</v>
      </c>
      <c r="BN494">
        <v>12</v>
      </c>
      <c r="BO494">
        <v>8</v>
      </c>
      <c r="BP494">
        <v>73</v>
      </c>
      <c r="BQ494">
        <v>74</v>
      </c>
      <c r="BR494">
        <v>76</v>
      </c>
      <c r="BS494">
        <v>69</v>
      </c>
      <c r="BT494">
        <v>65</v>
      </c>
      <c r="BU494">
        <v>70</v>
      </c>
    </row>
    <row r="495" spans="1:73" x14ac:dyDescent="0.25">
      <c r="A495" t="s">
        <v>626</v>
      </c>
      <c r="B495">
        <v>11</v>
      </c>
      <c r="C495" t="s">
        <v>57</v>
      </c>
      <c r="D495">
        <v>25</v>
      </c>
      <c r="E495">
        <f>Merge6[[#This Row],[age]]^2</f>
        <v>625</v>
      </c>
      <c r="F495" s="1">
        <v>12000000</v>
      </c>
      <c r="G495" s="1">
        <v>14000000</v>
      </c>
      <c r="H495" s="1">
        <f>Merge6[[#This Row],[MV at time]]/1000000</f>
        <v>12</v>
      </c>
      <c r="I495" s="1">
        <f>Merge6[[#This Row],[fee]]/1000000</f>
        <v>14</v>
      </c>
      <c r="J495" s="2">
        <f>Merge6[[#This Row],[fee]]/Merge6[[#This Row],[MV at time]]</f>
        <v>1.1666666666666667</v>
      </c>
      <c r="K495" t="s">
        <v>509</v>
      </c>
      <c r="L495" t="s">
        <v>34</v>
      </c>
      <c r="M495" t="s">
        <v>627</v>
      </c>
      <c r="N495" t="s">
        <v>36</v>
      </c>
      <c r="O4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495" t="s">
        <v>6</v>
      </c>
      <c r="R495" t="s">
        <v>6</v>
      </c>
      <c r="S495">
        <v>79</v>
      </c>
      <c r="T495">
        <v>84</v>
      </c>
      <c r="U495">
        <f>Merge6[[#This Row],[POT]]-Merge6[[#This Row],[TOT]]</f>
        <v>5</v>
      </c>
      <c r="V495" t="s">
        <v>8</v>
      </c>
      <c r="W495">
        <f>IF(Merge6[[#This Row],[Preffoot]]="Right",1,0)</f>
        <v>1</v>
      </c>
      <c r="X495" t="s">
        <v>20</v>
      </c>
      <c r="Y495">
        <f>IF(Merge6[[#This Row],[Position2]]="GK",1,0)</f>
        <v>0</v>
      </c>
      <c r="Z495">
        <f>IF(Merge6[[#This Row],[Position2]]="LB",1,0)</f>
        <v>0</v>
      </c>
      <c r="AA495">
        <f>IF(Merge6[[#This Row],[Position2]]="CB",1,0)</f>
        <v>0</v>
      </c>
      <c r="AB495">
        <f>IF(Merge6[[#This Row],[Position2]]="RB",1,0)</f>
        <v>0</v>
      </c>
      <c r="AC495">
        <f>IF(Merge6[[#This Row],[Position2]]="LWB",1,0)</f>
        <v>0</v>
      </c>
      <c r="AD495">
        <f>IF(Merge6[[#This Row],[Position2]]="RWB",1,0)</f>
        <v>0</v>
      </c>
      <c r="AE495">
        <f>IF(Merge6[[#This Row],[Position2]]="LM",1,0)</f>
        <v>0</v>
      </c>
      <c r="AF495">
        <f>IF(Merge6[[#This Row],[Position2]]="CDM",1,0)</f>
        <v>0</v>
      </c>
      <c r="AG495">
        <f>IF(Merge6[[#This Row],[Position2]]="CM",1,0)</f>
        <v>1</v>
      </c>
      <c r="AH495">
        <f>IF(Merge6[[#This Row],[Position2]]="CAM",1,0)</f>
        <v>0</v>
      </c>
      <c r="AI495">
        <f>IF(Merge6[[#This Row],[Position2]]="RM",1,0)</f>
        <v>0</v>
      </c>
      <c r="AJ495">
        <f>IF(Merge6[[#This Row],[Position2]]="LW",1,0)</f>
        <v>0</v>
      </c>
      <c r="AK495">
        <f>IF(Merge6[[#This Row],[Position2]]="RW",1,0)</f>
        <v>0</v>
      </c>
      <c r="AL495">
        <f>IF(Merge6[[#This Row],[Position2]]="CF",1,0)</f>
        <v>0</v>
      </c>
      <c r="AM495">
        <f>IF(Merge6[[#This Row],[Position2]]="ST",1,0)</f>
        <v>0</v>
      </c>
      <c r="AN495">
        <v>80</v>
      </c>
      <c r="AO495">
        <v>78</v>
      </c>
      <c r="AP495">
        <v>70</v>
      </c>
      <c r="AQ495">
        <v>81</v>
      </c>
      <c r="AR495">
        <v>81</v>
      </c>
      <c r="AS495">
        <v>47</v>
      </c>
      <c r="AT495">
        <v>80</v>
      </c>
      <c r="AU495">
        <v>73</v>
      </c>
      <c r="AV495">
        <v>77</v>
      </c>
      <c r="AW495">
        <v>83</v>
      </c>
      <c r="AX495">
        <v>81</v>
      </c>
      <c r="AY495">
        <v>69</v>
      </c>
      <c r="AZ495">
        <v>59</v>
      </c>
      <c r="BA495">
        <v>67</v>
      </c>
      <c r="BB495">
        <v>54</v>
      </c>
      <c r="BC495">
        <v>74</v>
      </c>
      <c r="BD495">
        <v>64</v>
      </c>
      <c r="BE495">
        <v>82</v>
      </c>
      <c r="BF495">
        <v>74</v>
      </c>
      <c r="BG495">
        <v>62</v>
      </c>
      <c r="BH495">
        <v>69</v>
      </c>
      <c r="BI495">
        <v>68</v>
      </c>
      <c r="BJ495">
        <v>57</v>
      </c>
      <c r="BK495">
        <v>12</v>
      </c>
      <c r="BL495">
        <v>13</v>
      </c>
      <c r="BM495">
        <v>12</v>
      </c>
      <c r="BN495">
        <v>13</v>
      </c>
      <c r="BO495">
        <v>9</v>
      </c>
      <c r="BP495">
        <v>80</v>
      </c>
      <c r="BQ495">
        <v>77</v>
      </c>
      <c r="BR495">
        <v>69</v>
      </c>
      <c r="BS495">
        <v>69</v>
      </c>
      <c r="BT495">
        <v>80</v>
      </c>
      <c r="BU495">
        <v>75</v>
      </c>
    </row>
    <row r="496" spans="1:73" x14ac:dyDescent="0.25">
      <c r="A496" t="s">
        <v>237</v>
      </c>
      <c r="B496">
        <v>46</v>
      </c>
      <c r="C496" t="s">
        <v>33</v>
      </c>
      <c r="D496">
        <v>25</v>
      </c>
      <c r="E496">
        <f>Merge6[[#This Row],[age]]^2</f>
        <v>625</v>
      </c>
      <c r="F496" s="1">
        <v>55000000</v>
      </c>
      <c r="G496" s="1">
        <v>65000000</v>
      </c>
      <c r="H496" s="1">
        <f>Merge6[[#This Row],[MV at time]]/1000000</f>
        <v>55</v>
      </c>
      <c r="I496" s="1">
        <f>Merge6[[#This Row],[fee]]/1000000</f>
        <v>65</v>
      </c>
      <c r="J496" s="2">
        <f>Merge6[[#This Row],[fee]]/Merge6[[#This Row],[MV at time]]</f>
        <v>1.1818181818181819</v>
      </c>
      <c r="K496" t="s">
        <v>509</v>
      </c>
      <c r="L496" t="s">
        <v>238</v>
      </c>
      <c r="M496" t="s">
        <v>187</v>
      </c>
      <c r="N496" t="s">
        <v>89</v>
      </c>
      <c r="O4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4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496" t="s">
        <v>7</v>
      </c>
      <c r="R496" t="s">
        <v>60</v>
      </c>
      <c r="S496">
        <v>82</v>
      </c>
      <c r="T496">
        <v>86</v>
      </c>
      <c r="U496">
        <f>Merge6[[#This Row],[POT]]-Merge6[[#This Row],[TOT]]</f>
        <v>4</v>
      </c>
      <c r="V496" t="s">
        <v>8</v>
      </c>
      <c r="W496">
        <f>IF(Merge6[[#This Row],[Preffoot]]="Right",1,0)</f>
        <v>1</v>
      </c>
      <c r="X496" t="s">
        <v>27</v>
      </c>
      <c r="Y496">
        <f>IF(Merge6[[#This Row],[Position2]]="GK",1,0)</f>
        <v>0</v>
      </c>
      <c r="Z496">
        <f>IF(Merge6[[#This Row],[Position2]]="LB",1,0)</f>
        <v>0</v>
      </c>
      <c r="AA496">
        <f>IF(Merge6[[#This Row],[Position2]]="CB",1,0)</f>
        <v>0</v>
      </c>
      <c r="AB496">
        <f>IF(Merge6[[#This Row],[Position2]]="RB",1,0)</f>
        <v>1</v>
      </c>
      <c r="AC496">
        <f>IF(Merge6[[#This Row],[Position2]]="LWB",1,0)</f>
        <v>0</v>
      </c>
      <c r="AD496">
        <f>IF(Merge6[[#This Row],[Position2]]="RWB",1,0)</f>
        <v>0</v>
      </c>
      <c r="AE496">
        <f>IF(Merge6[[#This Row],[Position2]]="LM",1,0)</f>
        <v>0</v>
      </c>
      <c r="AF496">
        <f>IF(Merge6[[#This Row],[Position2]]="CDM",1,0)</f>
        <v>0</v>
      </c>
      <c r="AG496">
        <f>IF(Merge6[[#This Row],[Position2]]="CM",1,0)</f>
        <v>0</v>
      </c>
      <c r="AH496">
        <f>IF(Merge6[[#This Row],[Position2]]="CAM",1,0)</f>
        <v>0</v>
      </c>
      <c r="AI496">
        <f>IF(Merge6[[#This Row],[Position2]]="RM",1,0)</f>
        <v>0</v>
      </c>
      <c r="AJ496">
        <f>IF(Merge6[[#This Row],[Position2]]="LW",1,0)</f>
        <v>0</v>
      </c>
      <c r="AK496">
        <f>IF(Merge6[[#This Row],[Position2]]="RW",1,0)</f>
        <v>0</v>
      </c>
      <c r="AL496">
        <f>IF(Merge6[[#This Row],[Position2]]="CF",1,0)</f>
        <v>0</v>
      </c>
      <c r="AM496">
        <f>IF(Merge6[[#This Row],[Position2]]="ST",1,0)</f>
        <v>0</v>
      </c>
      <c r="AN496">
        <v>84</v>
      </c>
      <c r="AO496">
        <v>85</v>
      </c>
      <c r="AP496">
        <v>83</v>
      </c>
      <c r="AQ496">
        <v>81</v>
      </c>
      <c r="AR496">
        <v>75</v>
      </c>
      <c r="AS496">
        <v>68</v>
      </c>
      <c r="AT496">
        <v>80</v>
      </c>
      <c r="AU496">
        <v>58</v>
      </c>
      <c r="AV496">
        <v>68</v>
      </c>
      <c r="AW496">
        <v>82</v>
      </c>
      <c r="AX496">
        <v>69</v>
      </c>
      <c r="AY496">
        <v>46</v>
      </c>
      <c r="AZ496">
        <v>62</v>
      </c>
      <c r="BA496">
        <v>78</v>
      </c>
      <c r="BB496">
        <v>80</v>
      </c>
      <c r="BC496">
        <v>80</v>
      </c>
      <c r="BD496">
        <v>88</v>
      </c>
      <c r="BE496">
        <v>90</v>
      </c>
      <c r="BF496">
        <v>60</v>
      </c>
      <c r="BG496">
        <v>79</v>
      </c>
      <c r="BH496">
        <v>87</v>
      </c>
      <c r="BI496">
        <v>79</v>
      </c>
      <c r="BJ496">
        <v>72</v>
      </c>
      <c r="BK496">
        <v>14</v>
      </c>
      <c r="BL496">
        <v>6</v>
      </c>
      <c r="BM496">
        <v>9</v>
      </c>
      <c r="BN496">
        <v>15</v>
      </c>
      <c r="BO496">
        <v>14</v>
      </c>
      <c r="BP496">
        <v>73</v>
      </c>
      <c r="BQ496">
        <v>81</v>
      </c>
      <c r="BR496">
        <v>78</v>
      </c>
      <c r="BS496">
        <v>76</v>
      </c>
      <c r="BT496">
        <v>78</v>
      </c>
      <c r="BU496">
        <v>82</v>
      </c>
    </row>
    <row r="497" spans="1:73" x14ac:dyDescent="0.25">
      <c r="A497" t="s">
        <v>237</v>
      </c>
      <c r="B497">
        <v>35</v>
      </c>
      <c r="C497" t="s">
        <v>33</v>
      </c>
      <c r="D497">
        <v>24</v>
      </c>
      <c r="E497">
        <f>Merge6[[#This Row],[age]]^2</f>
        <v>576</v>
      </c>
      <c r="F497" s="1">
        <v>35000000</v>
      </c>
      <c r="G497" s="1">
        <v>40400000</v>
      </c>
      <c r="H497" s="1">
        <f>Merge6[[#This Row],[MV at time]]/1000000</f>
        <v>35</v>
      </c>
      <c r="I497" s="1">
        <f>Merge6[[#This Row],[fee]]/1000000</f>
        <v>40.4</v>
      </c>
      <c r="J497" s="2">
        <f>Merge6[[#This Row],[fee]]/Merge6[[#This Row],[MV at time]]</f>
        <v>1.1542857142857144</v>
      </c>
      <c r="K497" t="s">
        <v>2</v>
      </c>
      <c r="L497" t="s">
        <v>238</v>
      </c>
      <c r="M497" t="s">
        <v>169</v>
      </c>
      <c r="N497" t="s">
        <v>187</v>
      </c>
      <c r="O4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4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497" t="s">
        <v>6</v>
      </c>
      <c r="R497" t="s">
        <v>7</v>
      </c>
      <c r="S497">
        <v>79</v>
      </c>
      <c r="T497">
        <v>86</v>
      </c>
      <c r="U497">
        <f>Merge6[[#This Row],[POT]]-Merge6[[#This Row],[TOT]]</f>
        <v>7</v>
      </c>
      <c r="V497" t="s">
        <v>8</v>
      </c>
      <c r="W497">
        <f>IF(Merge6[[#This Row],[Preffoot]]="Right",1,0)</f>
        <v>1</v>
      </c>
      <c r="X497" t="s">
        <v>27</v>
      </c>
      <c r="Y497">
        <f>IF(Merge6[[#This Row],[Position2]]="GK",1,0)</f>
        <v>0</v>
      </c>
      <c r="Z497">
        <f>IF(Merge6[[#This Row],[Position2]]="LB",1,0)</f>
        <v>0</v>
      </c>
      <c r="AA497">
        <f>IF(Merge6[[#This Row],[Position2]]="CB",1,0)</f>
        <v>0</v>
      </c>
      <c r="AB497">
        <f>IF(Merge6[[#This Row],[Position2]]="RB",1,0)</f>
        <v>1</v>
      </c>
      <c r="AC497">
        <f>IF(Merge6[[#This Row],[Position2]]="LWB",1,0)</f>
        <v>0</v>
      </c>
      <c r="AD497">
        <f>IF(Merge6[[#This Row],[Position2]]="RWB",1,0)</f>
        <v>0</v>
      </c>
      <c r="AE497">
        <f>IF(Merge6[[#This Row],[Position2]]="LM",1,0)</f>
        <v>0</v>
      </c>
      <c r="AF497">
        <f>IF(Merge6[[#This Row],[Position2]]="CDM",1,0)</f>
        <v>0</v>
      </c>
      <c r="AG497">
        <f>IF(Merge6[[#This Row],[Position2]]="CM",1,0)</f>
        <v>0</v>
      </c>
      <c r="AH497">
        <f>IF(Merge6[[#This Row],[Position2]]="CAM",1,0)</f>
        <v>0</v>
      </c>
      <c r="AI497">
        <f>IF(Merge6[[#This Row],[Position2]]="RM",1,0)</f>
        <v>0</v>
      </c>
      <c r="AJ497">
        <f>IF(Merge6[[#This Row],[Position2]]="LW",1,0)</f>
        <v>0</v>
      </c>
      <c r="AK497">
        <f>IF(Merge6[[#This Row],[Position2]]="RW",1,0)</f>
        <v>0</v>
      </c>
      <c r="AL497">
        <f>IF(Merge6[[#This Row],[Position2]]="CF",1,0)</f>
        <v>0</v>
      </c>
      <c r="AM497">
        <f>IF(Merge6[[#This Row],[Position2]]="ST",1,0)</f>
        <v>0</v>
      </c>
      <c r="AN497">
        <v>79</v>
      </c>
      <c r="AO497">
        <v>82</v>
      </c>
      <c r="AP497">
        <v>82</v>
      </c>
      <c r="AQ497">
        <v>78</v>
      </c>
      <c r="AR497">
        <v>74</v>
      </c>
      <c r="AS497">
        <v>64</v>
      </c>
      <c r="AT497">
        <v>80</v>
      </c>
      <c r="AU497">
        <v>58</v>
      </c>
      <c r="AV497">
        <v>66</v>
      </c>
      <c r="AW497">
        <v>81</v>
      </c>
      <c r="AX497">
        <v>69</v>
      </c>
      <c r="AY497">
        <v>46</v>
      </c>
      <c r="AZ497">
        <v>55</v>
      </c>
      <c r="BA497">
        <v>73</v>
      </c>
      <c r="BB497">
        <v>76</v>
      </c>
      <c r="BC497">
        <v>78</v>
      </c>
      <c r="BD497">
        <v>88</v>
      </c>
      <c r="BE497">
        <v>81</v>
      </c>
      <c r="BF497">
        <v>66</v>
      </c>
      <c r="BG497">
        <v>74</v>
      </c>
      <c r="BH497">
        <v>88</v>
      </c>
      <c r="BI497">
        <v>78</v>
      </c>
      <c r="BJ497">
        <v>73</v>
      </c>
      <c r="BK497">
        <v>14</v>
      </c>
      <c r="BL497">
        <v>6</v>
      </c>
      <c r="BM497">
        <v>9</v>
      </c>
      <c r="BN497">
        <v>15</v>
      </c>
      <c r="BO497">
        <v>14</v>
      </c>
      <c r="BP497">
        <v>71</v>
      </c>
      <c r="BQ497">
        <v>78</v>
      </c>
      <c r="BR497">
        <v>76</v>
      </c>
      <c r="BS497">
        <v>73</v>
      </c>
      <c r="BT497">
        <v>71</v>
      </c>
      <c r="BU497">
        <v>77</v>
      </c>
    </row>
    <row r="498" spans="1:73" x14ac:dyDescent="0.25">
      <c r="A498" t="s">
        <v>378</v>
      </c>
      <c r="B498">
        <v>35</v>
      </c>
      <c r="C498" t="s">
        <v>10</v>
      </c>
      <c r="D498">
        <v>21</v>
      </c>
      <c r="E498">
        <f>Merge6[[#This Row],[age]]^2</f>
        <v>441</v>
      </c>
      <c r="F498" s="1">
        <v>2500000</v>
      </c>
      <c r="G498" s="1">
        <v>15000000</v>
      </c>
      <c r="H498" s="1">
        <f>Merge6[[#This Row],[MV at time]]/1000000</f>
        <v>2.5</v>
      </c>
      <c r="I498" s="1">
        <f>Merge6[[#This Row],[fee]]/1000000</f>
        <v>15</v>
      </c>
      <c r="J498" s="2">
        <f>Merge6[[#This Row],[fee]]/Merge6[[#This Row],[MV at time]]</f>
        <v>6</v>
      </c>
      <c r="K498" t="s">
        <v>2</v>
      </c>
      <c r="L498" t="s">
        <v>238</v>
      </c>
      <c r="M498" t="s">
        <v>13</v>
      </c>
      <c r="N498" t="s">
        <v>129</v>
      </c>
      <c r="O4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4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498" t="s">
        <v>14</v>
      </c>
      <c r="R498" t="s">
        <v>131</v>
      </c>
      <c r="S498">
        <v>73</v>
      </c>
      <c r="T498">
        <v>84</v>
      </c>
      <c r="U498">
        <f>Merge6[[#This Row],[POT]]-Merge6[[#This Row],[TOT]]</f>
        <v>11</v>
      </c>
      <c r="V498" t="s">
        <v>8</v>
      </c>
      <c r="W498">
        <f>IF(Merge6[[#This Row],[Preffoot]]="Right",1,0)</f>
        <v>1</v>
      </c>
      <c r="X498" t="s">
        <v>21</v>
      </c>
      <c r="Y498">
        <f>IF(Merge6[[#This Row],[Position2]]="GK",1,0)</f>
        <v>0</v>
      </c>
      <c r="Z498">
        <f>IF(Merge6[[#This Row],[Position2]]="LB",1,0)</f>
        <v>0</v>
      </c>
      <c r="AA498">
        <f>IF(Merge6[[#This Row],[Position2]]="CB",1,0)</f>
        <v>0</v>
      </c>
      <c r="AB498">
        <f>IF(Merge6[[#This Row],[Position2]]="RB",1,0)</f>
        <v>0</v>
      </c>
      <c r="AC498">
        <f>IF(Merge6[[#This Row],[Position2]]="LWB",1,0)</f>
        <v>0</v>
      </c>
      <c r="AD498">
        <f>IF(Merge6[[#This Row],[Position2]]="RWB",1,0)</f>
        <v>0</v>
      </c>
      <c r="AE498">
        <f>IF(Merge6[[#This Row],[Position2]]="LM",1,0)</f>
        <v>0</v>
      </c>
      <c r="AF498">
        <f>IF(Merge6[[#This Row],[Position2]]="CDM",1,0)</f>
        <v>0</v>
      </c>
      <c r="AG498">
        <f>IF(Merge6[[#This Row],[Position2]]="CM",1,0)</f>
        <v>0</v>
      </c>
      <c r="AH498">
        <f>IF(Merge6[[#This Row],[Position2]]="CAM",1,0)</f>
        <v>1</v>
      </c>
      <c r="AI498">
        <f>IF(Merge6[[#This Row],[Position2]]="RM",1,0)</f>
        <v>0</v>
      </c>
      <c r="AJ498">
        <f>IF(Merge6[[#This Row],[Position2]]="LW",1,0)</f>
        <v>0</v>
      </c>
      <c r="AK498">
        <f>IF(Merge6[[#This Row],[Position2]]="RW",1,0)</f>
        <v>0</v>
      </c>
      <c r="AL498">
        <f>IF(Merge6[[#This Row],[Position2]]="CF",1,0)</f>
        <v>0</v>
      </c>
      <c r="AM498">
        <f>IF(Merge6[[#This Row],[Position2]]="ST",1,0)</f>
        <v>0</v>
      </c>
      <c r="AN498">
        <v>75</v>
      </c>
      <c r="AO498">
        <v>75</v>
      </c>
      <c r="AP498">
        <v>67</v>
      </c>
      <c r="AQ498">
        <v>72</v>
      </c>
      <c r="AR498">
        <v>65</v>
      </c>
      <c r="AS498">
        <v>38</v>
      </c>
      <c r="AT498">
        <v>72</v>
      </c>
      <c r="AU498">
        <v>66</v>
      </c>
      <c r="AV498">
        <v>58</v>
      </c>
      <c r="AW498">
        <v>74</v>
      </c>
      <c r="AX498">
        <v>63</v>
      </c>
      <c r="AY498">
        <v>69</v>
      </c>
      <c r="AZ498">
        <v>70</v>
      </c>
      <c r="BA498">
        <v>18</v>
      </c>
      <c r="BB498">
        <v>22</v>
      </c>
      <c r="BC498">
        <v>37</v>
      </c>
      <c r="BD498">
        <v>77</v>
      </c>
      <c r="BE498">
        <v>61</v>
      </c>
      <c r="BF498">
        <v>43</v>
      </c>
      <c r="BG498">
        <v>86</v>
      </c>
      <c r="BH498">
        <v>74</v>
      </c>
      <c r="BI498">
        <v>84</v>
      </c>
      <c r="BJ498">
        <v>53</v>
      </c>
      <c r="BK498">
        <v>10</v>
      </c>
      <c r="BL498">
        <v>9</v>
      </c>
      <c r="BM498">
        <v>7</v>
      </c>
      <c r="BN498">
        <v>8</v>
      </c>
      <c r="BO498">
        <v>12</v>
      </c>
      <c r="BP498">
        <v>41</v>
      </c>
      <c r="BQ498">
        <v>78</v>
      </c>
      <c r="BR498">
        <v>65</v>
      </c>
      <c r="BS498">
        <v>40</v>
      </c>
      <c r="BT498">
        <v>72</v>
      </c>
      <c r="BU498">
        <v>73</v>
      </c>
    </row>
    <row r="499" spans="1:73" x14ac:dyDescent="0.25">
      <c r="A499" t="s">
        <v>628</v>
      </c>
      <c r="B499">
        <v>47</v>
      </c>
      <c r="C499" t="s">
        <v>357</v>
      </c>
      <c r="D499">
        <v>19</v>
      </c>
      <c r="E499">
        <f>Merge6[[#This Row],[age]]^2</f>
        <v>361</v>
      </c>
      <c r="F499" s="1">
        <v>70000000</v>
      </c>
      <c r="G499" s="1">
        <v>127200000</v>
      </c>
      <c r="H499" s="1">
        <f>Merge6[[#This Row],[MV at time]]/1000000</f>
        <v>70</v>
      </c>
      <c r="I499" s="1">
        <f>Merge6[[#This Row],[fee]]/1000000</f>
        <v>127.2</v>
      </c>
      <c r="J499" s="2">
        <f>Merge6[[#This Row],[fee]]/Merge6[[#This Row],[MV at time]]</f>
        <v>1.8171428571428572</v>
      </c>
      <c r="K499" t="s">
        <v>509</v>
      </c>
      <c r="L499" t="s">
        <v>238</v>
      </c>
      <c r="M499" t="s">
        <v>13</v>
      </c>
      <c r="N499" t="s">
        <v>206</v>
      </c>
      <c r="O4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4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499" t="s">
        <v>14</v>
      </c>
      <c r="R499" t="s">
        <v>6</v>
      </c>
      <c r="S499">
        <v>80</v>
      </c>
      <c r="T499">
        <v>93</v>
      </c>
      <c r="U499">
        <f>Merge6[[#This Row],[POT]]-Merge6[[#This Row],[TOT]]</f>
        <v>13</v>
      </c>
      <c r="V499" t="s">
        <v>8</v>
      </c>
      <c r="W499">
        <f>IF(Merge6[[#This Row],[Preffoot]]="Right",1,0)</f>
        <v>1</v>
      </c>
      <c r="X499" t="s">
        <v>157</v>
      </c>
      <c r="Y499">
        <f>IF(Merge6[[#This Row],[Position2]]="GK",1,0)</f>
        <v>0</v>
      </c>
      <c r="Z499">
        <f>IF(Merge6[[#This Row],[Position2]]="LB",1,0)</f>
        <v>0</v>
      </c>
      <c r="AA499">
        <f>IF(Merge6[[#This Row],[Position2]]="CB",1,0)</f>
        <v>0</v>
      </c>
      <c r="AB499">
        <f>IF(Merge6[[#This Row],[Position2]]="RB",1,0)</f>
        <v>0</v>
      </c>
      <c r="AC499">
        <f>IF(Merge6[[#This Row],[Position2]]="LWB",1,0)</f>
        <v>0</v>
      </c>
      <c r="AD499">
        <f>IF(Merge6[[#This Row],[Position2]]="RWB",1,0)</f>
        <v>0</v>
      </c>
      <c r="AE499">
        <f>IF(Merge6[[#This Row],[Position2]]="LM",1,0)</f>
        <v>0</v>
      </c>
      <c r="AF499">
        <f>IF(Merge6[[#This Row],[Position2]]="CDM",1,0)</f>
        <v>0</v>
      </c>
      <c r="AG499">
        <f>IF(Merge6[[#This Row],[Position2]]="CM",1,0)</f>
        <v>0</v>
      </c>
      <c r="AH499">
        <f>IF(Merge6[[#This Row],[Position2]]="CAM",1,0)</f>
        <v>0</v>
      </c>
      <c r="AI499">
        <f>IF(Merge6[[#This Row],[Position2]]="RM",1,0)</f>
        <v>0</v>
      </c>
      <c r="AJ499">
        <f>IF(Merge6[[#This Row],[Position2]]="LW",1,0)</f>
        <v>0</v>
      </c>
      <c r="AK499">
        <f>IF(Merge6[[#This Row],[Position2]]="RW",1,0)</f>
        <v>0</v>
      </c>
      <c r="AL499">
        <f>IF(Merge6[[#This Row],[Position2]]="CF",1,0)</f>
        <v>1</v>
      </c>
      <c r="AM499">
        <f>IF(Merge6[[#This Row],[Position2]]="ST",1,0)</f>
        <v>0</v>
      </c>
      <c r="AN499">
        <v>80</v>
      </c>
      <c r="AO499">
        <v>82</v>
      </c>
      <c r="AP499">
        <v>73</v>
      </c>
      <c r="AQ499">
        <v>76</v>
      </c>
      <c r="AR499">
        <v>67</v>
      </c>
      <c r="AS499">
        <v>69</v>
      </c>
      <c r="AT499">
        <v>82</v>
      </c>
      <c r="AU499">
        <v>79</v>
      </c>
      <c r="AV499">
        <v>80</v>
      </c>
      <c r="AW499">
        <v>81</v>
      </c>
      <c r="AX499">
        <v>58</v>
      </c>
      <c r="AY499">
        <v>68</v>
      </c>
      <c r="AZ499">
        <v>79</v>
      </c>
      <c r="BA499">
        <v>30</v>
      </c>
      <c r="BB499">
        <v>35</v>
      </c>
      <c r="BC499">
        <v>42</v>
      </c>
      <c r="BD499">
        <v>78</v>
      </c>
      <c r="BE499">
        <v>75</v>
      </c>
      <c r="BF499">
        <v>64</v>
      </c>
      <c r="BG499">
        <v>80</v>
      </c>
      <c r="BH499">
        <v>86</v>
      </c>
      <c r="BI499">
        <v>83</v>
      </c>
      <c r="BJ499">
        <v>79</v>
      </c>
      <c r="BK499">
        <v>13</v>
      </c>
      <c r="BL499">
        <v>13</v>
      </c>
      <c r="BM499">
        <v>12</v>
      </c>
      <c r="BN499">
        <v>14</v>
      </c>
      <c r="BO499">
        <v>14</v>
      </c>
      <c r="BP499">
        <v>69</v>
      </c>
      <c r="BQ499">
        <v>83</v>
      </c>
      <c r="BR499">
        <v>84</v>
      </c>
      <c r="BS499">
        <v>38</v>
      </c>
      <c r="BT499">
        <v>77</v>
      </c>
      <c r="BU499">
        <v>82</v>
      </c>
    </row>
    <row r="500" spans="1:73" x14ac:dyDescent="0.25">
      <c r="A500" t="s">
        <v>1323</v>
      </c>
      <c r="B500">
        <v>35</v>
      </c>
      <c r="C500" t="s">
        <v>17</v>
      </c>
      <c r="D500">
        <v>27</v>
      </c>
      <c r="E500">
        <f>Merge6[[#This Row],[age]]^2</f>
        <v>729</v>
      </c>
      <c r="F500" s="1">
        <v>25000000</v>
      </c>
      <c r="G500" s="1">
        <v>20000000</v>
      </c>
      <c r="H500" s="1">
        <f>Merge6[[#This Row],[MV at time]]/1000000</f>
        <v>25</v>
      </c>
      <c r="I500" s="1">
        <f>Merge6[[#This Row],[fee]]/1000000</f>
        <v>20</v>
      </c>
      <c r="J500" s="2">
        <f>Merge6[[#This Row],[fee]]/Merge6[[#This Row],[MV at time]]</f>
        <v>0.8</v>
      </c>
      <c r="K500" t="s">
        <v>1233</v>
      </c>
      <c r="L500" t="s">
        <v>238</v>
      </c>
      <c r="M500" t="s">
        <v>168</v>
      </c>
      <c r="N500" t="s">
        <v>275</v>
      </c>
      <c r="O5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5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00" t="s">
        <v>1242</v>
      </c>
      <c r="R500" t="s">
        <v>60</v>
      </c>
      <c r="S500">
        <v>81</v>
      </c>
      <c r="T500">
        <v>83</v>
      </c>
      <c r="U500">
        <f>Merge6[[#This Row],[POT]]-Merge6[[#This Row],[TOT]]</f>
        <v>2</v>
      </c>
      <c r="V500" t="s">
        <v>8</v>
      </c>
      <c r="W500">
        <f>IF(Merge6[[#This Row],[Preffoot]]="Right",1,0)</f>
        <v>1</v>
      </c>
      <c r="X500" t="s">
        <v>61</v>
      </c>
      <c r="Y500">
        <f>IF(Merge6[[#This Row],[Position2]]="GK",1,0)</f>
        <v>0</v>
      </c>
      <c r="Z500">
        <f>IF(Merge6[[#This Row],[Position2]]="LB",1,0)</f>
        <v>0</v>
      </c>
      <c r="AA500">
        <f>IF(Merge6[[#This Row],[Position2]]="CB",1,0)</f>
        <v>0</v>
      </c>
      <c r="AB500">
        <f>IF(Merge6[[#This Row],[Position2]]="RB",1,0)</f>
        <v>0</v>
      </c>
      <c r="AC500">
        <f>IF(Merge6[[#This Row],[Position2]]="LWB",1,0)</f>
        <v>0</v>
      </c>
      <c r="AD500">
        <f>IF(Merge6[[#This Row],[Position2]]="RWB",1,0)</f>
        <v>0</v>
      </c>
      <c r="AE500">
        <f>IF(Merge6[[#This Row],[Position2]]="LM",1,0)</f>
        <v>0</v>
      </c>
      <c r="AF500">
        <f>IF(Merge6[[#This Row],[Position2]]="CDM",1,0)</f>
        <v>1</v>
      </c>
      <c r="AG500">
        <f>IF(Merge6[[#This Row],[Position2]]="CM",1,0)</f>
        <v>0</v>
      </c>
      <c r="AH500">
        <f>IF(Merge6[[#This Row],[Position2]]="CAM",1,0)</f>
        <v>0</v>
      </c>
      <c r="AI500">
        <f>IF(Merge6[[#This Row],[Position2]]="RM",1,0)</f>
        <v>0</v>
      </c>
      <c r="AJ500">
        <f>IF(Merge6[[#This Row],[Position2]]="LW",1,0)</f>
        <v>0</v>
      </c>
      <c r="AK500">
        <f>IF(Merge6[[#This Row],[Position2]]="RW",1,0)</f>
        <v>0</v>
      </c>
      <c r="AL500">
        <f>IF(Merge6[[#This Row],[Position2]]="CF",1,0)</f>
        <v>0</v>
      </c>
      <c r="AM500">
        <f>IF(Merge6[[#This Row],[Position2]]="ST",1,0)</f>
        <v>0</v>
      </c>
      <c r="AN500">
        <v>75</v>
      </c>
      <c r="AO500">
        <v>74</v>
      </c>
      <c r="AP500">
        <v>59</v>
      </c>
      <c r="AQ500">
        <v>76</v>
      </c>
      <c r="AR500">
        <v>78</v>
      </c>
      <c r="AS500">
        <v>79</v>
      </c>
      <c r="AT500">
        <v>76</v>
      </c>
      <c r="AU500">
        <v>62</v>
      </c>
      <c r="AV500">
        <v>64</v>
      </c>
      <c r="AW500">
        <v>61</v>
      </c>
      <c r="AX500">
        <v>45</v>
      </c>
      <c r="AY500">
        <v>56</v>
      </c>
      <c r="AZ500">
        <v>54</v>
      </c>
      <c r="BA500" t="s">
        <v>1234</v>
      </c>
      <c r="BB500">
        <v>83</v>
      </c>
      <c r="BC500">
        <v>84</v>
      </c>
      <c r="BD500">
        <v>62</v>
      </c>
      <c r="BE500">
        <v>87</v>
      </c>
      <c r="BF500">
        <v>90</v>
      </c>
      <c r="BG500">
        <v>44</v>
      </c>
      <c r="BH500">
        <v>63</v>
      </c>
      <c r="BI500">
        <v>60</v>
      </c>
      <c r="BJ500">
        <v>81</v>
      </c>
      <c r="BK500">
        <v>7</v>
      </c>
      <c r="BL500">
        <v>14</v>
      </c>
      <c r="BM500">
        <v>10</v>
      </c>
      <c r="BN500">
        <v>8</v>
      </c>
      <c r="BO500">
        <v>7</v>
      </c>
      <c r="BP500">
        <v>89</v>
      </c>
      <c r="BQ500">
        <v>77</v>
      </c>
      <c r="BR500">
        <v>67</v>
      </c>
      <c r="BS500">
        <v>80</v>
      </c>
      <c r="BT500">
        <v>71</v>
      </c>
      <c r="BU500">
        <v>82</v>
      </c>
    </row>
    <row r="501" spans="1:73" x14ac:dyDescent="0.25">
      <c r="A501" t="s">
        <v>1243</v>
      </c>
      <c r="B501">
        <v>17</v>
      </c>
      <c r="C501" t="s">
        <v>1</v>
      </c>
      <c r="D501">
        <v>23</v>
      </c>
      <c r="E501">
        <f>Merge6[[#This Row],[age]]^2</f>
        <v>529</v>
      </c>
      <c r="F501" s="1">
        <v>8000000</v>
      </c>
      <c r="G501" s="1">
        <v>9500000</v>
      </c>
      <c r="H501" s="1">
        <f>Merge6[[#This Row],[MV at time]]/1000000</f>
        <v>8</v>
      </c>
      <c r="I501" s="1">
        <f>Merge6[[#This Row],[fee]]/1000000</f>
        <v>9.5</v>
      </c>
      <c r="J501" s="2">
        <f>Merge6[[#This Row],[fee]]/Merge6[[#This Row],[MV at time]]</f>
        <v>1.1875</v>
      </c>
      <c r="K501" t="s">
        <v>1233</v>
      </c>
      <c r="L501" t="s">
        <v>11</v>
      </c>
      <c r="M501" t="s">
        <v>1016</v>
      </c>
      <c r="N501" t="s">
        <v>13</v>
      </c>
      <c r="O5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501" t="s">
        <v>30</v>
      </c>
      <c r="R501" t="s">
        <v>1242</v>
      </c>
      <c r="S501">
        <v>76</v>
      </c>
      <c r="T501">
        <v>84</v>
      </c>
      <c r="U501">
        <f>Merge6[[#This Row],[POT]]-Merge6[[#This Row],[TOT]]</f>
        <v>8</v>
      </c>
      <c r="V501" t="s">
        <v>8</v>
      </c>
      <c r="W501">
        <f>IF(Merge6[[#This Row],[Preffoot]]="Right",1,0)</f>
        <v>1</v>
      </c>
      <c r="X501" t="s">
        <v>9</v>
      </c>
      <c r="Y501">
        <f>IF(Merge6[[#This Row],[Position2]]="GK",1,0)</f>
        <v>0</v>
      </c>
      <c r="Z501">
        <f>IF(Merge6[[#This Row],[Position2]]="LB",1,0)</f>
        <v>0</v>
      </c>
      <c r="AA501">
        <f>IF(Merge6[[#This Row],[Position2]]="CB",1,0)</f>
        <v>1</v>
      </c>
      <c r="AB501">
        <f>IF(Merge6[[#This Row],[Position2]]="RB",1,0)</f>
        <v>0</v>
      </c>
      <c r="AC501">
        <f>IF(Merge6[[#This Row],[Position2]]="LWB",1,0)</f>
        <v>0</v>
      </c>
      <c r="AD501">
        <f>IF(Merge6[[#This Row],[Position2]]="RWB",1,0)</f>
        <v>0</v>
      </c>
      <c r="AE501">
        <f>IF(Merge6[[#This Row],[Position2]]="LM",1,0)</f>
        <v>0</v>
      </c>
      <c r="AF501">
        <f>IF(Merge6[[#This Row],[Position2]]="CDM",1,0)</f>
        <v>0</v>
      </c>
      <c r="AG501">
        <f>IF(Merge6[[#This Row],[Position2]]="CM",1,0)</f>
        <v>0</v>
      </c>
      <c r="AH501">
        <f>IF(Merge6[[#This Row],[Position2]]="CAM",1,0)</f>
        <v>0</v>
      </c>
      <c r="AI501">
        <f>IF(Merge6[[#This Row],[Position2]]="RM",1,0)</f>
        <v>0</v>
      </c>
      <c r="AJ501">
        <f>IF(Merge6[[#This Row],[Position2]]="LW",1,0)</f>
        <v>0</v>
      </c>
      <c r="AK501">
        <f>IF(Merge6[[#This Row],[Position2]]="RW",1,0)</f>
        <v>0</v>
      </c>
      <c r="AL501">
        <f>IF(Merge6[[#This Row],[Position2]]="CF",1,0)</f>
        <v>0</v>
      </c>
      <c r="AM501">
        <f>IF(Merge6[[#This Row],[Position2]]="ST",1,0)</f>
        <v>0</v>
      </c>
      <c r="AN501">
        <v>58</v>
      </c>
      <c r="AO501">
        <v>53</v>
      </c>
      <c r="AP501">
        <v>40</v>
      </c>
      <c r="AQ501">
        <v>64</v>
      </c>
      <c r="AR501">
        <v>60</v>
      </c>
      <c r="AS501">
        <v>79</v>
      </c>
      <c r="AT501">
        <v>55</v>
      </c>
      <c r="AU501">
        <v>51</v>
      </c>
      <c r="AV501">
        <v>48</v>
      </c>
      <c r="AW501">
        <v>42</v>
      </c>
      <c r="AX501">
        <v>40</v>
      </c>
      <c r="AY501">
        <v>49</v>
      </c>
      <c r="AZ501">
        <v>43</v>
      </c>
      <c r="BA501" t="s">
        <v>1234</v>
      </c>
      <c r="BB501">
        <v>76</v>
      </c>
      <c r="BC501">
        <v>78</v>
      </c>
      <c r="BD501">
        <v>71</v>
      </c>
      <c r="BE501">
        <v>73</v>
      </c>
      <c r="BF501">
        <v>78</v>
      </c>
      <c r="BG501">
        <v>52</v>
      </c>
      <c r="BH501">
        <v>84</v>
      </c>
      <c r="BI501">
        <v>62</v>
      </c>
      <c r="BJ501">
        <v>82</v>
      </c>
      <c r="BK501">
        <v>11</v>
      </c>
      <c r="BL501">
        <v>12</v>
      </c>
      <c r="BM501">
        <v>5</v>
      </c>
      <c r="BN501">
        <v>8</v>
      </c>
      <c r="BO501">
        <v>12</v>
      </c>
      <c r="BP501">
        <v>78</v>
      </c>
      <c r="BQ501">
        <v>70</v>
      </c>
      <c r="BR501">
        <v>38</v>
      </c>
      <c r="BS501">
        <v>72</v>
      </c>
      <c r="BT501">
        <v>42</v>
      </c>
      <c r="BU501">
        <v>65</v>
      </c>
    </row>
    <row r="502" spans="1:73" x14ac:dyDescent="0.25">
      <c r="A502" t="s">
        <v>356</v>
      </c>
      <c r="B502">
        <v>23</v>
      </c>
      <c r="C502" t="s">
        <v>357</v>
      </c>
      <c r="D502">
        <v>27</v>
      </c>
      <c r="E502">
        <f>Merge6[[#This Row],[age]]^2</f>
        <v>729</v>
      </c>
      <c r="F502" s="1">
        <v>23000000</v>
      </c>
      <c r="G502" s="1">
        <v>23600000</v>
      </c>
      <c r="H502" s="1">
        <f>Merge6[[#This Row],[MV at time]]/1000000</f>
        <v>23</v>
      </c>
      <c r="I502" s="1">
        <f>Merge6[[#This Row],[fee]]/1000000</f>
        <v>23.6</v>
      </c>
      <c r="J502" s="2">
        <f>Merge6[[#This Row],[fee]]/Merge6[[#This Row],[MV at time]]</f>
        <v>1.0260869565217392</v>
      </c>
      <c r="K502" t="s">
        <v>1233</v>
      </c>
      <c r="L502" t="s">
        <v>3</v>
      </c>
      <c r="M502" t="s">
        <v>247</v>
      </c>
      <c r="N502" t="s">
        <v>24</v>
      </c>
      <c r="O5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02" t="s">
        <v>7</v>
      </c>
      <c r="R502" t="s">
        <v>7</v>
      </c>
      <c r="S502">
        <v>80</v>
      </c>
      <c r="T502">
        <v>80</v>
      </c>
      <c r="U502">
        <f>Merge6[[#This Row],[POT]]-Merge6[[#This Row],[TOT]]</f>
        <v>0</v>
      </c>
      <c r="V502" t="s">
        <v>8</v>
      </c>
      <c r="W502">
        <f>IF(Merge6[[#This Row],[Preffoot]]="Right",1,0)</f>
        <v>1</v>
      </c>
      <c r="X502" t="s">
        <v>157</v>
      </c>
      <c r="Y502">
        <f>IF(Merge6[[#This Row],[Position2]]="GK",1,0)</f>
        <v>0</v>
      </c>
      <c r="Z502">
        <f>IF(Merge6[[#This Row],[Position2]]="LB",1,0)</f>
        <v>0</v>
      </c>
      <c r="AA502">
        <f>IF(Merge6[[#This Row],[Position2]]="CB",1,0)</f>
        <v>0</v>
      </c>
      <c r="AB502">
        <f>IF(Merge6[[#This Row],[Position2]]="RB",1,0)</f>
        <v>0</v>
      </c>
      <c r="AC502">
        <f>IF(Merge6[[#This Row],[Position2]]="LWB",1,0)</f>
        <v>0</v>
      </c>
      <c r="AD502">
        <f>IF(Merge6[[#This Row],[Position2]]="RWB",1,0)</f>
        <v>0</v>
      </c>
      <c r="AE502">
        <f>IF(Merge6[[#This Row],[Position2]]="LM",1,0)</f>
        <v>0</v>
      </c>
      <c r="AF502">
        <f>IF(Merge6[[#This Row],[Position2]]="CDM",1,0)</f>
        <v>0</v>
      </c>
      <c r="AG502">
        <f>IF(Merge6[[#This Row],[Position2]]="CM",1,0)</f>
        <v>0</v>
      </c>
      <c r="AH502">
        <f>IF(Merge6[[#This Row],[Position2]]="CAM",1,0)</f>
        <v>0</v>
      </c>
      <c r="AI502">
        <f>IF(Merge6[[#This Row],[Position2]]="RM",1,0)</f>
        <v>0</v>
      </c>
      <c r="AJ502">
        <f>IF(Merge6[[#This Row],[Position2]]="LW",1,0)</f>
        <v>0</v>
      </c>
      <c r="AK502">
        <f>IF(Merge6[[#This Row],[Position2]]="RW",1,0)</f>
        <v>0</v>
      </c>
      <c r="AL502">
        <f>IF(Merge6[[#This Row],[Position2]]="CF",1,0)</f>
        <v>1</v>
      </c>
      <c r="AM502">
        <f>IF(Merge6[[#This Row],[Position2]]="ST",1,0)</f>
        <v>0</v>
      </c>
      <c r="AN502">
        <v>86</v>
      </c>
      <c r="AO502">
        <v>87</v>
      </c>
      <c r="AP502">
        <v>74</v>
      </c>
      <c r="AQ502">
        <v>77</v>
      </c>
      <c r="AR502">
        <v>74</v>
      </c>
      <c r="AS502">
        <v>67</v>
      </c>
      <c r="AT502">
        <v>79</v>
      </c>
      <c r="AU502">
        <v>77</v>
      </c>
      <c r="AV502">
        <v>71</v>
      </c>
      <c r="AW502">
        <v>81</v>
      </c>
      <c r="AX502">
        <v>63</v>
      </c>
      <c r="AY502">
        <v>57</v>
      </c>
      <c r="AZ502">
        <v>75</v>
      </c>
      <c r="BA502" t="s">
        <v>1234</v>
      </c>
      <c r="BB502">
        <v>26</v>
      </c>
      <c r="BC502">
        <v>37</v>
      </c>
      <c r="BD502">
        <v>80</v>
      </c>
      <c r="BE502">
        <v>76</v>
      </c>
      <c r="BF502">
        <v>74</v>
      </c>
      <c r="BG502">
        <v>67</v>
      </c>
      <c r="BH502">
        <v>87</v>
      </c>
      <c r="BI502">
        <v>83</v>
      </c>
      <c r="BJ502">
        <v>63</v>
      </c>
      <c r="BK502">
        <v>8</v>
      </c>
      <c r="BL502">
        <v>11</v>
      </c>
      <c r="BM502">
        <v>10</v>
      </c>
      <c r="BN502">
        <v>7</v>
      </c>
      <c r="BO502">
        <v>8</v>
      </c>
      <c r="BP502">
        <v>48</v>
      </c>
      <c r="BQ502">
        <v>77</v>
      </c>
      <c r="BR502">
        <v>78</v>
      </c>
      <c r="BS502">
        <v>36</v>
      </c>
      <c r="BT502">
        <v>80</v>
      </c>
      <c r="BU502">
        <v>73</v>
      </c>
    </row>
    <row r="503" spans="1:73" x14ac:dyDescent="0.25">
      <c r="A503" t="s">
        <v>356</v>
      </c>
      <c r="B503">
        <v>34</v>
      </c>
      <c r="C503" t="s">
        <v>357</v>
      </c>
      <c r="D503">
        <v>23</v>
      </c>
      <c r="E503">
        <f>Merge6[[#This Row],[age]]^2</f>
        <v>529</v>
      </c>
      <c r="F503" s="1">
        <v>10000000</v>
      </c>
      <c r="G503" s="1">
        <v>17850000</v>
      </c>
      <c r="H503" s="1">
        <f>Merge6[[#This Row],[MV at time]]/1000000</f>
        <v>10</v>
      </c>
      <c r="I503" s="1">
        <f>Merge6[[#This Row],[fee]]/1000000</f>
        <v>17.850000000000001</v>
      </c>
      <c r="J503" s="2">
        <f>Merge6[[#This Row],[fee]]/Merge6[[#This Row],[MV at time]]</f>
        <v>1.7849999999999999</v>
      </c>
      <c r="K503" t="s">
        <v>2</v>
      </c>
      <c r="L503" t="s">
        <v>3</v>
      </c>
      <c r="M503" t="s">
        <v>36</v>
      </c>
      <c r="N503" t="s">
        <v>247</v>
      </c>
      <c r="O5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03" t="s">
        <v>6</v>
      </c>
      <c r="R503" t="s">
        <v>7</v>
      </c>
      <c r="S503">
        <v>77</v>
      </c>
      <c r="T503">
        <v>84</v>
      </c>
      <c r="U503">
        <f>Merge6[[#This Row],[POT]]-Merge6[[#This Row],[TOT]]</f>
        <v>7</v>
      </c>
      <c r="V503" t="s">
        <v>8</v>
      </c>
      <c r="W503">
        <f>IF(Merge6[[#This Row],[Preffoot]]="Right",1,0)</f>
        <v>1</v>
      </c>
      <c r="X503" t="s">
        <v>77</v>
      </c>
      <c r="Y503">
        <f>IF(Merge6[[#This Row],[Position2]]="GK",1,0)</f>
        <v>0</v>
      </c>
      <c r="Z503">
        <f>IF(Merge6[[#This Row],[Position2]]="LB",1,0)</f>
        <v>0</v>
      </c>
      <c r="AA503">
        <f>IF(Merge6[[#This Row],[Position2]]="CB",1,0)</f>
        <v>0</v>
      </c>
      <c r="AB503">
        <f>IF(Merge6[[#This Row],[Position2]]="RB",1,0)</f>
        <v>0</v>
      </c>
      <c r="AC503">
        <f>IF(Merge6[[#This Row],[Position2]]="LWB",1,0)</f>
        <v>0</v>
      </c>
      <c r="AD503">
        <f>IF(Merge6[[#This Row],[Position2]]="RWB",1,0)</f>
        <v>0</v>
      </c>
      <c r="AE503">
        <f>IF(Merge6[[#This Row],[Position2]]="LM",1,0)</f>
        <v>1</v>
      </c>
      <c r="AF503">
        <f>IF(Merge6[[#This Row],[Position2]]="CDM",1,0)</f>
        <v>0</v>
      </c>
      <c r="AG503">
        <f>IF(Merge6[[#This Row],[Position2]]="CM",1,0)</f>
        <v>0</v>
      </c>
      <c r="AH503">
        <f>IF(Merge6[[#This Row],[Position2]]="CAM",1,0)</f>
        <v>0</v>
      </c>
      <c r="AI503">
        <f>IF(Merge6[[#This Row],[Position2]]="RM",1,0)</f>
        <v>0</v>
      </c>
      <c r="AJ503">
        <f>IF(Merge6[[#This Row],[Position2]]="LW",1,0)</f>
        <v>0</v>
      </c>
      <c r="AK503">
        <f>IF(Merge6[[#This Row],[Position2]]="RW",1,0)</f>
        <v>0</v>
      </c>
      <c r="AL503">
        <f>IF(Merge6[[#This Row],[Position2]]="CF",1,0)</f>
        <v>0</v>
      </c>
      <c r="AM503">
        <f>IF(Merge6[[#This Row],[Position2]]="ST",1,0)</f>
        <v>0</v>
      </c>
      <c r="AN503">
        <v>82</v>
      </c>
      <c r="AO503">
        <v>81</v>
      </c>
      <c r="AP503">
        <v>74</v>
      </c>
      <c r="AQ503">
        <v>76</v>
      </c>
      <c r="AR503">
        <v>69</v>
      </c>
      <c r="AS503">
        <v>43</v>
      </c>
      <c r="AT503">
        <v>76</v>
      </c>
      <c r="AU503">
        <v>70</v>
      </c>
      <c r="AV503">
        <v>71</v>
      </c>
      <c r="AW503">
        <v>75</v>
      </c>
      <c r="AX503">
        <v>63</v>
      </c>
      <c r="AY503">
        <v>57</v>
      </c>
      <c r="AZ503">
        <v>75</v>
      </c>
      <c r="BA503">
        <v>29</v>
      </c>
      <c r="BB503">
        <v>26</v>
      </c>
      <c r="BC503">
        <v>37</v>
      </c>
      <c r="BD503">
        <v>78</v>
      </c>
      <c r="BE503">
        <v>76</v>
      </c>
      <c r="BF503">
        <v>75</v>
      </c>
      <c r="BG503">
        <v>60</v>
      </c>
      <c r="BH503">
        <v>82</v>
      </c>
      <c r="BI503">
        <v>79</v>
      </c>
      <c r="BJ503">
        <v>36</v>
      </c>
      <c r="BK503">
        <v>8</v>
      </c>
      <c r="BL503">
        <v>11</v>
      </c>
      <c r="BM503">
        <v>10</v>
      </c>
      <c r="BN503">
        <v>7</v>
      </c>
      <c r="BO503">
        <v>8</v>
      </c>
      <c r="BP503">
        <v>48</v>
      </c>
      <c r="BQ503">
        <v>70</v>
      </c>
      <c r="BR503">
        <v>74</v>
      </c>
      <c r="BS503">
        <v>36</v>
      </c>
      <c r="BT503">
        <v>75</v>
      </c>
      <c r="BU503">
        <v>65</v>
      </c>
    </row>
    <row r="504" spans="1:73" x14ac:dyDescent="0.25">
      <c r="A504" t="s">
        <v>885</v>
      </c>
      <c r="B504">
        <v>20</v>
      </c>
      <c r="C504" t="s">
        <v>1</v>
      </c>
      <c r="D504">
        <v>23</v>
      </c>
      <c r="E504">
        <f>Merge6[[#This Row],[age]]^2</f>
        <v>529</v>
      </c>
      <c r="F504" s="1">
        <v>7000000</v>
      </c>
      <c r="G504" s="1">
        <v>12100000</v>
      </c>
      <c r="H504" s="1">
        <f>Merge6[[#This Row],[MV at time]]/1000000</f>
        <v>7</v>
      </c>
      <c r="I504" s="1">
        <f>Merge6[[#This Row],[fee]]/1000000</f>
        <v>12.1</v>
      </c>
      <c r="J504" s="2">
        <f>Merge6[[#This Row],[fee]]/Merge6[[#This Row],[MV at time]]</f>
        <v>1.7285714285714286</v>
      </c>
      <c r="K504" t="s">
        <v>773</v>
      </c>
      <c r="L504" t="s">
        <v>191</v>
      </c>
      <c r="M504" t="s">
        <v>180</v>
      </c>
      <c r="N504" t="s">
        <v>556</v>
      </c>
      <c r="O5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04" t="s">
        <v>131</v>
      </c>
      <c r="R504" t="s">
        <v>60</v>
      </c>
      <c r="S504">
        <v>71</v>
      </c>
      <c r="T504">
        <v>82</v>
      </c>
      <c r="U504">
        <f>Merge6[[#This Row],[POT]]-Merge6[[#This Row],[TOT]]</f>
        <v>11</v>
      </c>
      <c r="V504" t="s">
        <v>8</v>
      </c>
      <c r="W504">
        <f>IF(Merge6[[#This Row],[Preffoot]]="Right",1,0)</f>
        <v>1</v>
      </c>
      <c r="X504" t="s">
        <v>9</v>
      </c>
      <c r="Y504">
        <f>IF(Merge6[[#This Row],[Position2]]="GK",1,0)</f>
        <v>0</v>
      </c>
      <c r="Z504">
        <f>IF(Merge6[[#This Row],[Position2]]="LB",1,0)</f>
        <v>0</v>
      </c>
      <c r="AA504">
        <f>IF(Merge6[[#This Row],[Position2]]="CB",1,0)</f>
        <v>1</v>
      </c>
      <c r="AB504">
        <f>IF(Merge6[[#This Row],[Position2]]="RB",1,0)</f>
        <v>0</v>
      </c>
      <c r="AC504">
        <f>IF(Merge6[[#This Row],[Position2]]="LWB",1,0)</f>
        <v>0</v>
      </c>
      <c r="AD504">
        <f>IF(Merge6[[#This Row],[Position2]]="RWB",1,0)</f>
        <v>0</v>
      </c>
      <c r="AE504">
        <f>IF(Merge6[[#This Row],[Position2]]="LM",1,0)</f>
        <v>0</v>
      </c>
      <c r="AF504">
        <f>IF(Merge6[[#This Row],[Position2]]="CDM",1,0)</f>
        <v>0</v>
      </c>
      <c r="AG504">
        <f>IF(Merge6[[#This Row],[Position2]]="CM",1,0)</f>
        <v>0</v>
      </c>
      <c r="AH504">
        <f>IF(Merge6[[#This Row],[Position2]]="CAM",1,0)</f>
        <v>0</v>
      </c>
      <c r="AI504">
        <f>IF(Merge6[[#This Row],[Position2]]="RM",1,0)</f>
        <v>0</v>
      </c>
      <c r="AJ504">
        <f>IF(Merge6[[#This Row],[Position2]]="LW",1,0)</f>
        <v>0</v>
      </c>
      <c r="AK504">
        <f>IF(Merge6[[#This Row],[Position2]]="RW",1,0)</f>
        <v>0</v>
      </c>
      <c r="AL504">
        <f>IF(Merge6[[#This Row],[Position2]]="CF",1,0)</f>
        <v>0</v>
      </c>
      <c r="AM504">
        <f>IF(Merge6[[#This Row],[Position2]]="ST",1,0)</f>
        <v>0</v>
      </c>
      <c r="AN504">
        <v>62</v>
      </c>
      <c r="AO504">
        <v>53</v>
      </c>
      <c r="AP504">
        <v>34</v>
      </c>
      <c r="AQ504">
        <v>70</v>
      </c>
      <c r="AR504">
        <v>60</v>
      </c>
      <c r="AS504">
        <v>67</v>
      </c>
      <c r="AT504">
        <v>43</v>
      </c>
      <c r="AU504">
        <v>23</v>
      </c>
      <c r="AV504">
        <v>24</v>
      </c>
      <c r="AW504">
        <v>25</v>
      </c>
      <c r="AX504">
        <v>32</v>
      </c>
      <c r="AY504">
        <v>40</v>
      </c>
      <c r="AZ504">
        <v>34</v>
      </c>
      <c r="BA504">
        <v>72</v>
      </c>
      <c r="BB504">
        <v>71</v>
      </c>
      <c r="BC504">
        <v>74</v>
      </c>
      <c r="BD504">
        <v>55</v>
      </c>
      <c r="BE504">
        <v>66</v>
      </c>
      <c r="BF504">
        <v>77</v>
      </c>
      <c r="BG504">
        <v>57</v>
      </c>
      <c r="BH504">
        <v>62</v>
      </c>
      <c r="BI504">
        <v>47</v>
      </c>
      <c r="BJ504">
        <v>66</v>
      </c>
      <c r="BK504">
        <v>11</v>
      </c>
      <c r="BL504">
        <v>10</v>
      </c>
      <c r="BM504">
        <v>13</v>
      </c>
      <c r="BN504">
        <v>7</v>
      </c>
      <c r="BO504">
        <v>8</v>
      </c>
      <c r="BP504">
        <v>65</v>
      </c>
      <c r="BQ504">
        <v>73</v>
      </c>
      <c r="BR504">
        <v>23</v>
      </c>
      <c r="BS504">
        <v>74</v>
      </c>
      <c r="BT504">
        <v>31</v>
      </c>
      <c r="BU504">
        <v>61</v>
      </c>
    </row>
    <row r="505" spans="1:73" x14ac:dyDescent="0.25">
      <c r="A505" t="s">
        <v>1130</v>
      </c>
      <c r="B505">
        <v>22</v>
      </c>
      <c r="C505" t="s">
        <v>57</v>
      </c>
      <c r="D505">
        <v>21</v>
      </c>
      <c r="E505">
        <f>Merge6[[#This Row],[age]]^2</f>
        <v>441</v>
      </c>
      <c r="F505" s="1">
        <v>16000000</v>
      </c>
      <c r="G505" s="1">
        <v>29400000</v>
      </c>
      <c r="H505" s="1">
        <f>Merge6[[#This Row],[MV at time]]/1000000</f>
        <v>16</v>
      </c>
      <c r="I505" s="1">
        <f>Merge6[[#This Row],[fee]]/1000000</f>
        <v>29.4</v>
      </c>
      <c r="J505" s="2">
        <f>Merge6[[#This Row],[fee]]/Merge6[[#This Row],[MV at time]]</f>
        <v>1.8374999999999999</v>
      </c>
      <c r="K505" t="s">
        <v>1050</v>
      </c>
      <c r="L505" t="s">
        <v>145</v>
      </c>
      <c r="M505" t="s">
        <v>184</v>
      </c>
      <c r="N505" t="s">
        <v>296</v>
      </c>
      <c r="O5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05" t="s">
        <v>60</v>
      </c>
      <c r="R505" t="s">
        <v>60</v>
      </c>
      <c r="S505">
        <v>75</v>
      </c>
      <c r="T505">
        <v>84</v>
      </c>
      <c r="U505">
        <f>Merge6[[#This Row],[POT]]-Merge6[[#This Row],[TOT]]</f>
        <v>9</v>
      </c>
      <c r="V505" t="s">
        <v>8</v>
      </c>
      <c r="W505">
        <f>IF(Merge6[[#This Row],[Preffoot]]="Right",1,0)</f>
        <v>1</v>
      </c>
      <c r="X505" t="s">
        <v>20</v>
      </c>
      <c r="Y505">
        <f>IF(Merge6[[#This Row],[Position2]]="GK",1,0)</f>
        <v>0</v>
      </c>
      <c r="Z505">
        <f>IF(Merge6[[#This Row],[Position2]]="LB",1,0)</f>
        <v>0</v>
      </c>
      <c r="AA505">
        <f>IF(Merge6[[#This Row],[Position2]]="CB",1,0)</f>
        <v>0</v>
      </c>
      <c r="AB505">
        <f>IF(Merge6[[#This Row],[Position2]]="RB",1,0)</f>
        <v>0</v>
      </c>
      <c r="AC505">
        <f>IF(Merge6[[#This Row],[Position2]]="LWB",1,0)</f>
        <v>0</v>
      </c>
      <c r="AD505">
        <f>IF(Merge6[[#This Row],[Position2]]="RWB",1,0)</f>
        <v>0</v>
      </c>
      <c r="AE505">
        <f>IF(Merge6[[#This Row],[Position2]]="LM",1,0)</f>
        <v>0</v>
      </c>
      <c r="AF505">
        <f>IF(Merge6[[#This Row],[Position2]]="CDM",1,0)</f>
        <v>0</v>
      </c>
      <c r="AG505">
        <f>IF(Merge6[[#This Row],[Position2]]="CM",1,0)</f>
        <v>1</v>
      </c>
      <c r="AH505">
        <f>IF(Merge6[[#This Row],[Position2]]="CAM",1,0)</f>
        <v>0</v>
      </c>
      <c r="AI505">
        <f>IF(Merge6[[#This Row],[Position2]]="RM",1,0)</f>
        <v>0</v>
      </c>
      <c r="AJ505">
        <f>IF(Merge6[[#This Row],[Position2]]="LW",1,0)</f>
        <v>0</v>
      </c>
      <c r="AK505">
        <f>IF(Merge6[[#This Row],[Position2]]="RW",1,0)</f>
        <v>0</v>
      </c>
      <c r="AL505">
        <f>IF(Merge6[[#This Row],[Position2]]="CF",1,0)</f>
        <v>0</v>
      </c>
      <c r="AM505">
        <f>IF(Merge6[[#This Row],[Position2]]="ST",1,0)</f>
        <v>0</v>
      </c>
      <c r="AN505">
        <v>77</v>
      </c>
      <c r="AO505">
        <v>79</v>
      </c>
      <c r="AP505">
        <v>60</v>
      </c>
      <c r="AQ505">
        <v>77</v>
      </c>
      <c r="AR505">
        <v>69</v>
      </c>
      <c r="AS505">
        <v>68</v>
      </c>
      <c r="AT505">
        <v>73</v>
      </c>
      <c r="AU505">
        <v>75</v>
      </c>
      <c r="AV505">
        <v>66</v>
      </c>
      <c r="AW505">
        <v>64</v>
      </c>
      <c r="AX505">
        <v>46</v>
      </c>
      <c r="AY505">
        <v>62</v>
      </c>
      <c r="AZ505">
        <v>66</v>
      </c>
      <c r="BA505">
        <v>64</v>
      </c>
      <c r="BB505">
        <v>59</v>
      </c>
      <c r="BC505">
        <v>70</v>
      </c>
      <c r="BD505">
        <v>75</v>
      </c>
      <c r="BE505">
        <v>78</v>
      </c>
      <c r="BF505">
        <v>66</v>
      </c>
      <c r="BG505">
        <v>72</v>
      </c>
      <c r="BH505">
        <v>78</v>
      </c>
      <c r="BI505">
        <v>77</v>
      </c>
      <c r="BJ505">
        <v>65</v>
      </c>
      <c r="BK505">
        <v>8</v>
      </c>
      <c r="BL505">
        <v>11</v>
      </c>
      <c r="BM505">
        <v>6</v>
      </c>
      <c r="BN505">
        <v>12</v>
      </c>
      <c r="BO505">
        <v>9</v>
      </c>
      <c r="BP505">
        <v>70</v>
      </c>
      <c r="BQ505">
        <v>78</v>
      </c>
      <c r="BR505">
        <v>77</v>
      </c>
      <c r="BS505">
        <v>70</v>
      </c>
      <c r="BT505">
        <v>73</v>
      </c>
      <c r="BU505">
        <v>72</v>
      </c>
    </row>
    <row r="506" spans="1:73" x14ac:dyDescent="0.25">
      <c r="A506" t="s">
        <v>629</v>
      </c>
      <c r="B506">
        <v>35</v>
      </c>
      <c r="C506" t="s">
        <v>10</v>
      </c>
      <c r="D506">
        <v>22</v>
      </c>
      <c r="E506">
        <f>Merge6[[#This Row],[age]]^2</f>
        <v>484</v>
      </c>
      <c r="F506" s="1">
        <v>35000000</v>
      </c>
      <c r="G506" s="1">
        <v>44000000</v>
      </c>
      <c r="H506" s="1">
        <f>Merge6[[#This Row],[MV at time]]/1000000</f>
        <v>35</v>
      </c>
      <c r="I506" s="1">
        <f>Merge6[[#This Row],[fee]]/1000000</f>
        <v>44</v>
      </c>
      <c r="J506" s="2">
        <f>Merge6[[#This Row],[fee]]/Merge6[[#This Row],[MV at time]]</f>
        <v>1.2571428571428571</v>
      </c>
      <c r="K506" t="s">
        <v>509</v>
      </c>
      <c r="L506" t="s">
        <v>11</v>
      </c>
      <c r="M506" t="s">
        <v>143</v>
      </c>
      <c r="N506" t="s">
        <v>296</v>
      </c>
      <c r="O5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06" t="s">
        <v>91</v>
      </c>
      <c r="R506" t="s">
        <v>60</v>
      </c>
      <c r="S506">
        <v>76</v>
      </c>
      <c r="T506">
        <v>82</v>
      </c>
      <c r="U506">
        <f>Merge6[[#This Row],[POT]]-Merge6[[#This Row],[TOT]]</f>
        <v>6</v>
      </c>
      <c r="V506" t="s">
        <v>8</v>
      </c>
      <c r="W506">
        <f>IF(Merge6[[#This Row],[Preffoot]]="Right",1,0)</f>
        <v>1</v>
      </c>
      <c r="X506" t="s">
        <v>15</v>
      </c>
      <c r="Y506">
        <f>IF(Merge6[[#This Row],[Position2]]="GK",1,0)</f>
        <v>0</v>
      </c>
      <c r="Z506">
        <f>IF(Merge6[[#This Row],[Position2]]="LB",1,0)</f>
        <v>0</v>
      </c>
      <c r="AA506">
        <f>IF(Merge6[[#This Row],[Position2]]="CB",1,0)</f>
        <v>0</v>
      </c>
      <c r="AB506">
        <f>IF(Merge6[[#This Row],[Position2]]="RB",1,0)</f>
        <v>0</v>
      </c>
      <c r="AC506">
        <f>IF(Merge6[[#This Row],[Position2]]="LWB",1,0)</f>
        <v>0</v>
      </c>
      <c r="AD506">
        <f>IF(Merge6[[#This Row],[Position2]]="RWB",1,0)</f>
        <v>0</v>
      </c>
      <c r="AE506">
        <f>IF(Merge6[[#This Row],[Position2]]="LM",1,0)</f>
        <v>0</v>
      </c>
      <c r="AF506">
        <f>IF(Merge6[[#This Row],[Position2]]="CDM",1,0)</f>
        <v>0</v>
      </c>
      <c r="AG506">
        <f>IF(Merge6[[#This Row],[Position2]]="CM",1,0)</f>
        <v>0</v>
      </c>
      <c r="AH506">
        <f>IF(Merge6[[#This Row],[Position2]]="CAM",1,0)</f>
        <v>0</v>
      </c>
      <c r="AI506">
        <f>IF(Merge6[[#This Row],[Position2]]="RM",1,0)</f>
        <v>0</v>
      </c>
      <c r="AJ506">
        <f>IF(Merge6[[#This Row],[Position2]]="LW",1,0)</f>
        <v>0</v>
      </c>
      <c r="AK506">
        <f>IF(Merge6[[#This Row],[Position2]]="RW",1,0)</f>
        <v>0</v>
      </c>
      <c r="AL506">
        <f>IF(Merge6[[#This Row],[Position2]]="CF",1,0)</f>
        <v>0</v>
      </c>
      <c r="AM506">
        <f>IF(Merge6[[#This Row],[Position2]]="ST",1,0)</f>
        <v>1</v>
      </c>
      <c r="AN506">
        <v>72</v>
      </c>
      <c r="AO506">
        <v>74</v>
      </c>
      <c r="AP506">
        <v>44</v>
      </c>
      <c r="AQ506">
        <v>73</v>
      </c>
      <c r="AR506">
        <v>56</v>
      </c>
      <c r="AS506">
        <v>74</v>
      </c>
      <c r="AT506">
        <v>81</v>
      </c>
      <c r="AU506">
        <v>75</v>
      </c>
      <c r="AV506">
        <v>62</v>
      </c>
      <c r="AW506">
        <v>52</v>
      </c>
      <c r="AX506">
        <v>38</v>
      </c>
      <c r="AY506">
        <v>61</v>
      </c>
      <c r="AZ506">
        <v>65</v>
      </c>
      <c r="BA506">
        <v>29</v>
      </c>
      <c r="BB506">
        <v>38</v>
      </c>
      <c r="BC506">
        <v>48</v>
      </c>
      <c r="BD506">
        <v>77</v>
      </c>
      <c r="BE506">
        <v>75</v>
      </c>
      <c r="BF506">
        <v>85</v>
      </c>
      <c r="BG506">
        <v>67</v>
      </c>
      <c r="BH506">
        <v>79</v>
      </c>
      <c r="BI506">
        <v>69</v>
      </c>
      <c r="BJ506">
        <v>76</v>
      </c>
      <c r="BK506">
        <v>13</v>
      </c>
      <c r="BL506">
        <v>9</v>
      </c>
      <c r="BM506">
        <v>13</v>
      </c>
      <c r="BN506">
        <v>8</v>
      </c>
      <c r="BO506">
        <v>13</v>
      </c>
      <c r="BP506">
        <v>78</v>
      </c>
      <c r="BQ506">
        <v>71</v>
      </c>
      <c r="BR506">
        <v>72</v>
      </c>
      <c r="BS506">
        <v>45</v>
      </c>
      <c r="BT506">
        <v>64</v>
      </c>
      <c r="BU506">
        <v>72</v>
      </c>
    </row>
    <row r="507" spans="1:73" x14ac:dyDescent="0.25">
      <c r="A507" t="s">
        <v>1131</v>
      </c>
      <c r="B507">
        <v>29</v>
      </c>
      <c r="C507" t="s">
        <v>57</v>
      </c>
      <c r="D507">
        <v>23</v>
      </c>
      <c r="E507">
        <f>Merge6[[#This Row],[age]]^2</f>
        <v>529</v>
      </c>
      <c r="F507" s="1">
        <v>7000000</v>
      </c>
      <c r="G507" s="1">
        <v>6000000</v>
      </c>
      <c r="H507" s="1">
        <f>Merge6[[#This Row],[MV at time]]/1000000</f>
        <v>7</v>
      </c>
      <c r="I507" s="1">
        <f>Merge6[[#This Row],[fee]]/1000000</f>
        <v>6</v>
      </c>
      <c r="J507" s="2">
        <f>Merge6[[#This Row],[fee]]/Merge6[[#This Row],[MV at time]]</f>
        <v>0.8571428571428571</v>
      </c>
      <c r="K507" t="s">
        <v>1050</v>
      </c>
      <c r="L507" t="s">
        <v>290</v>
      </c>
      <c r="M507" t="s">
        <v>998</v>
      </c>
      <c r="N507" t="s">
        <v>456</v>
      </c>
      <c r="O5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507" t="s">
        <v>82</v>
      </c>
      <c r="R507" t="s">
        <v>82</v>
      </c>
      <c r="S507">
        <v>77</v>
      </c>
      <c r="T507">
        <v>83</v>
      </c>
      <c r="U507">
        <f>Merge6[[#This Row],[POT]]-Merge6[[#This Row],[TOT]]</f>
        <v>6</v>
      </c>
      <c r="V507" t="s">
        <v>8</v>
      </c>
      <c r="W507">
        <f>IF(Merge6[[#This Row],[Preffoot]]="Right",1,0)</f>
        <v>1</v>
      </c>
      <c r="X507" t="s">
        <v>20</v>
      </c>
      <c r="Y507">
        <f>IF(Merge6[[#This Row],[Position2]]="GK",1,0)</f>
        <v>0</v>
      </c>
      <c r="Z507">
        <f>IF(Merge6[[#This Row],[Position2]]="LB",1,0)</f>
        <v>0</v>
      </c>
      <c r="AA507">
        <f>IF(Merge6[[#This Row],[Position2]]="CB",1,0)</f>
        <v>0</v>
      </c>
      <c r="AB507">
        <f>IF(Merge6[[#This Row],[Position2]]="RB",1,0)</f>
        <v>0</v>
      </c>
      <c r="AC507">
        <f>IF(Merge6[[#This Row],[Position2]]="LWB",1,0)</f>
        <v>0</v>
      </c>
      <c r="AD507">
        <f>IF(Merge6[[#This Row],[Position2]]="RWB",1,0)</f>
        <v>0</v>
      </c>
      <c r="AE507">
        <f>IF(Merge6[[#This Row],[Position2]]="LM",1,0)</f>
        <v>0</v>
      </c>
      <c r="AF507">
        <f>IF(Merge6[[#This Row],[Position2]]="CDM",1,0)</f>
        <v>0</v>
      </c>
      <c r="AG507">
        <f>IF(Merge6[[#This Row],[Position2]]="CM",1,0)</f>
        <v>1</v>
      </c>
      <c r="AH507">
        <f>IF(Merge6[[#This Row],[Position2]]="CAM",1,0)</f>
        <v>0</v>
      </c>
      <c r="AI507">
        <f>IF(Merge6[[#This Row],[Position2]]="RM",1,0)</f>
        <v>0</v>
      </c>
      <c r="AJ507">
        <f>IF(Merge6[[#This Row],[Position2]]="LW",1,0)</f>
        <v>0</v>
      </c>
      <c r="AK507">
        <f>IF(Merge6[[#This Row],[Position2]]="RW",1,0)</f>
        <v>0</v>
      </c>
      <c r="AL507">
        <f>IF(Merge6[[#This Row],[Position2]]="CF",1,0)</f>
        <v>0</v>
      </c>
      <c r="AM507">
        <f>IF(Merge6[[#This Row],[Position2]]="ST",1,0)</f>
        <v>0</v>
      </c>
      <c r="AN507">
        <v>79</v>
      </c>
      <c r="AO507">
        <v>80</v>
      </c>
      <c r="AP507">
        <v>79</v>
      </c>
      <c r="AQ507">
        <v>82</v>
      </c>
      <c r="AR507">
        <v>81</v>
      </c>
      <c r="AS507">
        <v>54</v>
      </c>
      <c r="AT507">
        <v>75</v>
      </c>
      <c r="AU507">
        <v>63</v>
      </c>
      <c r="AV507">
        <v>76</v>
      </c>
      <c r="AW507">
        <v>71</v>
      </c>
      <c r="AX507">
        <v>72</v>
      </c>
      <c r="AY507">
        <v>65</v>
      </c>
      <c r="AZ507">
        <v>58</v>
      </c>
      <c r="BA507">
        <v>59</v>
      </c>
      <c r="BB507">
        <v>62</v>
      </c>
      <c r="BC507">
        <v>67</v>
      </c>
      <c r="BD507">
        <v>68</v>
      </c>
      <c r="BE507">
        <v>81</v>
      </c>
      <c r="BF507">
        <v>75</v>
      </c>
      <c r="BG507">
        <v>68</v>
      </c>
      <c r="BH507">
        <v>62</v>
      </c>
      <c r="BI507">
        <v>74</v>
      </c>
      <c r="BJ507">
        <v>41</v>
      </c>
      <c r="BK507">
        <v>5</v>
      </c>
      <c r="BL507">
        <v>12</v>
      </c>
      <c r="BM507">
        <v>11</v>
      </c>
      <c r="BN507">
        <v>10</v>
      </c>
      <c r="BO507">
        <v>9</v>
      </c>
      <c r="BP507">
        <v>68</v>
      </c>
      <c r="BQ507">
        <v>75</v>
      </c>
      <c r="BR507">
        <v>59</v>
      </c>
      <c r="BS507">
        <v>65</v>
      </c>
      <c r="BT507">
        <v>84</v>
      </c>
      <c r="BU507">
        <v>76</v>
      </c>
    </row>
    <row r="508" spans="1:73" x14ac:dyDescent="0.25">
      <c r="A508" t="s">
        <v>933</v>
      </c>
      <c r="B508">
        <v>17</v>
      </c>
      <c r="C508" t="s">
        <v>84</v>
      </c>
      <c r="D508">
        <v>29</v>
      </c>
      <c r="E508">
        <f>Merge6[[#This Row],[age]]^2</f>
        <v>841</v>
      </c>
      <c r="F508" s="1">
        <v>7000000</v>
      </c>
      <c r="G508" s="1">
        <v>9000000</v>
      </c>
      <c r="H508" s="1">
        <f>Merge6[[#This Row],[MV at time]]/1000000</f>
        <v>7</v>
      </c>
      <c r="I508" s="1">
        <f>Merge6[[#This Row],[fee]]/1000000</f>
        <v>9</v>
      </c>
      <c r="J508" s="2">
        <f>Merge6[[#This Row],[fee]]/Merge6[[#This Row],[MV at time]]</f>
        <v>1.2857142857142858</v>
      </c>
      <c r="K508" t="s">
        <v>1233</v>
      </c>
      <c r="L508" t="s">
        <v>387</v>
      </c>
      <c r="M508" t="s">
        <v>368</v>
      </c>
      <c r="N508" t="s">
        <v>288</v>
      </c>
      <c r="O5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08" t="s">
        <v>55</v>
      </c>
      <c r="R508" t="s">
        <v>91</v>
      </c>
      <c r="S508">
        <v>79</v>
      </c>
      <c r="T508">
        <v>81</v>
      </c>
      <c r="U508">
        <f>Merge6[[#This Row],[POT]]-Merge6[[#This Row],[TOT]]</f>
        <v>2</v>
      </c>
      <c r="V508" t="s">
        <v>8</v>
      </c>
      <c r="W508">
        <f>IF(Merge6[[#This Row],[Preffoot]]="Right",1,0)</f>
        <v>1</v>
      </c>
      <c r="X508" t="s">
        <v>87</v>
      </c>
      <c r="Y508">
        <f>IF(Merge6[[#This Row],[Position2]]="GK",1,0)</f>
        <v>1</v>
      </c>
      <c r="Z508">
        <f>IF(Merge6[[#This Row],[Position2]]="LB",1,0)</f>
        <v>0</v>
      </c>
      <c r="AA508">
        <f>IF(Merge6[[#This Row],[Position2]]="CB",1,0)</f>
        <v>0</v>
      </c>
      <c r="AB508">
        <f>IF(Merge6[[#This Row],[Position2]]="RB",1,0)</f>
        <v>0</v>
      </c>
      <c r="AC508">
        <f>IF(Merge6[[#This Row],[Position2]]="LWB",1,0)</f>
        <v>0</v>
      </c>
      <c r="AD508">
        <f>IF(Merge6[[#This Row],[Position2]]="RWB",1,0)</f>
        <v>0</v>
      </c>
      <c r="AE508">
        <f>IF(Merge6[[#This Row],[Position2]]="LM",1,0)</f>
        <v>0</v>
      </c>
      <c r="AF508">
        <f>IF(Merge6[[#This Row],[Position2]]="CDM",1,0)</f>
        <v>0</v>
      </c>
      <c r="AG508">
        <f>IF(Merge6[[#This Row],[Position2]]="CM",1,0)</f>
        <v>0</v>
      </c>
      <c r="AH508">
        <f>IF(Merge6[[#This Row],[Position2]]="CAM",1,0)</f>
        <v>0</v>
      </c>
      <c r="AI508">
        <f>IF(Merge6[[#This Row],[Position2]]="RM",1,0)</f>
        <v>0</v>
      </c>
      <c r="AJ508">
        <f>IF(Merge6[[#This Row],[Position2]]="LW",1,0)</f>
        <v>0</v>
      </c>
      <c r="AK508">
        <f>IF(Merge6[[#This Row],[Position2]]="RW",1,0)</f>
        <v>0</v>
      </c>
      <c r="AL508">
        <f>IF(Merge6[[#This Row],[Position2]]="CF",1,0)</f>
        <v>0</v>
      </c>
      <c r="AM508">
        <f>IF(Merge6[[#This Row],[Position2]]="ST",1,0)</f>
        <v>0</v>
      </c>
      <c r="AN508">
        <v>31</v>
      </c>
      <c r="AO508">
        <v>27</v>
      </c>
      <c r="AP508">
        <v>24</v>
      </c>
      <c r="AQ508">
        <v>45</v>
      </c>
      <c r="AR508">
        <v>35</v>
      </c>
      <c r="AS508">
        <v>24</v>
      </c>
      <c r="AT508">
        <v>55</v>
      </c>
      <c r="AU508">
        <v>17</v>
      </c>
      <c r="AV508">
        <v>18</v>
      </c>
      <c r="AW508">
        <v>21</v>
      </c>
      <c r="AX508">
        <v>16</v>
      </c>
      <c r="AY508">
        <v>27</v>
      </c>
      <c r="AZ508">
        <v>15</v>
      </c>
      <c r="BA508" t="s">
        <v>1234</v>
      </c>
      <c r="BB508">
        <v>24</v>
      </c>
      <c r="BC508">
        <v>21</v>
      </c>
      <c r="BD508">
        <v>52</v>
      </c>
      <c r="BE508">
        <v>35</v>
      </c>
      <c r="BF508">
        <v>72</v>
      </c>
      <c r="BG508">
        <v>51</v>
      </c>
      <c r="BH508">
        <v>51</v>
      </c>
      <c r="BI508">
        <v>32</v>
      </c>
      <c r="BJ508">
        <v>75</v>
      </c>
      <c r="BK508">
        <v>76</v>
      </c>
      <c r="BL508">
        <v>80</v>
      </c>
      <c r="BM508">
        <v>75</v>
      </c>
      <c r="BN508">
        <v>73</v>
      </c>
      <c r="BO508">
        <v>82</v>
      </c>
      <c r="BP508">
        <v>22</v>
      </c>
      <c r="BQ508">
        <v>74</v>
      </c>
      <c r="BR508">
        <v>15</v>
      </c>
      <c r="BS508">
        <v>25</v>
      </c>
      <c r="BT508">
        <v>48</v>
      </c>
      <c r="BU508">
        <v>55</v>
      </c>
    </row>
    <row r="509" spans="1:73" x14ac:dyDescent="0.25">
      <c r="A509" t="s">
        <v>933</v>
      </c>
      <c r="B509">
        <v>22</v>
      </c>
      <c r="C509" t="s">
        <v>84</v>
      </c>
      <c r="D509">
        <v>26</v>
      </c>
      <c r="E509">
        <f>Merge6[[#This Row],[age]]^2</f>
        <v>676</v>
      </c>
      <c r="F509" s="1">
        <v>4800000</v>
      </c>
      <c r="G509" s="1">
        <v>6000000</v>
      </c>
      <c r="H509" s="1">
        <f>Merge6[[#This Row],[MV at time]]/1000000</f>
        <v>4.8</v>
      </c>
      <c r="I509" s="1">
        <f>Merge6[[#This Row],[fee]]/1000000</f>
        <v>6</v>
      </c>
      <c r="J509" s="2">
        <f>Merge6[[#This Row],[fee]]/Merge6[[#This Row],[MV at time]]</f>
        <v>1.25</v>
      </c>
      <c r="K509" t="s">
        <v>773</v>
      </c>
      <c r="L509" t="s">
        <v>387</v>
      </c>
      <c r="M509" t="s">
        <v>354</v>
      </c>
      <c r="N509" t="s">
        <v>368</v>
      </c>
      <c r="O5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09" t="s">
        <v>31</v>
      </c>
      <c r="R509" t="s">
        <v>55</v>
      </c>
      <c r="S509">
        <v>77</v>
      </c>
      <c r="T509">
        <v>81</v>
      </c>
      <c r="U509">
        <f>Merge6[[#This Row],[POT]]-Merge6[[#This Row],[TOT]]</f>
        <v>4</v>
      </c>
      <c r="V509" t="s">
        <v>8</v>
      </c>
      <c r="W509">
        <f>IF(Merge6[[#This Row],[Preffoot]]="Right",1,0)</f>
        <v>1</v>
      </c>
      <c r="X509" t="s">
        <v>87</v>
      </c>
      <c r="Y509">
        <f>IF(Merge6[[#This Row],[Position2]]="GK",1,0)</f>
        <v>1</v>
      </c>
      <c r="Z509">
        <f>IF(Merge6[[#This Row],[Position2]]="LB",1,0)</f>
        <v>0</v>
      </c>
      <c r="AA509">
        <f>IF(Merge6[[#This Row],[Position2]]="CB",1,0)</f>
        <v>0</v>
      </c>
      <c r="AB509">
        <f>IF(Merge6[[#This Row],[Position2]]="RB",1,0)</f>
        <v>0</v>
      </c>
      <c r="AC509">
        <f>IF(Merge6[[#This Row],[Position2]]="LWB",1,0)</f>
        <v>0</v>
      </c>
      <c r="AD509">
        <f>IF(Merge6[[#This Row],[Position2]]="RWB",1,0)</f>
        <v>0</v>
      </c>
      <c r="AE509">
        <f>IF(Merge6[[#This Row],[Position2]]="LM",1,0)</f>
        <v>0</v>
      </c>
      <c r="AF509">
        <f>IF(Merge6[[#This Row],[Position2]]="CDM",1,0)</f>
        <v>0</v>
      </c>
      <c r="AG509">
        <f>IF(Merge6[[#This Row],[Position2]]="CM",1,0)</f>
        <v>0</v>
      </c>
      <c r="AH509">
        <f>IF(Merge6[[#This Row],[Position2]]="CAM",1,0)</f>
        <v>0</v>
      </c>
      <c r="AI509">
        <f>IF(Merge6[[#This Row],[Position2]]="RM",1,0)</f>
        <v>0</v>
      </c>
      <c r="AJ509">
        <f>IF(Merge6[[#This Row],[Position2]]="LW",1,0)</f>
        <v>0</v>
      </c>
      <c r="AK509">
        <f>IF(Merge6[[#This Row],[Position2]]="RW",1,0)</f>
        <v>0</v>
      </c>
      <c r="AL509">
        <f>IF(Merge6[[#This Row],[Position2]]="CF",1,0)</f>
        <v>0</v>
      </c>
      <c r="AM509">
        <f>IF(Merge6[[#This Row],[Position2]]="ST",1,0)</f>
        <v>0</v>
      </c>
      <c r="AN509">
        <v>31</v>
      </c>
      <c r="AO509">
        <v>27</v>
      </c>
      <c r="AP509">
        <v>24</v>
      </c>
      <c r="AQ509">
        <v>45</v>
      </c>
      <c r="AR509">
        <v>35</v>
      </c>
      <c r="AS509">
        <v>24</v>
      </c>
      <c r="AT509">
        <v>55</v>
      </c>
      <c r="AU509">
        <v>17</v>
      </c>
      <c r="AV509">
        <v>18</v>
      </c>
      <c r="AW509">
        <v>21</v>
      </c>
      <c r="AX509">
        <v>16</v>
      </c>
      <c r="AY509">
        <v>27</v>
      </c>
      <c r="AZ509">
        <v>15</v>
      </c>
      <c r="BA509">
        <v>20</v>
      </c>
      <c r="BB509">
        <v>24</v>
      </c>
      <c r="BC509">
        <v>21</v>
      </c>
      <c r="BD509">
        <v>49</v>
      </c>
      <c r="BE509">
        <v>35</v>
      </c>
      <c r="BF509">
        <v>72</v>
      </c>
      <c r="BG509">
        <v>51</v>
      </c>
      <c r="BH509">
        <v>51</v>
      </c>
      <c r="BI509">
        <v>32</v>
      </c>
      <c r="BJ509">
        <v>75</v>
      </c>
      <c r="BK509">
        <v>75</v>
      </c>
      <c r="BL509">
        <v>77</v>
      </c>
      <c r="BM509">
        <v>75</v>
      </c>
      <c r="BN509">
        <v>73</v>
      </c>
      <c r="BO509">
        <v>79</v>
      </c>
      <c r="BP509">
        <v>19</v>
      </c>
      <c r="BQ509">
        <v>74</v>
      </c>
      <c r="BR509">
        <v>17</v>
      </c>
      <c r="BS509">
        <v>25</v>
      </c>
      <c r="BT509">
        <v>48</v>
      </c>
      <c r="BU509">
        <v>57</v>
      </c>
    </row>
    <row r="510" spans="1:73" x14ac:dyDescent="0.25">
      <c r="A510" t="s">
        <v>1132</v>
      </c>
      <c r="B510">
        <v>40</v>
      </c>
      <c r="C510" t="s">
        <v>28</v>
      </c>
      <c r="D510">
        <v>22</v>
      </c>
      <c r="E510">
        <f>Merge6[[#This Row],[age]]^2</f>
        <v>484</v>
      </c>
      <c r="F510" s="1">
        <v>7000000</v>
      </c>
      <c r="G510" s="1">
        <v>12000000</v>
      </c>
      <c r="H510" s="1">
        <f>Merge6[[#This Row],[MV at time]]/1000000</f>
        <v>7</v>
      </c>
      <c r="I510" s="1">
        <f>Merge6[[#This Row],[fee]]/1000000</f>
        <v>12</v>
      </c>
      <c r="J510" s="2">
        <f>Merge6[[#This Row],[fee]]/Merge6[[#This Row],[MV at time]]</f>
        <v>1.7142857142857142</v>
      </c>
      <c r="K510" t="s">
        <v>1050</v>
      </c>
      <c r="L510" t="s">
        <v>287</v>
      </c>
      <c r="M510" t="s">
        <v>99</v>
      </c>
      <c r="N510" t="s">
        <v>469</v>
      </c>
      <c r="O5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10" t="s">
        <v>795</v>
      </c>
      <c r="R510" t="s">
        <v>91</v>
      </c>
      <c r="S510">
        <v>74</v>
      </c>
      <c r="T510">
        <v>80</v>
      </c>
      <c r="U510">
        <f>Merge6[[#This Row],[POT]]-Merge6[[#This Row],[TOT]]</f>
        <v>6</v>
      </c>
      <c r="V510" t="s">
        <v>8</v>
      </c>
      <c r="W510">
        <f>IF(Merge6[[#This Row],[Preffoot]]="Right",1,0)</f>
        <v>1</v>
      </c>
      <c r="X510" t="s">
        <v>15</v>
      </c>
      <c r="Y510">
        <f>IF(Merge6[[#This Row],[Position2]]="GK",1,0)</f>
        <v>0</v>
      </c>
      <c r="Z510">
        <f>IF(Merge6[[#This Row],[Position2]]="LB",1,0)</f>
        <v>0</v>
      </c>
      <c r="AA510">
        <f>IF(Merge6[[#This Row],[Position2]]="CB",1,0)</f>
        <v>0</v>
      </c>
      <c r="AB510">
        <f>IF(Merge6[[#This Row],[Position2]]="RB",1,0)</f>
        <v>0</v>
      </c>
      <c r="AC510">
        <f>IF(Merge6[[#This Row],[Position2]]="LWB",1,0)</f>
        <v>0</v>
      </c>
      <c r="AD510">
        <f>IF(Merge6[[#This Row],[Position2]]="RWB",1,0)</f>
        <v>0</v>
      </c>
      <c r="AE510">
        <f>IF(Merge6[[#This Row],[Position2]]="LM",1,0)</f>
        <v>0</v>
      </c>
      <c r="AF510">
        <f>IF(Merge6[[#This Row],[Position2]]="CDM",1,0)</f>
        <v>0</v>
      </c>
      <c r="AG510">
        <f>IF(Merge6[[#This Row],[Position2]]="CM",1,0)</f>
        <v>0</v>
      </c>
      <c r="AH510">
        <f>IF(Merge6[[#This Row],[Position2]]="CAM",1,0)</f>
        <v>0</v>
      </c>
      <c r="AI510">
        <f>IF(Merge6[[#This Row],[Position2]]="RM",1,0)</f>
        <v>0</v>
      </c>
      <c r="AJ510">
        <f>IF(Merge6[[#This Row],[Position2]]="LW",1,0)</f>
        <v>0</v>
      </c>
      <c r="AK510">
        <f>IF(Merge6[[#This Row],[Position2]]="RW",1,0)</f>
        <v>0</v>
      </c>
      <c r="AL510">
        <f>IF(Merge6[[#This Row],[Position2]]="CF",1,0)</f>
        <v>0</v>
      </c>
      <c r="AM510">
        <f>IF(Merge6[[#This Row],[Position2]]="ST",1,0)</f>
        <v>1</v>
      </c>
      <c r="AN510">
        <v>76</v>
      </c>
      <c r="AO510">
        <v>73</v>
      </c>
      <c r="AP510">
        <v>58</v>
      </c>
      <c r="AQ510">
        <v>73</v>
      </c>
      <c r="AR510">
        <v>69</v>
      </c>
      <c r="AS510">
        <v>76</v>
      </c>
      <c r="AT510">
        <v>74</v>
      </c>
      <c r="AU510">
        <v>74</v>
      </c>
      <c r="AV510">
        <v>66</v>
      </c>
      <c r="AW510">
        <v>64</v>
      </c>
      <c r="AX510">
        <v>65</v>
      </c>
      <c r="AY510">
        <v>76</v>
      </c>
      <c r="AZ510">
        <v>64</v>
      </c>
      <c r="BA510">
        <v>35</v>
      </c>
      <c r="BB510">
        <v>22</v>
      </c>
      <c r="BC510">
        <v>29</v>
      </c>
      <c r="BD510">
        <v>66</v>
      </c>
      <c r="BE510">
        <v>77</v>
      </c>
      <c r="BF510">
        <v>84</v>
      </c>
      <c r="BG510">
        <v>69</v>
      </c>
      <c r="BH510">
        <v>70</v>
      </c>
      <c r="BI510">
        <v>68</v>
      </c>
      <c r="BJ510">
        <v>70</v>
      </c>
      <c r="BK510">
        <v>11</v>
      </c>
      <c r="BL510">
        <v>7</v>
      </c>
      <c r="BM510">
        <v>10</v>
      </c>
      <c r="BN510">
        <v>10</v>
      </c>
      <c r="BO510">
        <v>9</v>
      </c>
      <c r="BP510">
        <v>64</v>
      </c>
      <c r="BQ510">
        <v>72</v>
      </c>
      <c r="BR510">
        <v>74</v>
      </c>
      <c r="BS510">
        <v>34</v>
      </c>
      <c r="BT510">
        <v>75</v>
      </c>
      <c r="BU510">
        <v>73</v>
      </c>
    </row>
    <row r="511" spans="1:73" x14ac:dyDescent="0.25">
      <c r="A511" t="s">
        <v>1000</v>
      </c>
      <c r="B511">
        <v>34</v>
      </c>
      <c r="C511" t="s">
        <v>28</v>
      </c>
      <c r="D511">
        <v>20</v>
      </c>
      <c r="E511">
        <f>Merge6[[#This Row],[age]]^2</f>
        <v>400</v>
      </c>
      <c r="F511" s="1">
        <v>25000000</v>
      </c>
      <c r="G511" s="1">
        <v>27000000</v>
      </c>
      <c r="H511" s="1">
        <f>Merge6[[#This Row],[MV at time]]/1000000</f>
        <v>25</v>
      </c>
      <c r="I511" s="1">
        <f>Merge6[[#This Row],[fee]]/1000000</f>
        <v>27</v>
      </c>
      <c r="J511" s="2">
        <f>Merge6[[#This Row],[fee]]/Merge6[[#This Row],[MV at time]]</f>
        <v>1.08</v>
      </c>
      <c r="K511" t="s">
        <v>773</v>
      </c>
      <c r="L511" t="s">
        <v>395</v>
      </c>
      <c r="M511" t="s">
        <v>125</v>
      </c>
      <c r="N511" t="s">
        <v>363</v>
      </c>
      <c r="O5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11" t="s">
        <v>42</v>
      </c>
      <c r="R511" t="s">
        <v>55</v>
      </c>
      <c r="S511">
        <v>77</v>
      </c>
      <c r="T511">
        <v>86</v>
      </c>
      <c r="U511">
        <f>Merge6[[#This Row],[POT]]-Merge6[[#This Row],[TOT]]</f>
        <v>9</v>
      </c>
      <c r="V511" t="s">
        <v>8</v>
      </c>
      <c r="W511">
        <f>IF(Merge6[[#This Row],[Preffoot]]="Right",1,0)</f>
        <v>1</v>
      </c>
      <c r="X511" t="s">
        <v>15</v>
      </c>
      <c r="Y511">
        <f>IF(Merge6[[#This Row],[Position2]]="GK",1,0)</f>
        <v>0</v>
      </c>
      <c r="Z511">
        <f>IF(Merge6[[#This Row],[Position2]]="LB",1,0)</f>
        <v>0</v>
      </c>
      <c r="AA511">
        <f>IF(Merge6[[#This Row],[Position2]]="CB",1,0)</f>
        <v>0</v>
      </c>
      <c r="AB511">
        <f>IF(Merge6[[#This Row],[Position2]]="RB",1,0)</f>
        <v>0</v>
      </c>
      <c r="AC511">
        <f>IF(Merge6[[#This Row],[Position2]]="LWB",1,0)</f>
        <v>0</v>
      </c>
      <c r="AD511">
        <f>IF(Merge6[[#This Row],[Position2]]="RWB",1,0)</f>
        <v>0</v>
      </c>
      <c r="AE511">
        <f>IF(Merge6[[#This Row],[Position2]]="LM",1,0)</f>
        <v>0</v>
      </c>
      <c r="AF511">
        <f>IF(Merge6[[#This Row],[Position2]]="CDM",1,0)</f>
        <v>0</v>
      </c>
      <c r="AG511">
        <f>IF(Merge6[[#This Row],[Position2]]="CM",1,0)</f>
        <v>0</v>
      </c>
      <c r="AH511">
        <f>IF(Merge6[[#This Row],[Position2]]="CAM",1,0)</f>
        <v>0</v>
      </c>
      <c r="AI511">
        <f>IF(Merge6[[#This Row],[Position2]]="RM",1,0)</f>
        <v>0</v>
      </c>
      <c r="AJ511">
        <f>IF(Merge6[[#This Row],[Position2]]="LW",1,0)</f>
        <v>0</v>
      </c>
      <c r="AK511">
        <f>IF(Merge6[[#This Row],[Position2]]="RW",1,0)</f>
        <v>0</v>
      </c>
      <c r="AL511">
        <f>IF(Merge6[[#This Row],[Position2]]="CF",1,0)</f>
        <v>0</v>
      </c>
      <c r="AM511">
        <f>IF(Merge6[[#This Row],[Position2]]="ST",1,0)</f>
        <v>1</v>
      </c>
      <c r="AN511">
        <v>78</v>
      </c>
      <c r="AO511">
        <v>79</v>
      </c>
      <c r="AP511">
        <v>63</v>
      </c>
      <c r="AQ511">
        <v>76</v>
      </c>
      <c r="AR511">
        <v>70</v>
      </c>
      <c r="AS511">
        <v>72</v>
      </c>
      <c r="AT511">
        <v>75</v>
      </c>
      <c r="AU511">
        <v>79</v>
      </c>
      <c r="AV511">
        <v>69</v>
      </c>
      <c r="AW511">
        <v>56</v>
      </c>
      <c r="AX511">
        <v>34</v>
      </c>
      <c r="AY511">
        <v>75</v>
      </c>
      <c r="AZ511">
        <v>71</v>
      </c>
      <c r="BA511">
        <v>21</v>
      </c>
      <c r="BB511">
        <v>19</v>
      </c>
      <c r="BC511">
        <v>21</v>
      </c>
      <c r="BD511">
        <v>82</v>
      </c>
      <c r="BE511">
        <v>83</v>
      </c>
      <c r="BF511">
        <v>73</v>
      </c>
      <c r="BG511">
        <v>71</v>
      </c>
      <c r="BH511">
        <v>87</v>
      </c>
      <c r="BI511">
        <v>78</v>
      </c>
      <c r="BJ511">
        <v>84</v>
      </c>
      <c r="BK511">
        <v>7</v>
      </c>
      <c r="BL511">
        <v>7</v>
      </c>
      <c r="BM511">
        <v>7</v>
      </c>
      <c r="BN511">
        <v>11</v>
      </c>
      <c r="BO511">
        <v>7</v>
      </c>
      <c r="BP511">
        <v>25</v>
      </c>
      <c r="BQ511">
        <v>71</v>
      </c>
      <c r="BR511">
        <v>77</v>
      </c>
      <c r="BS511">
        <v>17</v>
      </c>
      <c r="BT511">
        <v>73</v>
      </c>
      <c r="BU511">
        <v>80</v>
      </c>
    </row>
    <row r="512" spans="1:73" x14ac:dyDescent="0.25">
      <c r="A512" t="s">
        <v>1133</v>
      </c>
      <c r="B512">
        <v>17</v>
      </c>
      <c r="C512" t="s">
        <v>116</v>
      </c>
      <c r="D512">
        <v>23</v>
      </c>
      <c r="E512">
        <f>Merge6[[#This Row],[age]]^2</f>
        <v>529</v>
      </c>
      <c r="F512" s="1">
        <v>22000000</v>
      </c>
      <c r="G512" s="1">
        <v>14200000</v>
      </c>
      <c r="H512" s="1">
        <f>Merge6[[#This Row],[MV at time]]/1000000</f>
        <v>22</v>
      </c>
      <c r="I512" s="1">
        <f>Merge6[[#This Row],[fee]]/1000000</f>
        <v>14.2</v>
      </c>
      <c r="J512" s="2">
        <f>Merge6[[#This Row],[fee]]/Merge6[[#This Row],[MV at time]]</f>
        <v>0.6454545454545455</v>
      </c>
      <c r="K512" t="s">
        <v>1050</v>
      </c>
      <c r="L512" t="s">
        <v>149</v>
      </c>
      <c r="M512" t="s">
        <v>363</v>
      </c>
      <c r="N512" t="s">
        <v>5</v>
      </c>
      <c r="O5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12" t="s">
        <v>55</v>
      </c>
      <c r="R512" t="s">
        <v>7</v>
      </c>
      <c r="S512">
        <v>78</v>
      </c>
      <c r="T512">
        <v>82</v>
      </c>
      <c r="U512">
        <f>Merge6[[#This Row],[POT]]-Merge6[[#This Row],[TOT]]</f>
        <v>4</v>
      </c>
      <c r="V512" t="s">
        <v>43</v>
      </c>
      <c r="W512">
        <f>IF(Merge6[[#This Row],[Preffoot]]="Right",1,0)</f>
        <v>0</v>
      </c>
      <c r="X512" t="s">
        <v>114</v>
      </c>
      <c r="Y512">
        <f>IF(Merge6[[#This Row],[Position2]]="GK",1,0)</f>
        <v>0</v>
      </c>
      <c r="Z512">
        <f>IF(Merge6[[#This Row],[Position2]]="LB",1,0)</f>
        <v>0</v>
      </c>
      <c r="AA512">
        <f>IF(Merge6[[#This Row],[Position2]]="CB",1,0)</f>
        <v>0</v>
      </c>
      <c r="AB512">
        <f>IF(Merge6[[#This Row],[Position2]]="RB",1,0)</f>
        <v>0</v>
      </c>
      <c r="AC512">
        <f>IF(Merge6[[#This Row],[Position2]]="LWB",1,0)</f>
        <v>0</v>
      </c>
      <c r="AD512">
        <f>IF(Merge6[[#This Row],[Position2]]="RWB",1,0)</f>
        <v>0</v>
      </c>
      <c r="AE512">
        <f>IF(Merge6[[#This Row],[Position2]]="LM",1,0)</f>
        <v>0</v>
      </c>
      <c r="AF512">
        <f>IF(Merge6[[#This Row],[Position2]]="CDM",1,0)</f>
        <v>0</v>
      </c>
      <c r="AG512">
        <f>IF(Merge6[[#This Row],[Position2]]="CM",1,0)</f>
        <v>0</v>
      </c>
      <c r="AH512">
        <f>IF(Merge6[[#This Row],[Position2]]="CAM",1,0)</f>
        <v>0</v>
      </c>
      <c r="AI512">
        <f>IF(Merge6[[#This Row],[Position2]]="RM",1,0)</f>
        <v>0</v>
      </c>
      <c r="AJ512">
        <f>IF(Merge6[[#This Row],[Position2]]="LW",1,0)</f>
        <v>0</v>
      </c>
      <c r="AK512">
        <f>IF(Merge6[[#This Row],[Position2]]="RW",1,0)</f>
        <v>1</v>
      </c>
      <c r="AL512">
        <f>IF(Merge6[[#This Row],[Position2]]="CF",1,0)</f>
        <v>0</v>
      </c>
      <c r="AM512">
        <f>IF(Merge6[[#This Row],[Position2]]="ST",1,0)</f>
        <v>0</v>
      </c>
      <c r="AN512">
        <v>79</v>
      </c>
      <c r="AO512">
        <v>85</v>
      </c>
      <c r="AP512">
        <v>73</v>
      </c>
      <c r="AQ512">
        <v>73</v>
      </c>
      <c r="AR512">
        <v>64</v>
      </c>
      <c r="AS512">
        <v>39</v>
      </c>
      <c r="AT512">
        <v>75</v>
      </c>
      <c r="AU512">
        <v>68</v>
      </c>
      <c r="AV512">
        <v>68</v>
      </c>
      <c r="AW512">
        <v>78</v>
      </c>
      <c r="AX512">
        <v>72</v>
      </c>
      <c r="AY512">
        <v>70</v>
      </c>
      <c r="AZ512">
        <v>59</v>
      </c>
      <c r="BA512">
        <v>32</v>
      </c>
      <c r="BB512">
        <v>36</v>
      </c>
      <c r="BC512">
        <v>36</v>
      </c>
      <c r="BD512">
        <v>90</v>
      </c>
      <c r="BE512">
        <v>72</v>
      </c>
      <c r="BF512">
        <v>55</v>
      </c>
      <c r="BG512">
        <v>82</v>
      </c>
      <c r="BH512">
        <v>89</v>
      </c>
      <c r="BI512">
        <v>92</v>
      </c>
      <c r="BJ512">
        <v>33</v>
      </c>
      <c r="BK512">
        <v>8</v>
      </c>
      <c r="BL512">
        <v>9</v>
      </c>
      <c r="BM512">
        <v>8</v>
      </c>
      <c r="BN512">
        <v>13</v>
      </c>
      <c r="BO512">
        <v>14</v>
      </c>
      <c r="BP512">
        <v>65</v>
      </c>
      <c r="BQ512">
        <v>75</v>
      </c>
      <c r="BR512">
        <v>74</v>
      </c>
      <c r="BS512">
        <v>34</v>
      </c>
      <c r="BT512">
        <v>78</v>
      </c>
      <c r="BU512">
        <v>78</v>
      </c>
    </row>
    <row r="513" spans="1:73" x14ac:dyDescent="0.25">
      <c r="A513" t="s">
        <v>440</v>
      </c>
      <c r="B513">
        <v>5</v>
      </c>
      <c r="C513" t="s">
        <v>28</v>
      </c>
      <c r="D513">
        <v>25</v>
      </c>
      <c r="E513">
        <f>Merge6[[#This Row],[age]]^2</f>
        <v>625</v>
      </c>
      <c r="F513" s="1">
        <v>3500000</v>
      </c>
      <c r="G513" s="1">
        <v>11400000</v>
      </c>
      <c r="H513" s="1">
        <f>Merge6[[#This Row],[MV at time]]/1000000</f>
        <v>3.5</v>
      </c>
      <c r="I513" s="1">
        <f>Merge6[[#This Row],[fee]]/1000000</f>
        <v>11.4</v>
      </c>
      <c r="J513" s="2">
        <f>Merge6[[#This Row],[fee]]/Merge6[[#This Row],[MV at time]]</f>
        <v>3.2571428571428571</v>
      </c>
      <c r="K513" t="s">
        <v>2</v>
      </c>
      <c r="L513" t="s">
        <v>277</v>
      </c>
      <c r="M513" t="s">
        <v>441</v>
      </c>
      <c r="N513" t="s">
        <v>442</v>
      </c>
      <c r="O5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5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513" t="s">
        <v>69</v>
      </c>
      <c r="R513" t="s">
        <v>69</v>
      </c>
      <c r="S513">
        <v>73</v>
      </c>
      <c r="T513">
        <v>79</v>
      </c>
      <c r="U513">
        <f>Merge6[[#This Row],[POT]]-Merge6[[#This Row],[TOT]]</f>
        <v>6</v>
      </c>
      <c r="V513" t="s">
        <v>8</v>
      </c>
      <c r="W513">
        <f>IF(Merge6[[#This Row],[Preffoot]]="Right",1,0)</f>
        <v>1</v>
      </c>
      <c r="X513" t="s">
        <v>15</v>
      </c>
      <c r="Y513">
        <f>IF(Merge6[[#This Row],[Position2]]="GK",1,0)</f>
        <v>0</v>
      </c>
      <c r="Z513">
        <f>IF(Merge6[[#This Row],[Position2]]="LB",1,0)</f>
        <v>0</v>
      </c>
      <c r="AA513">
        <f>IF(Merge6[[#This Row],[Position2]]="CB",1,0)</f>
        <v>0</v>
      </c>
      <c r="AB513">
        <f>IF(Merge6[[#This Row],[Position2]]="RB",1,0)</f>
        <v>0</v>
      </c>
      <c r="AC513">
        <f>IF(Merge6[[#This Row],[Position2]]="LWB",1,0)</f>
        <v>0</v>
      </c>
      <c r="AD513">
        <f>IF(Merge6[[#This Row],[Position2]]="RWB",1,0)</f>
        <v>0</v>
      </c>
      <c r="AE513">
        <f>IF(Merge6[[#This Row],[Position2]]="LM",1,0)</f>
        <v>0</v>
      </c>
      <c r="AF513">
        <f>IF(Merge6[[#This Row],[Position2]]="CDM",1,0)</f>
        <v>0</v>
      </c>
      <c r="AG513">
        <f>IF(Merge6[[#This Row],[Position2]]="CM",1,0)</f>
        <v>0</v>
      </c>
      <c r="AH513">
        <f>IF(Merge6[[#This Row],[Position2]]="CAM",1,0)</f>
        <v>0</v>
      </c>
      <c r="AI513">
        <f>IF(Merge6[[#This Row],[Position2]]="RM",1,0)</f>
        <v>0</v>
      </c>
      <c r="AJ513">
        <f>IF(Merge6[[#This Row],[Position2]]="LW",1,0)</f>
        <v>0</v>
      </c>
      <c r="AK513">
        <f>IF(Merge6[[#This Row],[Position2]]="RW",1,0)</f>
        <v>0</v>
      </c>
      <c r="AL513">
        <f>IF(Merge6[[#This Row],[Position2]]="CF",1,0)</f>
        <v>0</v>
      </c>
      <c r="AM513">
        <f>IF(Merge6[[#This Row],[Position2]]="ST",1,0)</f>
        <v>1</v>
      </c>
      <c r="AN513">
        <v>69</v>
      </c>
      <c r="AO513">
        <v>69</v>
      </c>
      <c r="AP513">
        <v>62</v>
      </c>
      <c r="AQ513">
        <v>62</v>
      </c>
      <c r="AR513">
        <v>55</v>
      </c>
      <c r="AS513">
        <v>65</v>
      </c>
      <c r="AT513">
        <v>78</v>
      </c>
      <c r="AU513">
        <v>68</v>
      </c>
      <c r="AV513">
        <v>73</v>
      </c>
      <c r="AW513">
        <v>58</v>
      </c>
      <c r="AX513">
        <v>62</v>
      </c>
      <c r="AY513">
        <v>75</v>
      </c>
      <c r="AZ513">
        <v>70</v>
      </c>
      <c r="BA513">
        <v>40</v>
      </c>
      <c r="BB513">
        <v>45</v>
      </c>
      <c r="BC513">
        <v>40</v>
      </c>
      <c r="BD513">
        <v>87</v>
      </c>
      <c r="BE513">
        <v>85</v>
      </c>
      <c r="BF513">
        <v>74</v>
      </c>
      <c r="BG513">
        <v>77</v>
      </c>
      <c r="BH513">
        <v>83</v>
      </c>
      <c r="BI513">
        <v>75</v>
      </c>
      <c r="BJ513">
        <v>69</v>
      </c>
      <c r="BK513">
        <v>7</v>
      </c>
      <c r="BL513">
        <v>12</v>
      </c>
      <c r="BM513">
        <v>14</v>
      </c>
      <c r="BN513">
        <v>10</v>
      </c>
      <c r="BO513">
        <v>10</v>
      </c>
      <c r="BP513">
        <v>60</v>
      </c>
      <c r="BQ513">
        <v>70</v>
      </c>
      <c r="BR513">
        <v>75</v>
      </c>
      <c r="BS513">
        <v>35</v>
      </c>
      <c r="BT513">
        <v>57</v>
      </c>
      <c r="BU513">
        <v>68</v>
      </c>
    </row>
    <row r="514" spans="1:73" x14ac:dyDescent="0.25">
      <c r="A514" t="s">
        <v>318</v>
      </c>
      <c r="B514">
        <v>64</v>
      </c>
      <c r="C514" t="s">
        <v>23</v>
      </c>
      <c r="D514">
        <v>24</v>
      </c>
      <c r="E514">
        <f>Merge6[[#This Row],[age]]^2</f>
        <v>576</v>
      </c>
      <c r="F514" s="1">
        <v>12000000</v>
      </c>
      <c r="G514" s="1">
        <v>21000000</v>
      </c>
      <c r="H514" s="1">
        <f>Merge6[[#This Row],[MV at time]]/1000000</f>
        <v>12</v>
      </c>
      <c r="I514" s="1">
        <f>Merge6[[#This Row],[fee]]/1000000</f>
        <v>21</v>
      </c>
      <c r="J514" s="2">
        <f>Merge6[[#This Row],[fee]]/Merge6[[#This Row],[MV at time]]</f>
        <v>1.75</v>
      </c>
      <c r="K514" t="s">
        <v>2</v>
      </c>
      <c r="L514" t="s">
        <v>34</v>
      </c>
      <c r="M514" t="s">
        <v>206</v>
      </c>
      <c r="N514" t="s">
        <v>319</v>
      </c>
      <c r="O5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14" t="s">
        <v>6</v>
      </c>
      <c r="R514" t="s">
        <v>60</v>
      </c>
      <c r="S514">
        <v>76</v>
      </c>
      <c r="T514">
        <v>77</v>
      </c>
      <c r="U514">
        <f>Merge6[[#This Row],[POT]]-Merge6[[#This Row],[TOT]]</f>
        <v>1</v>
      </c>
      <c r="V514" t="s">
        <v>43</v>
      </c>
      <c r="W514">
        <f>IF(Merge6[[#This Row],[Preffoot]]="Right",1,0)</f>
        <v>0</v>
      </c>
      <c r="X514" t="s">
        <v>77</v>
      </c>
      <c r="Y514">
        <f>IF(Merge6[[#This Row],[Position2]]="GK",1,0)</f>
        <v>0</v>
      </c>
      <c r="Z514">
        <f>IF(Merge6[[#This Row],[Position2]]="LB",1,0)</f>
        <v>0</v>
      </c>
      <c r="AA514">
        <f>IF(Merge6[[#This Row],[Position2]]="CB",1,0)</f>
        <v>0</v>
      </c>
      <c r="AB514">
        <f>IF(Merge6[[#This Row],[Position2]]="RB",1,0)</f>
        <v>0</v>
      </c>
      <c r="AC514">
        <f>IF(Merge6[[#This Row],[Position2]]="LWB",1,0)</f>
        <v>0</v>
      </c>
      <c r="AD514">
        <f>IF(Merge6[[#This Row],[Position2]]="RWB",1,0)</f>
        <v>0</v>
      </c>
      <c r="AE514">
        <f>IF(Merge6[[#This Row],[Position2]]="LM",1,0)</f>
        <v>1</v>
      </c>
      <c r="AF514">
        <f>IF(Merge6[[#This Row],[Position2]]="CDM",1,0)</f>
        <v>0</v>
      </c>
      <c r="AG514">
        <f>IF(Merge6[[#This Row],[Position2]]="CM",1,0)</f>
        <v>0</v>
      </c>
      <c r="AH514">
        <f>IF(Merge6[[#This Row],[Position2]]="CAM",1,0)</f>
        <v>0</v>
      </c>
      <c r="AI514">
        <f>IF(Merge6[[#This Row],[Position2]]="RM",1,0)</f>
        <v>0</v>
      </c>
      <c r="AJ514">
        <f>IF(Merge6[[#This Row],[Position2]]="LW",1,0)</f>
        <v>0</v>
      </c>
      <c r="AK514">
        <f>IF(Merge6[[#This Row],[Position2]]="RW",1,0)</f>
        <v>0</v>
      </c>
      <c r="AL514">
        <f>IF(Merge6[[#This Row],[Position2]]="CF",1,0)</f>
        <v>0</v>
      </c>
      <c r="AM514">
        <f>IF(Merge6[[#This Row],[Position2]]="ST",1,0)</f>
        <v>0</v>
      </c>
      <c r="AN514">
        <v>74</v>
      </c>
      <c r="AO514">
        <v>73</v>
      </c>
      <c r="AP514">
        <v>79</v>
      </c>
      <c r="AQ514">
        <v>73</v>
      </c>
      <c r="AR514">
        <v>69</v>
      </c>
      <c r="AS514">
        <v>44</v>
      </c>
      <c r="AT514">
        <v>68</v>
      </c>
      <c r="AU514">
        <v>70</v>
      </c>
      <c r="AV514">
        <v>69</v>
      </c>
      <c r="AW514">
        <v>81</v>
      </c>
      <c r="AX514">
        <v>76</v>
      </c>
      <c r="AY514">
        <v>59</v>
      </c>
      <c r="AZ514">
        <v>56</v>
      </c>
      <c r="BA514">
        <v>37</v>
      </c>
      <c r="BB514">
        <v>46</v>
      </c>
      <c r="BC514">
        <v>51</v>
      </c>
      <c r="BD514">
        <v>85</v>
      </c>
      <c r="BE514">
        <v>70</v>
      </c>
      <c r="BF514">
        <v>67</v>
      </c>
      <c r="BG514">
        <v>80</v>
      </c>
      <c r="BH514">
        <v>83</v>
      </c>
      <c r="BI514">
        <v>81</v>
      </c>
      <c r="BJ514">
        <v>37</v>
      </c>
      <c r="BK514">
        <v>13</v>
      </c>
      <c r="BL514">
        <v>11</v>
      </c>
      <c r="BM514">
        <v>16</v>
      </c>
      <c r="BN514">
        <v>13</v>
      </c>
      <c r="BO514">
        <v>9</v>
      </c>
      <c r="BP514">
        <v>60</v>
      </c>
      <c r="BQ514">
        <v>72</v>
      </c>
      <c r="BR514">
        <v>75</v>
      </c>
      <c r="BS514">
        <v>52</v>
      </c>
      <c r="BT514">
        <v>73</v>
      </c>
      <c r="BU514">
        <v>75</v>
      </c>
    </row>
    <row r="515" spans="1:73" x14ac:dyDescent="0.25">
      <c r="A515" t="s">
        <v>51</v>
      </c>
      <c r="B515">
        <v>23</v>
      </c>
      <c r="C515" t="s">
        <v>28</v>
      </c>
      <c r="D515">
        <v>22</v>
      </c>
      <c r="E515">
        <f>Merge6[[#This Row],[age]]^2</f>
        <v>484</v>
      </c>
      <c r="F515" s="1">
        <v>2500000</v>
      </c>
      <c r="G515" s="1">
        <v>9000000</v>
      </c>
      <c r="H515" s="1">
        <f>Merge6[[#This Row],[MV at time]]/1000000</f>
        <v>2.5</v>
      </c>
      <c r="I515" s="1">
        <f>Merge6[[#This Row],[fee]]/1000000</f>
        <v>9</v>
      </c>
      <c r="J515" s="2">
        <f>Merge6[[#This Row],[fee]]/Merge6[[#This Row],[MV at time]]</f>
        <v>3.6</v>
      </c>
      <c r="K515" t="s">
        <v>2</v>
      </c>
      <c r="L515" t="s">
        <v>52</v>
      </c>
      <c r="M515" t="s">
        <v>53</v>
      </c>
      <c r="N515" t="s">
        <v>54</v>
      </c>
      <c r="O5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15" t="s">
        <v>55</v>
      </c>
      <c r="R515" t="s">
        <v>55</v>
      </c>
      <c r="S515">
        <v>60</v>
      </c>
      <c r="T515">
        <v>76</v>
      </c>
      <c r="U515">
        <f>Merge6[[#This Row],[POT]]-Merge6[[#This Row],[TOT]]</f>
        <v>16</v>
      </c>
      <c r="V515" t="s">
        <v>8</v>
      </c>
      <c r="W515">
        <f>IF(Merge6[[#This Row],[Preffoot]]="Right",1,0)</f>
        <v>1</v>
      </c>
      <c r="X515" t="s">
        <v>20</v>
      </c>
      <c r="Y515">
        <f>IF(Merge6[[#This Row],[Position2]]="GK",1,0)</f>
        <v>0</v>
      </c>
      <c r="Z515">
        <f>IF(Merge6[[#This Row],[Position2]]="LB",1,0)</f>
        <v>0</v>
      </c>
      <c r="AA515">
        <f>IF(Merge6[[#This Row],[Position2]]="CB",1,0)</f>
        <v>0</v>
      </c>
      <c r="AB515">
        <f>IF(Merge6[[#This Row],[Position2]]="RB",1,0)</f>
        <v>0</v>
      </c>
      <c r="AC515">
        <f>IF(Merge6[[#This Row],[Position2]]="LWB",1,0)</f>
        <v>0</v>
      </c>
      <c r="AD515">
        <f>IF(Merge6[[#This Row],[Position2]]="RWB",1,0)</f>
        <v>0</v>
      </c>
      <c r="AE515">
        <f>IF(Merge6[[#This Row],[Position2]]="LM",1,0)</f>
        <v>0</v>
      </c>
      <c r="AF515">
        <f>IF(Merge6[[#This Row],[Position2]]="CDM",1,0)</f>
        <v>0</v>
      </c>
      <c r="AG515">
        <f>IF(Merge6[[#This Row],[Position2]]="CM",1,0)</f>
        <v>1</v>
      </c>
      <c r="AH515">
        <f>IF(Merge6[[#This Row],[Position2]]="CAM",1,0)</f>
        <v>0</v>
      </c>
      <c r="AI515">
        <f>IF(Merge6[[#This Row],[Position2]]="RM",1,0)</f>
        <v>0</v>
      </c>
      <c r="AJ515">
        <f>IF(Merge6[[#This Row],[Position2]]="LW",1,0)</f>
        <v>0</v>
      </c>
      <c r="AK515">
        <f>IF(Merge6[[#This Row],[Position2]]="RW",1,0)</f>
        <v>0</v>
      </c>
      <c r="AL515">
        <f>IF(Merge6[[#This Row],[Position2]]="CF",1,0)</f>
        <v>0</v>
      </c>
      <c r="AM515">
        <f>IF(Merge6[[#This Row],[Position2]]="ST",1,0)</f>
        <v>0</v>
      </c>
      <c r="AN515">
        <v>67</v>
      </c>
      <c r="AO515">
        <v>68</v>
      </c>
      <c r="AP515">
        <v>44</v>
      </c>
      <c r="AQ515">
        <v>65</v>
      </c>
      <c r="AR515">
        <v>61</v>
      </c>
      <c r="AS515">
        <v>57</v>
      </c>
      <c r="AT515">
        <v>62</v>
      </c>
      <c r="AU515">
        <v>52</v>
      </c>
      <c r="AV515">
        <v>40</v>
      </c>
      <c r="AW515">
        <v>42</v>
      </c>
      <c r="AX515">
        <v>41</v>
      </c>
      <c r="AY515">
        <v>54</v>
      </c>
      <c r="AZ515">
        <v>35</v>
      </c>
      <c r="BA515">
        <v>52</v>
      </c>
      <c r="BB515">
        <v>34</v>
      </c>
      <c r="BC515">
        <v>42</v>
      </c>
      <c r="BD515">
        <v>62</v>
      </c>
      <c r="BE515">
        <v>61</v>
      </c>
      <c r="BF515">
        <v>62</v>
      </c>
      <c r="BG515">
        <v>66</v>
      </c>
      <c r="BH515">
        <v>64</v>
      </c>
      <c r="BI515">
        <v>66</v>
      </c>
      <c r="BJ515">
        <v>55</v>
      </c>
      <c r="BK515">
        <v>6</v>
      </c>
      <c r="BL515">
        <v>9</v>
      </c>
      <c r="BM515">
        <v>11</v>
      </c>
      <c r="BN515">
        <v>6</v>
      </c>
      <c r="BO515">
        <v>7</v>
      </c>
      <c r="BP515">
        <v>58</v>
      </c>
      <c r="BQ515">
        <v>60</v>
      </c>
      <c r="BR515">
        <v>32</v>
      </c>
      <c r="BS515">
        <v>48</v>
      </c>
      <c r="BT515">
        <v>64</v>
      </c>
      <c r="BU515">
        <v>62</v>
      </c>
    </row>
    <row r="516" spans="1:73" x14ac:dyDescent="0.25">
      <c r="A516" t="s">
        <v>485</v>
      </c>
      <c r="B516">
        <v>23</v>
      </c>
      <c r="C516" t="s">
        <v>23</v>
      </c>
      <c r="D516">
        <v>24</v>
      </c>
      <c r="E516">
        <f>Merge6[[#This Row],[age]]^2</f>
        <v>576</v>
      </c>
      <c r="F516" s="1">
        <v>16000000</v>
      </c>
      <c r="G516" s="1">
        <v>10000000</v>
      </c>
      <c r="H516" s="1">
        <f>Merge6[[#This Row],[MV at time]]/1000000</f>
        <v>16</v>
      </c>
      <c r="I516" s="1">
        <f>Merge6[[#This Row],[fee]]/1000000</f>
        <v>10</v>
      </c>
      <c r="J516" s="2">
        <f>Merge6[[#This Row],[fee]]/Merge6[[#This Row],[MV at time]]</f>
        <v>0.625</v>
      </c>
      <c r="K516" t="s">
        <v>2</v>
      </c>
      <c r="L516" t="s">
        <v>149</v>
      </c>
      <c r="M516" t="s">
        <v>486</v>
      </c>
      <c r="N516" t="s">
        <v>291</v>
      </c>
      <c r="O5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16" t="s">
        <v>131</v>
      </c>
      <c r="R516" t="s">
        <v>55</v>
      </c>
      <c r="S516">
        <v>76</v>
      </c>
      <c r="T516">
        <v>81</v>
      </c>
      <c r="U516">
        <f>Merge6[[#This Row],[POT]]-Merge6[[#This Row],[TOT]]</f>
        <v>5</v>
      </c>
      <c r="V516" t="s">
        <v>43</v>
      </c>
      <c r="W516">
        <f>IF(Merge6[[#This Row],[Preffoot]]="Right",1,0)</f>
        <v>0</v>
      </c>
      <c r="X516" t="s">
        <v>26</v>
      </c>
      <c r="Y516">
        <f>IF(Merge6[[#This Row],[Position2]]="GK",1,0)</f>
        <v>0</v>
      </c>
      <c r="Z516">
        <f>IF(Merge6[[#This Row],[Position2]]="LB",1,0)</f>
        <v>1</v>
      </c>
      <c r="AA516">
        <f>IF(Merge6[[#This Row],[Position2]]="CB",1,0)</f>
        <v>0</v>
      </c>
      <c r="AB516">
        <f>IF(Merge6[[#This Row],[Position2]]="RB",1,0)</f>
        <v>0</v>
      </c>
      <c r="AC516">
        <f>IF(Merge6[[#This Row],[Position2]]="LWB",1,0)</f>
        <v>0</v>
      </c>
      <c r="AD516">
        <f>IF(Merge6[[#This Row],[Position2]]="RWB",1,0)</f>
        <v>0</v>
      </c>
      <c r="AE516">
        <f>IF(Merge6[[#This Row],[Position2]]="LM",1,0)</f>
        <v>0</v>
      </c>
      <c r="AF516">
        <f>IF(Merge6[[#This Row],[Position2]]="CDM",1,0)</f>
        <v>0</v>
      </c>
      <c r="AG516">
        <f>IF(Merge6[[#This Row],[Position2]]="CM",1,0)</f>
        <v>0</v>
      </c>
      <c r="AH516">
        <f>IF(Merge6[[#This Row],[Position2]]="CAM",1,0)</f>
        <v>0</v>
      </c>
      <c r="AI516">
        <f>IF(Merge6[[#This Row],[Position2]]="RM",1,0)</f>
        <v>0</v>
      </c>
      <c r="AJ516">
        <f>IF(Merge6[[#This Row],[Position2]]="LW",1,0)</f>
        <v>0</v>
      </c>
      <c r="AK516">
        <f>IF(Merge6[[#This Row],[Position2]]="RW",1,0)</f>
        <v>0</v>
      </c>
      <c r="AL516">
        <f>IF(Merge6[[#This Row],[Position2]]="CF",1,0)</f>
        <v>0</v>
      </c>
      <c r="AM516">
        <f>IF(Merge6[[#This Row],[Position2]]="ST",1,0)</f>
        <v>0</v>
      </c>
      <c r="AN516">
        <v>75</v>
      </c>
      <c r="AO516">
        <v>73</v>
      </c>
      <c r="AP516">
        <v>75</v>
      </c>
      <c r="AQ516">
        <v>72</v>
      </c>
      <c r="AR516">
        <v>66</v>
      </c>
      <c r="AS516">
        <v>64</v>
      </c>
      <c r="AT516">
        <v>77</v>
      </c>
      <c r="AU516">
        <v>66</v>
      </c>
      <c r="AV516">
        <v>62</v>
      </c>
      <c r="AW516">
        <v>69</v>
      </c>
      <c r="AX516">
        <v>49</v>
      </c>
      <c r="AY516">
        <v>65</v>
      </c>
      <c r="AZ516">
        <v>59</v>
      </c>
      <c r="BA516">
        <v>72</v>
      </c>
      <c r="BB516">
        <v>77</v>
      </c>
      <c r="BC516">
        <v>75</v>
      </c>
      <c r="BD516">
        <v>79</v>
      </c>
      <c r="BE516">
        <v>77</v>
      </c>
      <c r="BF516">
        <v>68</v>
      </c>
      <c r="BG516">
        <v>76</v>
      </c>
      <c r="BH516">
        <v>78</v>
      </c>
      <c r="BI516">
        <v>77</v>
      </c>
      <c r="BJ516">
        <v>81</v>
      </c>
      <c r="BK516">
        <v>14</v>
      </c>
      <c r="BL516">
        <v>11</v>
      </c>
      <c r="BM516">
        <v>10</v>
      </c>
      <c r="BN516">
        <v>11</v>
      </c>
      <c r="BO516">
        <v>12</v>
      </c>
      <c r="BP516">
        <v>72</v>
      </c>
      <c r="BQ516">
        <v>77</v>
      </c>
      <c r="BR516">
        <v>69</v>
      </c>
      <c r="BS516">
        <v>76</v>
      </c>
      <c r="BT516">
        <v>68</v>
      </c>
      <c r="BU516">
        <v>66</v>
      </c>
    </row>
    <row r="517" spans="1:73" x14ac:dyDescent="0.25">
      <c r="A517" t="s">
        <v>853</v>
      </c>
      <c r="B517">
        <v>10</v>
      </c>
      <c r="C517" t="s">
        <v>33</v>
      </c>
      <c r="D517">
        <v>21</v>
      </c>
      <c r="E517">
        <f>Merge6[[#This Row],[age]]^2</f>
        <v>441</v>
      </c>
      <c r="F517" s="1">
        <v>4000000</v>
      </c>
      <c r="G517" s="1">
        <v>7000000</v>
      </c>
      <c r="H517" s="1">
        <f>Merge6[[#This Row],[MV at time]]/1000000</f>
        <v>4</v>
      </c>
      <c r="I517" s="1">
        <f>Merge6[[#This Row],[fee]]/1000000</f>
        <v>7</v>
      </c>
      <c r="J517" s="2">
        <f>Merge6[[#This Row],[fee]]/Merge6[[#This Row],[MV at time]]</f>
        <v>1.75</v>
      </c>
      <c r="K517" t="s">
        <v>773</v>
      </c>
      <c r="L517" t="s">
        <v>387</v>
      </c>
      <c r="M517" t="s">
        <v>142</v>
      </c>
      <c r="N517" t="s">
        <v>274</v>
      </c>
      <c r="O5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17" t="s">
        <v>31</v>
      </c>
      <c r="R517" t="s">
        <v>55</v>
      </c>
      <c r="S517">
        <v>73</v>
      </c>
      <c r="T517">
        <v>78</v>
      </c>
      <c r="U517">
        <f>Merge6[[#This Row],[POT]]-Merge6[[#This Row],[TOT]]</f>
        <v>5</v>
      </c>
      <c r="V517" t="s">
        <v>8</v>
      </c>
      <c r="W517">
        <f>IF(Merge6[[#This Row],[Preffoot]]="Right",1,0)</f>
        <v>1</v>
      </c>
      <c r="X517" t="s">
        <v>26</v>
      </c>
      <c r="Y517">
        <f>IF(Merge6[[#This Row],[Position2]]="GK",1,0)</f>
        <v>0</v>
      </c>
      <c r="Z517">
        <f>IF(Merge6[[#This Row],[Position2]]="LB",1,0)</f>
        <v>1</v>
      </c>
      <c r="AA517">
        <f>IF(Merge6[[#This Row],[Position2]]="CB",1,0)</f>
        <v>0</v>
      </c>
      <c r="AB517">
        <f>IF(Merge6[[#This Row],[Position2]]="RB",1,0)</f>
        <v>0</v>
      </c>
      <c r="AC517">
        <f>IF(Merge6[[#This Row],[Position2]]="LWB",1,0)</f>
        <v>0</v>
      </c>
      <c r="AD517">
        <f>IF(Merge6[[#This Row],[Position2]]="RWB",1,0)</f>
        <v>0</v>
      </c>
      <c r="AE517">
        <f>IF(Merge6[[#This Row],[Position2]]="LM",1,0)</f>
        <v>0</v>
      </c>
      <c r="AF517">
        <f>IF(Merge6[[#This Row],[Position2]]="CDM",1,0)</f>
        <v>0</v>
      </c>
      <c r="AG517">
        <f>IF(Merge6[[#This Row],[Position2]]="CM",1,0)</f>
        <v>0</v>
      </c>
      <c r="AH517">
        <f>IF(Merge6[[#This Row],[Position2]]="CAM",1,0)</f>
        <v>0</v>
      </c>
      <c r="AI517">
        <f>IF(Merge6[[#This Row],[Position2]]="RM",1,0)</f>
        <v>0</v>
      </c>
      <c r="AJ517">
        <f>IF(Merge6[[#This Row],[Position2]]="LW",1,0)</f>
        <v>0</v>
      </c>
      <c r="AK517">
        <f>IF(Merge6[[#This Row],[Position2]]="RW",1,0)</f>
        <v>0</v>
      </c>
      <c r="AL517">
        <f>IF(Merge6[[#This Row],[Position2]]="CF",1,0)</f>
        <v>0</v>
      </c>
      <c r="AM517">
        <f>IF(Merge6[[#This Row],[Position2]]="ST",1,0)</f>
        <v>0</v>
      </c>
      <c r="AN517">
        <v>70</v>
      </c>
      <c r="AO517">
        <v>70</v>
      </c>
      <c r="AP517">
        <v>67</v>
      </c>
      <c r="AQ517">
        <v>72</v>
      </c>
      <c r="AR517">
        <v>60</v>
      </c>
      <c r="AS517">
        <v>59</v>
      </c>
      <c r="AT517">
        <v>58</v>
      </c>
      <c r="AU517">
        <v>44</v>
      </c>
      <c r="AV517">
        <v>46</v>
      </c>
      <c r="AW517">
        <v>58</v>
      </c>
      <c r="AX517">
        <v>39</v>
      </c>
      <c r="AY517">
        <v>50</v>
      </c>
      <c r="AZ517">
        <v>46</v>
      </c>
      <c r="BA517">
        <v>69</v>
      </c>
      <c r="BB517">
        <v>70</v>
      </c>
      <c r="BC517">
        <v>71</v>
      </c>
      <c r="BD517">
        <v>79</v>
      </c>
      <c r="BE517">
        <v>74</v>
      </c>
      <c r="BF517">
        <v>61</v>
      </c>
      <c r="BG517">
        <v>75</v>
      </c>
      <c r="BH517">
        <v>78</v>
      </c>
      <c r="BI517">
        <v>74</v>
      </c>
      <c r="BJ517">
        <v>75</v>
      </c>
      <c r="BK517">
        <v>9</v>
      </c>
      <c r="BL517">
        <v>12</v>
      </c>
      <c r="BM517">
        <v>15</v>
      </c>
      <c r="BN517">
        <v>9</v>
      </c>
      <c r="BO517">
        <v>13</v>
      </c>
      <c r="BP517">
        <v>54</v>
      </c>
      <c r="BQ517">
        <v>68</v>
      </c>
      <c r="BR517">
        <v>58</v>
      </c>
      <c r="BS517">
        <v>69</v>
      </c>
      <c r="BT517">
        <v>59</v>
      </c>
      <c r="BU517">
        <v>59</v>
      </c>
    </row>
    <row r="518" spans="1:73" x14ac:dyDescent="0.25">
      <c r="A518" t="s">
        <v>898</v>
      </c>
      <c r="B518">
        <v>21</v>
      </c>
      <c r="C518" t="s">
        <v>17</v>
      </c>
      <c r="D518">
        <v>27</v>
      </c>
      <c r="E518">
        <f>Merge6[[#This Row],[age]]^2</f>
        <v>729</v>
      </c>
      <c r="F518" s="1">
        <v>24000000</v>
      </c>
      <c r="G518" s="1">
        <v>17500000</v>
      </c>
      <c r="H518" s="1">
        <f>Merge6[[#This Row],[MV at time]]/1000000</f>
        <v>24</v>
      </c>
      <c r="I518" s="1">
        <f>Merge6[[#This Row],[fee]]/1000000</f>
        <v>17.5</v>
      </c>
      <c r="J518" s="2">
        <f>Merge6[[#This Row],[fee]]/Merge6[[#This Row],[MV at time]]</f>
        <v>0.72916666666666663</v>
      </c>
      <c r="K518" t="s">
        <v>773</v>
      </c>
      <c r="L518" t="s">
        <v>149</v>
      </c>
      <c r="M518" t="s">
        <v>5</v>
      </c>
      <c r="N518" t="s">
        <v>25</v>
      </c>
      <c r="O5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18" t="s">
        <v>7</v>
      </c>
      <c r="R518" t="s">
        <v>7</v>
      </c>
      <c r="S518">
        <v>81</v>
      </c>
      <c r="T518">
        <v>82</v>
      </c>
      <c r="U518">
        <f>Merge6[[#This Row],[POT]]-Merge6[[#This Row],[TOT]]</f>
        <v>1</v>
      </c>
      <c r="V518" t="s">
        <v>8</v>
      </c>
      <c r="W518">
        <f>IF(Merge6[[#This Row],[Preffoot]]="Right",1,0)</f>
        <v>1</v>
      </c>
      <c r="X518" t="s">
        <v>61</v>
      </c>
      <c r="Y518">
        <f>IF(Merge6[[#This Row],[Position2]]="GK",1,0)</f>
        <v>0</v>
      </c>
      <c r="Z518">
        <f>IF(Merge6[[#This Row],[Position2]]="LB",1,0)</f>
        <v>0</v>
      </c>
      <c r="AA518">
        <f>IF(Merge6[[#This Row],[Position2]]="CB",1,0)</f>
        <v>0</v>
      </c>
      <c r="AB518">
        <f>IF(Merge6[[#This Row],[Position2]]="RB",1,0)</f>
        <v>0</v>
      </c>
      <c r="AC518">
        <f>IF(Merge6[[#This Row],[Position2]]="LWB",1,0)</f>
        <v>0</v>
      </c>
      <c r="AD518">
        <f>IF(Merge6[[#This Row],[Position2]]="RWB",1,0)</f>
        <v>0</v>
      </c>
      <c r="AE518">
        <f>IF(Merge6[[#This Row],[Position2]]="LM",1,0)</f>
        <v>0</v>
      </c>
      <c r="AF518">
        <f>IF(Merge6[[#This Row],[Position2]]="CDM",1,0)</f>
        <v>1</v>
      </c>
      <c r="AG518">
        <f>IF(Merge6[[#This Row],[Position2]]="CM",1,0)</f>
        <v>0</v>
      </c>
      <c r="AH518">
        <f>IF(Merge6[[#This Row],[Position2]]="CAM",1,0)</f>
        <v>0</v>
      </c>
      <c r="AI518">
        <f>IF(Merge6[[#This Row],[Position2]]="RM",1,0)</f>
        <v>0</v>
      </c>
      <c r="AJ518">
        <f>IF(Merge6[[#This Row],[Position2]]="LW",1,0)</f>
        <v>0</v>
      </c>
      <c r="AK518">
        <f>IF(Merge6[[#This Row],[Position2]]="RW",1,0)</f>
        <v>0</v>
      </c>
      <c r="AL518">
        <f>IF(Merge6[[#This Row],[Position2]]="CF",1,0)</f>
        <v>0</v>
      </c>
      <c r="AM518">
        <f>IF(Merge6[[#This Row],[Position2]]="ST",1,0)</f>
        <v>0</v>
      </c>
      <c r="AN518">
        <v>84</v>
      </c>
      <c r="AO518">
        <v>79</v>
      </c>
      <c r="AP518">
        <v>77</v>
      </c>
      <c r="AQ518">
        <v>85</v>
      </c>
      <c r="AR518">
        <v>80</v>
      </c>
      <c r="AS518">
        <v>64</v>
      </c>
      <c r="AT518">
        <v>81</v>
      </c>
      <c r="AU518">
        <v>69</v>
      </c>
      <c r="AV518">
        <v>80</v>
      </c>
      <c r="AW518">
        <v>74</v>
      </c>
      <c r="AX518">
        <v>79</v>
      </c>
      <c r="AY518">
        <v>85</v>
      </c>
      <c r="AZ518">
        <v>72</v>
      </c>
      <c r="BA518">
        <v>73</v>
      </c>
      <c r="BB518">
        <v>77</v>
      </c>
      <c r="BC518">
        <v>81</v>
      </c>
      <c r="BD518">
        <v>73</v>
      </c>
      <c r="BE518">
        <v>84</v>
      </c>
      <c r="BF518">
        <v>75</v>
      </c>
      <c r="BG518">
        <v>78</v>
      </c>
      <c r="BH518">
        <v>69</v>
      </c>
      <c r="BI518">
        <v>74</v>
      </c>
      <c r="BJ518">
        <v>71</v>
      </c>
      <c r="BK518">
        <v>8</v>
      </c>
      <c r="BL518">
        <v>9</v>
      </c>
      <c r="BM518">
        <v>10</v>
      </c>
      <c r="BN518">
        <v>11</v>
      </c>
      <c r="BO518">
        <v>9</v>
      </c>
      <c r="BP518">
        <v>80</v>
      </c>
      <c r="BQ518">
        <v>79</v>
      </c>
      <c r="BR518">
        <v>78</v>
      </c>
      <c r="BS518">
        <v>77</v>
      </c>
      <c r="BT518">
        <v>79</v>
      </c>
      <c r="BU518">
        <v>82</v>
      </c>
    </row>
    <row r="519" spans="1:73" x14ac:dyDescent="0.25">
      <c r="A519" t="s">
        <v>898</v>
      </c>
      <c r="B519">
        <v>22</v>
      </c>
      <c r="C519" t="s">
        <v>17</v>
      </c>
      <c r="D519">
        <v>29</v>
      </c>
      <c r="E519">
        <f>Merge6[[#This Row],[age]]^2</f>
        <v>841</v>
      </c>
      <c r="F519" s="1">
        <v>17000000</v>
      </c>
      <c r="G519" s="1">
        <v>11000000</v>
      </c>
      <c r="H519" s="1">
        <f>Merge6[[#This Row],[MV at time]]/1000000</f>
        <v>17</v>
      </c>
      <c r="I519" s="1">
        <f>Merge6[[#This Row],[fee]]/1000000</f>
        <v>11</v>
      </c>
      <c r="J519" s="2">
        <f>Merge6[[#This Row],[fee]]/Merge6[[#This Row],[MV at time]]</f>
        <v>0.6470588235294118</v>
      </c>
      <c r="K519" t="s">
        <v>1233</v>
      </c>
      <c r="L519" t="s">
        <v>149</v>
      </c>
      <c r="M519" t="s">
        <v>25</v>
      </c>
      <c r="N519" t="s">
        <v>291</v>
      </c>
      <c r="O5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19" t="s">
        <v>7</v>
      </c>
      <c r="R519" t="s">
        <v>55</v>
      </c>
      <c r="S519">
        <v>79</v>
      </c>
      <c r="T519">
        <v>79</v>
      </c>
      <c r="U519">
        <f>Merge6[[#This Row],[POT]]-Merge6[[#This Row],[TOT]]</f>
        <v>0</v>
      </c>
      <c r="V519" t="s">
        <v>8</v>
      </c>
      <c r="W519">
        <f>IF(Merge6[[#This Row],[Preffoot]]="Right",1,0)</f>
        <v>1</v>
      </c>
      <c r="X519" t="s">
        <v>61</v>
      </c>
      <c r="Y519">
        <f>IF(Merge6[[#This Row],[Position2]]="GK",1,0)</f>
        <v>0</v>
      </c>
      <c r="Z519">
        <f>IF(Merge6[[#This Row],[Position2]]="LB",1,0)</f>
        <v>0</v>
      </c>
      <c r="AA519">
        <f>IF(Merge6[[#This Row],[Position2]]="CB",1,0)</f>
        <v>0</v>
      </c>
      <c r="AB519">
        <f>IF(Merge6[[#This Row],[Position2]]="RB",1,0)</f>
        <v>0</v>
      </c>
      <c r="AC519">
        <f>IF(Merge6[[#This Row],[Position2]]="LWB",1,0)</f>
        <v>0</v>
      </c>
      <c r="AD519">
        <f>IF(Merge6[[#This Row],[Position2]]="RWB",1,0)</f>
        <v>0</v>
      </c>
      <c r="AE519">
        <f>IF(Merge6[[#This Row],[Position2]]="LM",1,0)</f>
        <v>0</v>
      </c>
      <c r="AF519">
        <f>IF(Merge6[[#This Row],[Position2]]="CDM",1,0)</f>
        <v>1</v>
      </c>
      <c r="AG519">
        <f>IF(Merge6[[#This Row],[Position2]]="CM",1,0)</f>
        <v>0</v>
      </c>
      <c r="AH519">
        <f>IF(Merge6[[#This Row],[Position2]]="CAM",1,0)</f>
        <v>0</v>
      </c>
      <c r="AI519">
        <f>IF(Merge6[[#This Row],[Position2]]="RM",1,0)</f>
        <v>0</v>
      </c>
      <c r="AJ519">
        <f>IF(Merge6[[#This Row],[Position2]]="LW",1,0)</f>
        <v>0</v>
      </c>
      <c r="AK519">
        <f>IF(Merge6[[#This Row],[Position2]]="RW",1,0)</f>
        <v>0</v>
      </c>
      <c r="AL519">
        <f>IF(Merge6[[#This Row],[Position2]]="CF",1,0)</f>
        <v>0</v>
      </c>
      <c r="AM519">
        <f>IF(Merge6[[#This Row],[Position2]]="ST",1,0)</f>
        <v>0</v>
      </c>
      <c r="AN519">
        <v>81</v>
      </c>
      <c r="AO519">
        <v>77</v>
      </c>
      <c r="AP519">
        <v>69</v>
      </c>
      <c r="AQ519">
        <v>81</v>
      </c>
      <c r="AR519">
        <v>77</v>
      </c>
      <c r="AS519">
        <v>59</v>
      </c>
      <c r="AT519">
        <v>83</v>
      </c>
      <c r="AU519">
        <v>70</v>
      </c>
      <c r="AV519">
        <v>77</v>
      </c>
      <c r="AW519">
        <v>69</v>
      </c>
      <c r="AX519">
        <v>71</v>
      </c>
      <c r="AY519">
        <v>80</v>
      </c>
      <c r="AZ519">
        <v>72</v>
      </c>
      <c r="BA519" t="s">
        <v>1234</v>
      </c>
      <c r="BB519">
        <v>77</v>
      </c>
      <c r="BC519">
        <v>79</v>
      </c>
      <c r="BD519">
        <v>78</v>
      </c>
      <c r="BE519">
        <v>78</v>
      </c>
      <c r="BF519">
        <v>79</v>
      </c>
      <c r="BG519">
        <v>81</v>
      </c>
      <c r="BH519">
        <v>75</v>
      </c>
      <c r="BI519">
        <v>77</v>
      </c>
      <c r="BJ519">
        <v>74</v>
      </c>
      <c r="BK519">
        <v>8</v>
      </c>
      <c r="BL519">
        <v>9</v>
      </c>
      <c r="BM519">
        <v>10</v>
      </c>
      <c r="BN519">
        <v>11</v>
      </c>
      <c r="BO519">
        <v>9</v>
      </c>
      <c r="BP519">
        <v>82</v>
      </c>
      <c r="BQ519">
        <v>76</v>
      </c>
      <c r="BR519">
        <v>74</v>
      </c>
      <c r="BS519">
        <v>76</v>
      </c>
      <c r="BT519">
        <v>74</v>
      </c>
      <c r="BU519">
        <v>78</v>
      </c>
    </row>
    <row r="520" spans="1:73" x14ac:dyDescent="0.25">
      <c r="A520" t="s">
        <v>227</v>
      </c>
      <c r="B520">
        <v>23</v>
      </c>
      <c r="C520" t="s">
        <v>17</v>
      </c>
      <c r="D520">
        <v>26</v>
      </c>
      <c r="E520">
        <f>Merge6[[#This Row],[age]]^2</f>
        <v>676</v>
      </c>
      <c r="F520" s="1">
        <v>50000000</v>
      </c>
      <c r="G520" s="1">
        <v>57000000</v>
      </c>
      <c r="H520" s="1">
        <f>Merge6[[#This Row],[MV at time]]/1000000</f>
        <v>50</v>
      </c>
      <c r="I520" s="1">
        <f>Merge6[[#This Row],[fee]]/1000000</f>
        <v>57</v>
      </c>
      <c r="J520" s="2">
        <f>Merge6[[#This Row],[fee]]/Merge6[[#This Row],[MV at time]]</f>
        <v>1.1399999999999999</v>
      </c>
      <c r="K520" t="s">
        <v>2</v>
      </c>
      <c r="L520" t="s">
        <v>18</v>
      </c>
      <c r="M520" t="s">
        <v>228</v>
      </c>
      <c r="N520" t="s">
        <v>58</v>
      </c>
      <c r="O5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20" t="s">
        <v>7</v>
      </c>
      <c r="R520" t="s">
        <v>60</v>
      </c>
      <c r="S520">
        <v>82</v>
      </c>
      <c r="T520">
        <v>85</v>
      </c>
      <c r="U520">
        <f>Merge6[[#This Row],[POT]]-Merge6[[#This Row],[TOT]]</f>
        <v>3</v>
      </c>
      <c r="V520" t="s">
        <v>8</v>
      </c>
      <c r="W520">
        <f>IF(Merge6[[#This Row],[Preffoot]]="Right",1,0)</f>
        <v>1</v>
      </c>
      <c r="X520" t="s">
        <v>20</v>
      </c>
      <c r="Y520">
        <f>IF(Merge6[[#This Row],[Position2]]="GK",1,0)</f>
        <v>0</v>
      </c>
      <c r="Z520">
        <f>IF(Merge6[[#This Row],[Position2]]="LB",1,0)</f>
        <v>0</v>
      </c>
      <c r="AA520">
        <f>IF(Merge6[[#This Row],[Position2]]="CB",1,0)</f>
        <v>0</v>
      </c>
      <c r="AB520">
        <f>IF(Merge6[[#This Row],[Position2]]="RB",1,0)</f>
        <v>0</v>
      </c>
      <c r="AC520">
        <f>IF(Merge6[[#This Row],[Position2]]="LWB",1,0)</f>
        <v>0</v>
      </c>
      <c r="AD520">
        <f>IF(Merge6[[#This Row],[Position2]]="RWB",1,0)</f>
        <v>0</v>
      </c>
      <c r="AE520">
        <f>IF(Merge6[[#This Row],[Position2]]="LM",1,0)</f>
        <v>0</v>
      </c>
      <c r="AF520">
        <f>IF(Merge6[[#This Row],[Position2]]="CDM",1,0)</f>
        <v>0</v>
      </c>
      <c r="AG520">
        <f>IF(Merge6[[#This Row],[Position2]]="CM",1,0)</f>
        <v>1</v>
      </c>
      <c r="AH520">
        <f>IF(Merge6[[#This Row],[Position2]]="CAM",1,0)</f>
        <v>0</v>
      </c>
      <c r="AI520">
        <f>IF(Merge6[[#This Row],[Position2]]="RM",1,0)</f>
        <v>0</v>
      </c>
      <c r="AJ520">
        <f>IF(Merge6[[#This Row],[Position2]]="LW",1,0)</f>
        <v>0</v>
      </c>
      <c r="AK520">
        <f>IF(Merge6[[#This Row],[Position2]]="RW",1,0)</f>
        <v>0</v>
      </c>
      <c r="AL520">
        <f>IF(Merge6[[#This Row],[Position2]]="CF",1,0)</f>
        <v>0</v>
      </c>
      <c r="AM520">
        <f>IF(Merge6[[#This Row],[Position2]]="ST",1,0)</f>
        <v>0</v>
      </c>
      <c r="AN520">
        <v>84</v>
      </c>
      <c r="AO520">
        <v>79</v>
      </c>
      <c r="AP520">
        <v>75</v>
      </c>
      <c r="AQ520">
        <v>87</v>
      </c>
      <c r="AR520">
        <v>84</v>
      </c>
      <c r="AS520">
        <v>56</v>
      </c>
      <c r="AT520">
        <v>71</v>
      </c>
      <c r="AU520">
        <v>57</v>
      </c>
      <c r="AV520">
        <v>62</v>
      </c>
      <c r="AW520">
        <v>75</v>
      </c>
      <c r="AX520">
        <v>76</v>
      </c>
      <c r="AY520">
        <v>84</v>
      </c>
      <c r="AZ520">
        <v>71</v>
      </c>
      <c r="BA520">
        <v>66</v>
      </c>
      <c r="BB520">
        <v>70</v>
      </c>
      <c r="BC520">
        <v>76</v>
      </c>
      <c r="BD520">
        <v>78</v>
      </c>
      <c r="BE520">
        <v>83</v>
      </c>
      <c r="BF520">
        <v>63</v>
      </c>
      <c r="BG520">
        <v>73</v>
      </c>
      <c r="BH520">
        <v>75</v>
      </c>
      <c r="BI520">
        <v>82</v>
      </c>
      <c r="BJ520">
        <v>61</v>
      </c>
      <c r="BK520">
        <v>14</v>
      </c>
      <c r="BL520">
        <v>14</v>
      </c>
      <c r="BM520">
        <v>7</v>
      </c>
      <c r="BN520">
        <v>13</v>
      </c>
      <c r="BO520">
        <v>8</v>
      </c>
      <c r="BP520">
        <v>79</v>
      </c>
      <c r="BQ520">
        <v>82</v>
      </c>
      <c r="BR520">
        <v>72</v>
      </c>
      <c r="BS520">
        <v>78</v>
      </c>
      <c r="BT520">
        <v>84</v>
      </c>
      <c r="BU520">
        <v>79</v>
      </c>
    </row>
    <row r="521" spans="1:73" x14ac:dyDescent="0.25">
      <c r="A521" t="s">
        <v>227</v>
      </c>
      <c r="B521">
        <v>5</v>
      </c>
      <c r="C521" t="s">
        <v>17</v>
      </c>
      <c r="D521">
        <v>31</v>
      </c>
      <c r="E521">
        <f>Merge6[[#This Row],[age]]^2</f>
        <v>961</v>
      </c>
      <c r="F521" s="1">
        <v>35000000</v>
      </c>
      <c r="G521" s="1">
        <v>11300000</v>
      </c>
      <c r="H521" s="1">
        <f>Merge6[[#This Row],[MV at time]]/1000000</f>
        <v>35</v>
      </c>
      <c r="I521" s="1">
        <f>Merge6[[#This Row],[fee]]/1000000</f>
        <v>11.3</v>
      </c>
      <c r="J521" s="2">
        <f>Merge6[[#This Row],[fee]]/Merge6[[#This Row],[MV at time]]</f>
        <v>0.32285714285714284</v>
      </c>
      <c r="K521" t="s">
        <v>1233</v>
      </c>
      <c r="L521" t="s">
        <v>18</v>
      </c>
      <c r="M521" t="s">
        <v>58</v>
      </c>
      <c r="N521" t="s">
        <v>184</v>
      </c>
      <c r="O5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21" t="s">
        <v>60</v>
      </c>
      <c r="R521" t="s">
        <v>60</v>
      </c>
      <c r="S521">
        <v>85</v>
      </c>
      <c r="T521">
        <v>85</v>
      </c>
      <c r="U521">
        <f>Merge6[[#This Row],[POT]]-Merge6[[#This Row],[TOT]]</f>
        <v>0</v>
      </c>
      <c r="V521" t="s">
        <v>8</v>
      </c>
      <c r="W521">
        <f>IF(Merge6[[#This Row],[Preffoot]]="Right",1,0)</f>
        <v>1</v>
      </c>
      <c r="X521" t="s">
        <v>20</v>
      </c>
      <c r="Y521">
        <f>IF(Merge6[[#This Row],[Position2]]="GK",1,0)</f>
        <v>0</v>
      </c>
      <c r="Z521">
        <f>IF(Merge6[[#This Row],[Position2]]="LB",1,0)</f>
        <v>0</v>
      </c>
      <c r="AA521">
        <f>IF(Merge6[[#This Row],[Position2]]="CB",1,0)</f>
        <v>0</v>
      </c>
      <c r="AB521">
        <f>IF(Merge6[[#This Row],[Position2]]="RB",1,0)</f>
        <v>0</v>
      </c>
      <c r="AC521">
        <f>IF(Merge6[[#This Row],[Position2]]="LWB",1,0)</f>
        <v>0</v>
      </c>
      <c r="AD521">
        <f>IF(Merge6[[#This Row],[Position2]]="RWB",1,0)</f>
        <v>0</v>
      </c>
      <c r="AE521">
        <f>IF(Merge6[[#This Row],[Position2]]="LM",1,0)</f>
        <v>0</v>
      </c>
      <c r="AF521">
        <f>IF(Merge6[[#This Row],[Position2]]="CDM",1,0)</f>
        <v>0</v>
      </c>
      <c r="AG521">
        <f>IF(Merge6[[#This Row],[Position2]]="CM",1,0)</f>
        <v>1</v>
      </c>
      <c r="AH521">
        <f>IF(Merge6[[#This Row],[Position2]]="CAM",1,0)</f>
        <v>0</v>
      </c>
      <c r="AI521">
        <f>IF(Merge6[[#This Row],[Position2]]="RM",1,0)</f>
        <v>0</v>
      </c>
      <c r="AJ521">
        <f>IF(Merge6[[#This Row],[Position2]]="LW",1,0)</f>
        <v>0</v>
      </c>
      <c r="AK521">
        <f>IF(Merge6[[#This Row],[Position2]]="RW",1,0)</f>
        <v>0</v>
      </c>
      <c r="AL521">
        <f>IF(Merge6[[#This Row],[Position2]]="CF",1,0)</f>
        <v>0</v>
      </c>
      <c r="AM521">
        <f>IF(Merge6[[#This Row],[Position2]]="ST",1,0)</f>
        <v>0</v>
      </c>
      <c r="AN521">
        <v>87</v>
      </c>
      <c r="AO521">
        <v>79</v>
      </c>
      <c r="AP521">
        <v>75</v>
      </c>
      <c r="AQ521">
        <v>92</v>
      </c>
      <c r="AR521">
        <v>89</v>
      </c>
      <c r="AS521">
        <v>56</v>
      </c>
      <c r="AT521">
        <v>71</v>
      </c>
      <c r="AU521">
        <v>64</v>
      </c>
      <c r="AV521">
        <v>62</v>
      </c>
      <c r="AW521">
        <v>75</v>
      </c>
      <c r="AX521">
        <v>76</v>
      </c>
      <c r="AY521">
        <v>89</v>
      </c>
      <c r="AZ521">
        <v>71</v>
      </c>
      <c r="BA521" t="s">
        <v>1234</v>
      </c>
      <c r="BB521">
        <v>71</v>
      </c>
      <c r="BC521">
        <v>81</v>
      </c>
      <c r="BD521">
        <v>63</v>
      </c>
      <c r="BE521">
        <v>87</v>
      </c>
      <c r="BF521">
        <v>66</v>
      </c>
      <c r="BG521">
        <v>72</v>
      </c>
      <c r="BH521">
        <v>47</v>
      </c>
      <c r="BI521">
        <v>75</v>
      </c>
      <c r="BJ521">
        <v>58</v>
      </c>
      <c r="BK521">
        <v>14</v>
      </c>
      <c r="BL521">
        <v>14</v>
      </c>
      <c r="BM521">
        <v>7</v>
      </c>
      <c r="BN521">
        <v>13</v>
      </c>
      <c r="BO521">
        <v>8</v>
      </c>
      <c r="BP521">
        <v>79</v>
      </c>
      <c r="BQ521">
        <v>82</v>
      </c>
      <c r="BR521">
        <v>69</v>
      </c>
      <c r="BS521">
        <v>81</v>
      </c>
      <c r="BT521">
        <v>88</v>
      </c>
      <c r="BU521">
        <v>84</v>
      </c>
    </row>
    <row r="522" spans="1:73" x14ac:dyDescent="0.25">
      <c r="A522" t="s">
        <v>409</v>
      </c>
      <c r="B522">
        <v>35</v>
      </c>
      <c r="C522" t="s">
        <v>1</v>
      </c>
      <c r="D522">
        <v>21</v>
      </c>
      <c r="E522">
        <f>Merge6[[#This Row],[age]]^2</f>
        <v>441</v>
      </c>
      <c r="F522" s="1">
        <v>15000000</v>
      </c>
      <c r="G522" s="1">
        <v>13500000</v>
      </c>
      <c r="H522" s="1">
        <f>Merge6[[#This Row],[MV at time]]/1000000</f>
        <v>15</v>
      </c>
      <c r="I522" s="1">
        <f>Merge6[[#This Row],[fee]]/1000000</f>
        <v>13.5</v>
      </c>
      <c r="J522" s="2">
        <f>Merge6[[#This Row],[fee]]/Merge6[[#This Row],[MV at time]]</f>
        <v>0.9</v>
      </c>
      <c r="K522" t="s">
        <v>2</v>
      </c>
      <c r="L522" t="s">
        <v>149</v>
      </c>
      <c r="M522" t="s">
        <v>54</v>
      </c>
      <c r="N522" t="s">
        <v>36</v>
      </c>
      <c r="O5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22" t="s">
        <v>55</v>
      </c>
      <c r="R522" t="s">
        <v>6</v>
      </c>
      <c r="S522">
        <v>76</v>
      </c>
      <c r="T522">
        <v>84</v>
      </c>
      <c r="U522">
        <f>Merge6[[#This Row],[POT]]-Merge6[[#This Row],[TOT]]</f>
        <v>8</v>
      </c>
      <c r="V522" t="s">
        <v>8</v>
      </c>
      <c r="W522">
        <f>IF(Merge6[[#This Row],[Preffoot]]="Right",1,0)</f>
        <v>1</v>
      </c>
      <c r="X522" t="s">
        <v>9</v>
      </c>
      <c r="Y522">
        <f>IF(Merge6[[#This Row],[Position2]]="GK",1,0)</f>
        <v>0</v>
      </c>
      <c r="Z522">
        <f>IF(Merge6[[#This Row],[Position2]]="LB",1,0)</f>
        <v>0</v>
      </c>
      <c r="AA522">
        <f>IF(Merge6[[#This Row],[Position2]]="CB",1,0)</f>
        <v>1</v>
      </c>
      <c r="AB522">
        <f>IF(Merge6[[#This Row],[Position2]]="RB",1,0)</f>
        <v>0</v>
      </c>
      <c r="AC522">
        <f>IF(Merge6[[#This Row],[Position2]]="LWB",1,0)</f>
        <v>0</v>
      </c>
      <c r="AD522">
        <f>IF(Merge6[[#This Row],[Position2]]="RWB",1,0)</f>
        <v>0</v>
      </c>
      <c r="AE522">
        <f>IF(Merge6[[#This Row],[Position2]]="LM",1,0)</f>
        <v>0</v>
      </c>
      <c r="AF522">
        <f>IF(Merge6[[#This Row],[Position2]]="CDM",1,0)</f>
        <v>0</v>
      </c>
      <c r="AG522">
        <f>IF(Merge6[[#This Row],[Position2]]="CM",1,0)</f>
        <v>0</v>
      </c>
      <c r="AH522">
        <f>IF(Merge6[[#This Row],[Position2]]="CAM",1,0)</f>
        <v>0</v>
      </c>
      <c r="AI522">
        <f>IF(Merge6[[#This Row],[Position2]]="RM",1,0)</f>
        <v>0</v>
      </c>
      <c r="AJ522">
        <f>IF(Merge6[[#This Row],[Position2]]="LW",1,0)</f>
        <v>0</v>
      </c>
      <c r="AK522">
        <f>IF(Merge6[[#This Row],[Position2]]="RW",1,0)</f>
        <v>0</v>
      </c>
      <c r="AL522">
        <f>IF(Merge6[[#This Row],[Position2]]="CF",1,0)</f>
        <v>0</v>
      </c>
      <c r="AM522">
        <f>IF(Merge6[[#This Row],[Position2]]="ST",1,0)</f>
        <v>0</v>
      </c>
      <c r="AN522">
        <v>69</v>
      </c>
      <c r="AO522">
        <v>56</v>
      </c>
      <c r="AP522">
        <v>35</v>
      </c>
      <c r="AQ522">
        <v>63</v>
      </c>
      <c r="AR522">
        <v>47</v>
      </c>
      <c r="AS522">
        <v>75</v>
      </c>
      <c r="AT522">
        <v>48</v>
      </c>
      <c r="AU522">
        <v>28</v>
      </c>
      <c r="AV522">
        <v>27</v>
      </c>
      <c r="AW522">
        <v>29</v>
      </c>
      <c r="AX522">
        <v>28</v>
      </c>
      <c r="AY522">
        <v>47</v>
      </c>
      <c r="AZ522">
        <v>32</v>
      </c>
      <c r="BA522">
        <v>76</v>
      </c>
      <c r="BB522">
        <v>73</v>
      </c>
      <c r="BC522">
        <v>79</v>
      </c>
      <c r="BD522">
        <v>65</v>
      </c>
      <c r="BE522">
        <v>65</v>
      </c>
      <c r="BF522">
        <v>87</v>
      </c>
      <c r="BG522">
        <v>53</v>
      </c>
      <c r="BH522">
        <v>66</v>
      </c>
      <c r="BI522">
        <v>40</v>
      </c>
      <c r="BJ522">
        <v>74</v>
      </c>
      <c r="BK522">
        <v>9</v>
      </c>
      <c r="BL522">
        <v>11</v>
      </c>
      <c r="BM522">
        <v>6</v>
      </c>
      <c r="BN522">
        <v>14</v>
      </c>
      <c r="BO522">
        <v>6</v>
      </c>
      <c r="BP522">
        <v>76</v>
      </c>
      <c r="BQ522">
        <v>59</v>
      </c>
      <c r="BR522">
        <v>35</v>
      </c>
      <c r="BS522">
        <v>76</v>
      </c>
      <c r="BT522">
        <v>34</v>
      </c>
      <c r="BU522">
        <v>68</v>
      </c>
    </row>
    <row r="523" spans="1:73" x14ac:dyDescent="0.25">
      <c r="A523" t="s">
        <v>1134</v>
      </c>
      <c r="B523">
        <v>23</v>
      </c>
      <c r="C523" t="s">
        <v>84</v>
      </c>
      <c r="D523">
        <v>28</v>
      </c>
      <c r="E523">
        <f>Merge6[[#This Row],[age]]^2</f>
        <v>784</v>
      </c>
      <c r="F523" s="1">
        <v>7500000</v>
      </c>
      <c r="G523" s="1">
        <v>8000000</v>
      </c>
      <c r="H523" s="1">
        <f>Merge6[[#This Row],[MV at time]]/1000000</f>
        <v>7.5</v>
      </c>
      <c r="I523" s="1">
        <f>Merge6[[#This Row],[fee]]/1000000</f>
        <v>8</v>
      </c>
      <c r="J523" s="2">
        <f>Merge6[[#This Row],[fee]]/Merge6[[#This Row],[MV at time]]</f>
        <v>1.0666666666666667</v>
      </c>
      <c r="K523" t="s">
        <v>1050</v>
      </c>
      <c r="L523" t="s">
        <v>238</v>
      </c>
      <c r="M523" t="s">
        <v>564</v>
      </c>
      <c r="N523" t="s">
        <v>319</v>
      </c>
      <c r="O5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23" t="s">
        <v>565</v>
      </c>
      <c r="R523" t="s">
        <v>60</v>
      </c>
      <c r="S523">
        <v>81</v>
      </c>
      <c r="T523">
        <v>82</v>
      </c>
      <c r="U523">
        <f>Merge6[[#This Row],[POT]]-Merge6[[#This Row],[TOT]]</f>
        <v>1</v>
      </c>
      <c r="V523" t="s">
        <v>8</v>
      </c>
      <c r="W523">
        <f>IF(Merge6[[#This Row],[Preffoot]]="Right",1,0)</f>
        <v>1</v>
      </c>
      <c r="X523" t="s">
        <v>87</v>
      </c>
      <c r="Y523">
        <f>IF(Merge6[[#This Row],[Position2]]="GK",1,0)</f>
        <v>1</v>
      </c>
      <c r="Z523">
        <f>IF(Merge6[[#This Row],[Position2]]="LB",1,0)</f>
        <v>0</v>
      </c>
      <c r="AA523">
        <f>IF(Merge6[[#This Row],[Position2]]="CB",1,0)</f>
        <v>0</v>
      </c>
      <c r="AB523">
        <f>IF(Merge6[[#This Row],[Position2]]="RB",1,0)</f>
        <v>0</v>
      </c>
      <c r="AC523">
        <f>IF(Merge6[[#This Row],[Position2]]="LWB",1,0)</f>
        <v>0</v>
      </c>
      <c r="AD523">
        <f>IF(Merge6[[#This Row],[Position2]]="RWB",1,0)</f>
        <v>0</v>
      </c>
      <c r="AE523">
        <f>IF(Merge6[[#This Row],[Position2]]="LM",1,0)</f>
        <v>0</v>
      </c>
      <c r="AF523">
        <f>IF(Merge6[[#This Row],[Position2]]="CDM",1,0)</f>
        <v>0</v>
      </c>
      <c r="AG523">
        <f>IF(Merge6[[#This Row],[Position2]]="CM",1,0)</f>
        <v>0</v>
      </c>
      <c r="AH523">
        <f>IF(Merge6[[#This Row],[Position2]]="CAM",1,0)</f>
        <v>0</v>
      </c>
      <c r="AI523">
        <f>IF(Merge6[[#This Row],[Position2]]="RM",1,0)</f>
        <v>0</v>
      </c>
      <c r="AJ523">
        <f>IF(Merge6[[#This Row],[Position2]]="LW",1,0)</f>
        <v>0</v>
      </c>
      <c r="AK523">
        <f>IF(Merge6[[#This Row],[Position2]]="RW",1,0)</f>
        <v>0</v>
      </c>
      <c r="AL523">
        <f>IF(Merge6[[#This Row],[Position2]]="CF",1,0)</f>
        <v>0</v>
      </c>
      <c r="AM523">
        <f>IF(Merge6[[#This Row],[Position2]]="ST",1,0)</f>
        <v>0</v>
      </c>
      <c r="AN523">
        <v>19</v>
      </c>
      <c r="AO523">
        <v>17</v>
      </c>
      <c r="AP523">
        <v>18</v>
      </c>
      <c r="AQ523">
        <v>30</v>
      </c>
      <c r="AR523">
        <v>20</v>
      </c>
      <c r="AS523">
        <v>14</v>
      </c>
      <c r="AT523">
        <v>55</v>
      </c>
      <c r="AU523">
        <v>15</v>
      </c>
      <c r="AV523">
        <v>18</v>
      </c>
      <c r="AW523">
        <v>12</v>
      </c>
      <c r="AX523">
        <v>21</v>
      </c>
      <c r="AY523">
        <v>11</v>
      </c>
      <c r="AZ523">
        <v>17</v>
      </c>
      <c r="BA523">
        <v>14</v>
      </c>
      <c r="BB523">
        <v>15</v>
      </c>
      <c r="BC523">
        <v>19</v>
      </c>
      <c r="BD523">
        <v>50</v>
      </c>
      <c r="BE523">
        <v>34</v>
      </c>
      <c r="BF523">
        <v>75</v>
      </c>
      <c r="BG523">
        <v>40</v>
      </c>
      <c r="BH523">
        <v>53</v>
      </c>
      <c r="BI523">
        <v>62</v>
      </c>
      <c r="BJ523">
        <v>70</v>
      </c>
      <c r="BK523">
        <v>79</v>
      </c>
      <c r="BL523">
        <v>83</v>
      </c>
      <c r="BM523">
        <v>77</v>
      </c>
      <c r="BN523">
        <v>73</v>
      </c>
      <c r="BO523">
        <v>83</v>
      </c>
      <c r="BP523">
        <v>35</v>
      </c>
      <c r="BQ523">
        <v>78</v>
      </c>
      <c r="BR523">
        <v>17</v>
      </c>
      <c r="BS523">
        <v>18</v>
      </c>
      <c r="BT523">
        <v>47</v>
      </c>
      <c r="BU523">
        <v>42</v>
      </c>
    </row>
    <row r="524" spans="1:73" x14ac:dyDescent="0.25">
      <c r="A524" t="s">
        <v>630</v>
      </c>
      <c r="B524">
        <v>17</v>
      </c>
      <c r="C524" t="s">
        <v>57</v>
      </c>
      <c r="D524">
        <v>24</v>
      </c>
      <c r="E524">
        <f>Merge6[[#This Row],[age]]^2</f>
        <v>576</v>
      </c>
      <c r="F524" s="1">
        <v>4500000</v>
      </c>
      <c r="G524" s="1">
        <v>10000000</v>
      </c>
      <c r="H524" s="1">
        <f>Merge6[[#This Row],[MV at time]]/1000000</f>
        <v>4.5</v>
      </c>
      <c r="I524" s="1">
        <f>Merge6[[#This Row],[fee]]/1000000</f>
        <v>10</v>
      </c>
      <c r="J524" s="2">
        <f>Merge6[[#This Row],[fee]]/Merge6[[#This Row],[MV at time]]</f>
        <v>2.2222222222222223</v>
      </c>
      <c r="K524" t="s">
        <v>509</v>
      </c>
      <c r="L524" t="s">
        <v>145</v>
      </c>
      <c r="M524" t="s">
        <v>146</v>
      </c>
      <c r="N524" t="s">
        <v>192</v>
      </c>
      <c r="O5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24" t="s">
        <v>131</v>
      </c>
      <c r="R524" t="s">
        <v>60</v>
      </c>
      <c r="S524">
        <v>73</v>
      </c>
      <c r="T524">
        <v>79</v>
      </c>
      <c r="U524">
        <f>Merge6[[#This Row],[POT]]-Merge6[[#This Row],[TOT]]</f>
        <v>6</v>
      </c>
      <c r="V524" t="s">
        <v>8</v>
      </c>
      <c r="W524">
        <f>IF(Merge6[[#This Row],[Preffoot]]="Right",1,0)</f>
        <v>1</v>
      </c>
      <c r="X524" t="s">
        <v>20</v>
      </c>
      <c r="Y524">
        <f>IF(Merge6[[#This Row],[Position2]]="GK",1,0)</f>
        <v>0</v>
      </c>
      <c r="Z524">
        <f>IF(Merge6[[#This Row],[Position2]]="LB",1,0)</f>
        <v>0</v>
      </c>
      <c r="AA524">
        <f>IF(Merge6[[#This Row],[Position2]]="CB",1,0)</f>
        <v>0</v>
      </c>
      <c r="AB524">
        <f>IF(Merge6[[#This Row],[Position2]]="RB",1,0)</f>
        <v>0</v>
      </c>
      <c r="AC524">
        <f>IF(Merge6[[#This Row],[Position2]]="LWB",1,0)</f>
        <v>0</v>
      </c>
      <c r="AD524">
        <f>IF(Merge6[[#This Row],[Position2]]="RWB",1,0)</f>
        <v>0</v>
      </c>
      <c r="AE524">
        <f>IF(Merge6[[#This Row],[Position2]]="LM",1,0)</f>
        <v>0</v>
      </c>
      <c r="AF524">
        <f>IF(Merge6[[#This Row],[Position2]]="CDM",1,0)</f>
        <v>0</v>
      </c>
      <c r="AG524">
        <f>IF(Merge6[[#This Row],[Position2]]="CM",1,0)</f>
        <v>1</v>
      </c>
      <c r="AH524">
        <f>IF(Merge6[[#This Row],[Position2]]="CAM",1,0)</f>
        <v>0</v>
      </c>
      <c r="AI524">
        <f>IF(Merge6[[#This Row],[Position2]]="RM",1,0)</f>
        <v>0</v>
      </c>
      <c r="AJ524">
        <f>IF(Merge6[[#This Row],[Position2]]="LW",1,0)</f>
        <v>0</v>
      </c>
      <c r="AK524">
        <f>IF(Merge6[[#This Row],[Position2]]="RW",1,0)</f>
        <v>0</v>
      </c>
      <c r="AL524">
        <f>IF(Merge6[[#This Row],[Position2]]="CF",1,0)</f>
        <v>0</v>
      </c>
      <c r="AM524">
        <f>IF(Merge6[[#This Row],[Position2]]="ST",1,0)</f>
        <v>0</v>
      </c>
      <c r="AN524">
        <v>73</v>
      </c>
      <c r="AO524">
        <v>69</v>
      </c>
      <c r="AP524">
        <v>65</v>
      </c>
      <c r="AQ524">
        <v>71</v>
      </c>
      <c r="AR524">
        <v>68</v>
      </c>
      <c r="AS524">
        <v>66</v>
      </c>
      <c r="AT524">
        <v>78</v>
      </c>
      <c r="AU524">
        <v>63</v>
      </c>
      <c r="AV524">
        <v>74</v>
      </c>
      <c r="AW524">
        <v>63</v>
      </c>
      <c r="AX524">
        <v>70</v>
      </c>
      <c r="AY524">
        <v>40</v>
      </c>
      <c r="AZ524">
        <v>50</v>
      </c>
      <c r="BA524">
        <v>64</v>
      </c>
      <c r="BB524">
        <v>62</v>
      </c>
      <c r="BC524">
        <v>73</v>
      </c>
      <c r="BD524">
        <v>68</v>
      </c>
      <c r="BE524">
        <v>90</v>
      </c>
      <c r="BF524">
        <v>66</v>
      </c>
      <c r="BG524">
        <v>71</v>
      </c>
      <c r="BH524">
        <v>73</v>
      </c>
      <c r="BI524">
        <v>70</v>
      </c>
      <c r="BJ524">
        <v>82</v>
      </c>
      <c r="BK524">
        <v>7</v>
      </c>
      <c r="BL524">
        <v>8</v>
      </c>
      <c r="BM524">
        <v>11</v>
      </c>
      <c r="BN524">
        <v>12</v>
      </c>
      <c r="BO524">
        <v>9</v>
      </c>
      <c r="BP524">
        <v>70</v>
      </c>
      <c r="BQ524">
        <v>72</v>
      </c>
      <c r="BR524">
        <v>70</v>
      </c>
      <c r="BS524">
        <v>72</v>
      </c>
      <c r="BT524">
        <v>69</v>
      </c>
      <c r="BU524">
        <v>69</v>
      </c>
    </row>
    <row r="525" spans="1:73" x14ac:dyDescent="0.25">
      <c r="A525" t="s">
        <v>443</v>
      </c>
      <c r="B525">
        <v>0</v>
      </c>
      <c r="C525" t="s">
        <v>71</v>
      </c>
      <c r="D525">
        <v>23</v>
      </c>
      <c r="E525">
        <f>Merge6[[#This Row],[age]]^2</f>
        <v>529</v>
      </c>
      <c r="F525" s="1">
        <v>1500000</v>
      </c>
      <c r="G525" s="1">
        <v>11400000</v>
      </c>
      <c r="H525" s="1">
        <f>Merge6[[#This Row],[MV at time]]/1000000</f>
        <v>1.5</v>
      </c>
      <c r="I525" s="1">
        <f>Merge6[[#This Row],[fee]]/1000000</f>
        <v>11.4</v>
      </c>
      <c r="J525" s="2">
        <f>Merge6[[#This Row],[fee]]/Merge6[[#This Row],[MV at time]]</f>
        <v>7.6</v>
      </c>
      <c r="K525" t="s">
        <v>2</v>
      </c>
      <c r="L525" t="s">
        <v>145</v>
      </c>
      <c r="M525" t="s">
        <v>285</v>
      </c>
      <c r="N525" t="s">
        <v>444</v>
      </c>
      <c r="O5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25" t="s">
        <v>131</v>
      </c>
      <c r="R525" t="s">
        <v>60</v>
      </c>
      <c r="S525">
        <v>68</v>
      </c>
      <c r="T525">
        <v>77</v>
      </c>
      <c r="U525">
        <f>Merge6[[#This Row],[POT]]-Merge6[[#This Row],[TOT]]</f>
        <v>9</v>
      </c>
      <c r="V525" t="s">
        <v>8</v>
      </c>
      <c r="W525">
        <f>IF(Merge6[[#This Row],[Preffoot]]="Right",1,0)</f>
        <v>1</v>
      </c>
      <c r="X525" t="s">
        <v>77</v>
      </c>
      <c r="Y525">
        <f>IF(Merge6[[#This Row],[Position2]]="GK",1,0)</f>
        <v>0</v>
      </c>
      <c r="Z525">
        <f>IF(Merge6[[#This Row],[Position2]]="LB",1,0)</f>
        <v>0</v>
      </c>
      <c r="AA525">
        <f>IF(Merge6[[#This Row],[Position2]]="CB",1,0)</f>
        <v>0</v>
      </c>
      <c r="AB525">
        <f>IF(Merge6[[#This Row],[Position2]]="RB",1,0)</f>
        <v>0</v>
      </c>
      <c r="AC525">
        <f>IF(Merge6[[#This Row],[Position2]]="LWB",1,0)</f>
        <v>0</v>
      </c>
      <c r="AD525">
        <f>IF(Merge6[[#This Row],[Position2]]="RWB",1,0)</f>
        <v>0</v>
      </c>
      <c r="AE525">
        <f>IF(Merge6[[#This Row],[Position2]]="LM",1,0)</f>
        <v>1</v>
      </c>
      <c r="AF525">
        <f>IF(Merge6[[#This Row],[Position2]]="CDM",1,0)</f>
        <v>0</v>
      </c>
      <c r="AG525">
        <f>IF(Merge6[[#This Row],[Position2]]="CM",1,0)</f>
        <v>0</v>
      </c>
      <c r="AH525">
        <f>IF(Merge6[[#This Row],[Position2]]="CAM",1,0)</f>
        <v>0</v>
      </c>
      <c r="AI525">
        <f>IF(Merge6[[#This Row],[Position2]]="RM",1,0)</f>
        <v>0</v>
      </c>
      <c r="AJ525">
        <f>IF(Merge6[[#This Row],[Position2]]="LW",1,0)</f>
        <v>0</v>
      </c>
      <c r="AK525">
        <f>IF(Merge6[[#This Row],[Position2]]="RW",1,0)</f>
        <v>0</v>
      </c>
      <c r="AL525">
        <f>IF(Merge6[[#This Row],[Position2]]="CF",1,0)</f>
        <v>0</v>
      </c>
      <c r="AM525">
        <f>IF(Merge6[[#This Row],[Position2]]="ST",1,0)</f>
        <v>0</v>
      </c>
      <c r="AN525">
        <v>70</v>
      </c>
      <c r="AO525">
        <v>72</v>
      </c>
      <c r="AP525">
        <v>64</v>
      </c>
      <c r="AQ525">
        <v>61</v>
      </c>
      <c r="AR525">
        <v>54</v>
      </c>
      <c r="AS525">
        <v>38</v>
      </c>
      <c r="AT525">
        <v>74</v>
      </c>
      <c r="AU525">
        <v>64</v>
      </c>
      <c r="AV525">
        <v>66</v>
      </c>
      <c r="AW525">
        <v>60</v>
      </c>
      <c r="AX525">
        <v>48</v>
      </c>
      <c r="AY525">
        <v>58</v>
      </c>
      <c r="AZ525">
        <v>55</v>
      </c>
      <c r="BA525">
        <v>25</v>
      </c>
      <c r="BB525">
        <v>24</v>
      </c>
      <c r="BC525">
        <v>22</v>
      </c>
      <c r="BD525">
        <v>84</v>
      </c>
      <c r="BE525">
        <v>65</v>
      </c>
      <c r="BF525">
        <v>54</v>
      </c>
      <c r="BG525">
        <v>76</v>
      </c>
      <c r="BH525">
        <v>87</v>
      </c>
      <c r="BI525">
        <v>80</v>
      </c>
      <c r="BJ525">
        <v>51</v>
      </c>
      <c r="BK525">
        <v>15</v>
      </c>
      <c r="BL525">
        <v>10</v>
      </c>
      <c r="BM525">
        <v>12</v>
      </c>
      <c r="BN525">
        <v>10</v>
      </c>
      <c r="BO525">
        <v>15</v>
      </c>
      <c r="BP525">
        <v>41</v>
      </c>
      <c r="BQ525">
        <v>55</v>
      </c>
      <c r="BR525">
        <v>67</v>
      </c>
      <c r="BS525">
        <v>29</v>
      </c>
      <c r="BT525">
        <v>57</v>
      </c>
      <c r="BU525">
        <v>57</v>
      </c>
    </row>
    <row r="526" spans="1:73" x14ac:dyDescent="0.25">
      <c r="A526" t="s">
        <v>1135</v>
      </c>
      <c r="B526">
        <v>22</v>
      </c>
      <c r="C526" t="s">
        <v>28</v>
      </c>
      <c r="D526">
        <v>21</v>
      </c>
      <c r="E526">
        <f>Merge6[[#This Row],[age]]^2</f>
        <v>441</v>
      </c>
      <c r="F526" s="1">
        <v>8000000</v>
      </c>
      <c r="G526" s="1">
        <v>9500000</v>
      </c>
      <c r="H526" s="1">
        <f>Merge6[[#This Row],[MV at time]]/1000000</f>
        <v>8</v>
      </c>
      <c r="I526" s="1">
        <f>Merge6[[#This Row],[fee]]/1000000</f>
        <v>9.5</v>
      </c>
      <c r="J526" s="2">
        <f>Merge6[[#This Row],[fee]]/Merge6[[#This Row],[MV at time]]</f>
        <v>1.1875</v>
      </c>
      <c r="K526" t="s">
        <v>1050</v>
      </c>
      <c r="L526" t="s">
        <v>52</v>
      </c>
      <c r="M526" t="s">
        <v>337</v>
      </c>
      <c r="N526" t="s">
        <v>285</v>
      </c>
      <c r="O5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26" t="s">
        <v>542</v>
      </c>
      <c r="R526" t="s">
        <v>60</v>
      </c>
      <c r="S526">
        <v>69</v>
      </c>
      <c r="T526">
        <v>74</v>
      </c>
      <c r="U526">
        <f>Merge6[[#This Row],[POT]]-Merge6[[#This Row],[TOT]]</f>
        <v>5</v>
      </c>
      <c r="V526" t="s">
        <v>8</v>
      </c>
      <c r="W526">
        <f>IF(Merge6[[#This Row],[Preffoot]]="Right",1,0)</f>
        <v>1</v>
      </c>
      <c r="X526" t="s">
        <v>37</v>
      </c>
      <c r="Y526">
        <f>IF(Merge6[[#This Row],[Position2]]="GK",1,0)</f>
        <v>0</v>
      </c>
      <c r="Z526">
        <f>IF(Merge6[[#This Row],[Position2]]="LB",1,0)</f>
        <v>0</v>
      </c>
      <c r="AA526">
        <f>IF(Merge6[[#This Row],[Position2]]="CB",1,0)</f>
        <v>0</v>
      </c>
      <c r="AB526">
        <f>IF(Merge6[[#This Row],[Position2]]="RB",1,0)</f>
        <v>0</v>
      </c>
      <c r="AC526">
        <f>IF(Merge6[[#This Row],[Position2]]="LWB",1,0)</f>
        <v>0</v>
      </c>
      <c r="AD526">
        <f>IF(Merge6[[#This Row],[Position2]]="RWB",1,0)</f>
        <v>0</v>
      </c>
      <c r="AE526">
        <f>IF(Merge6[[#This Row],[Position2]]="LM",1,0)</f>
        <v>0</v>
      </c>
      <c r="AF526">
        <f>IF(Merge6[[#This Row],[Position2]]="CDM",1,0)</f>
        <v>0</v>
      </c>
      <c r="AG526">
        <f>IF(Merge6[[#This Row],[Position2]]="CM",1,0)</f>
        <v>0</v>
      </c>
      <c r="AH526">
        <f>IF(Merge6[[#This Row],[Position2]]="CAM",1,0)</f>
        <v>0</v>
      </c>
      <c r="AI526">
        <f>IF(Merge6[[#This Row],[Position2]]="RM",1,0)</f>
        <v>1</v>
      </c>
      <c r="AJ526">
        <f>IF(Merge6[[#This Row],[Position2]]="LW",1,0)</f>
        <v>0</v>
      </c>
      <c r="AK526">
        <f>IF(Merge6[[#This Row],[Position2]]="RW",1,0)</f>
        <v>0</v>
      </c>
      <c r="AL526">
        <f>IF(Merge6[[#This Row],[Position2]]="CF",1,0)</f>
        <v>0</v>
      </c>
      <c r="AM526">
        <f>IF(Merge6[[#This Row],[Position2]]="ST",1,0)</f>
        <v>0</v>
      </c>
      <c r="AN526">
        <v>66</v>
      </c>
      <c r="AO526">
        <v>67</v>
      </c>
      <c r="AP526">
        <v>58</v>
      </c>
      <c r="AQ526">
        <v>65</v>
      </c>
      <c r="AR526">
        <v>59</v>
      </c>
      <c r="AS526">
        <v>66</v>
      </c>
      <c r="AT526">
        <v>73</v>
      </c>
      <c r="AU526">
        <v>70</v>
      </c>
      <c r="AV526">
        <v>65</v>
      </c>
      <c r="AW526">
        <v>62</v>
      </c>
      <c r="AX526">
        <v>56</v>
      </c>
      <c r="AY526">
        <v>58</v>
      </c>
      <c r="AZ526">
        <v>67</v>
      </c>
      <c r="BA526">
        <v>42</v>
      </c>
      <c r="BB526">
        <v>33</v>
      </c>
      <c r="BC526">
        <v>42</v>
      </c>
      <c r="BD526">
        <v>75</v>
      </c>
      <c r="BE526">
        <v>86</v>
      </c>
      <c r="BF526">
        <v>75</v>
      </c>
      <c r="BG526">
        <v>68</v>
      </c>
      <c r="BH526">
        <v>73</v>
      </c>
      <c r="BI526">
        <v>76</v>
      </c>
      <c r="BJ526">
        <v>73</v>
      </c>
      <c r="BK526">
        <v>8</v>
      </c>
      <c r="BL526">
        <v>8</v>
      </c>
      <c r="BM526">
        <v>7</v>
      </c>
      <c r="BN526">
        <v>9</v>
      </c>
      <c r="BO526">
        <v>9</v>
      </c>
      <c r="BP526">
        <v>73</v>
      </c>
      <c r="BQ526">
        <v>70</v>
      </c>
      <c r="BR526">
        <v>74</v>
      </c>
      <c r="BS526">
        <v>50</v>
      </c>
      <c r="BT526">
        <v>62</v>
      </c>
      <c r="BU526">
        <v>65</v>
      </c>
    </row>
    <row r="527" spans="1:73" x14ac:dyDescent="0.25">
      <c r="A527" t="s">
        <v>1259</v>
      </c>
      <c r="B527">
        <v>10</v>
      </c>
      <c r="C527" t="s">
        <v>28</v>
      </c>
      <c r="D527">
        <v>21</v>
      </c>
      <c r="E527">
        <f>Merge6[[#This Row],[age]]^2</f>
        <v>441</v>
      </c>
      <c r="F527" s="1">
        <v>11000000</v>
      </c>
      <c r="G527" s="1">
        <v>8500000</v>
      </c>
      <c r="H527" s="1">
        <f>Merge6[[#This Row],[MV at time]]/1000000</f>
        <v>11</v>
      </c>
      <c r="I527" s="1">
        <f>Merge6[[#This Row],[fee]]/1000000</f>
        <v>8.5</v>
      </c>
      <c r="J527" s="2">
        <f>Merge6[[#This Row],[fee]]/Merge6[[#This Row],[MV at time]]</f>
        <v>0.77272727272727271</v>
      </c>
      <c r="K527" t="s">
        <v>1233</v>
      </c>
      <c r="L527" t="s">
        <v>290</v>
      </c>
      <c r="M527" t="s">
        <v>240</v>
      </c>
      <c r="N527" t="s">
        <v>86</v>
      </c>
      <c r="O5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27" t="s">
        <v>91</v>
      </c>
      <c r="R527" t="s">
        <v>7</v>
      </c>
      <c r="S527">
        <v>73</v>
      </c>
      <c r="T527">
        <v>82</v>
      </c>
      <c r="U527">
        <f>Merge6[[#This Row],[POT]]-Merge6[[#This Row],[TOT]]</f>
        <v>9</v>
      </c>
      <c r="V527" t="s">
        <v>8</v>
      </c>
      <c r="W527">
        <f>IF(Merge6[[#This Row],[Preffoot]]="Right",1,0)</f>
        <v>1</v>
      </c>
      <c r="X527" t="s">
        <v>15</v>
      </c>
      <c r="Y527">
        <f>IF(Merge6[[#This Row],[Position2]]="GK",1,0)</f>
        <v>0</v>
      </c>
      <c r="Z527">
        <f>IF(Merge6[[#This Row],[Position2]]="LB",1,0)</f>
        <v>0</v>
      </c>
      <c r="AA527">
        <f>IF(Merge6[[#This Row],[Position2]]="CB",1,0)</f>
        <v>0</v>
      </c>
      <c r="AB527">
        <f>IF(Merge6[[#This Row],[Position2]]="RB",1,0)</f>
        <v>0</v>
      </c>
      <c r="AC527">
        <f>IF(Merge6[[#This Row],[Position2]]="LWB",1,0)</f>
        <v>0</v>
      </c>
      <c r="AD527">
        <f>IF(Merge6[[#This Row],[Position2]]="RWB",1,0)</f>
        <v>0</v>
      </c>
      <c r="AE527">
        <f>IF(Merge6[[#This Row],[Position2]]="LM",1,0)</f>
        <v>0</v>
      </c>
      <c r="AF527">
        <f>IF(Merge6[[#This Row],[Position2]]="CDM",1,0)</f>
        <v>0</v>
      </c>
      <c r="AG527">
        <f>IF(Merge6[[#This Row],[Position2]]="CM",1,0)</f>
        <v>0</v>
      </c>
      <c r="AH527">
        <f>IF(Merge6[[#This Row],[Position2]]="CAM",1,0)</f>
        <v>0</v>
      </c>
      <c r="AI527">
        <f>IF(Merge6[[#This Row],[Position2]]="RM",1,0)</f>
        <v>0</v>
      </c>
      <c r="AJ527">
        <f>IF(Merge6[[#This Row],[Position2]]="LW",1,0)</f>
        <v>0</v>
      </c>
      <c r="AK527">
        <f>IF(Merge6[[#This Row],[Position2]]="RW",1,0)</f>
        <v>0</v>
      </c>
      <c r="AL527">
        <f>IF(Merge6[[#This Row],[Position2]]="CF",1,0)</f>
        <v>0</v>
      </c>
      <c r="AM527">
        <f>IF(Merge6[[#This Row],[Position2]]="ST",1,0)</f>
        <v>1</v>
      </c>
      <c r="AN527">
        <v>79</v>
      </c>
      <c r="AO527">
        <v>76</v>
      </c>
      <c r="AP527">
        <v>55</v>
      </c>
      <c r="AQ527">
        <v>70</v>
      </c>
      <c r="AR527">
        <v>45</v>
      </c>
      <c r="AS527">
        <v>58</v>
      </c>
      <c r="AT527">
        <v>73</v>
      </c>
      <c r="AU527">
        <v>77</v>
      </c>
      <c r="AV527">
        <v>71</v>
      </c>
      <c r="AW527">
        <v>68</v>
      </c>
      <c r="AX527">
        <v>66</v>
      </c>
      <c r="AY527">
        <v>67</v>
      </c>
      <c r="AZ527">
        <v>67</v>
      </c>
      <c r="BA527" t="s">
        <v>1234</v>
      </c>
      <c r="BB527">
        <v>16</v>
      </c>
      <c r="BC527">
        <v>14</v>
      </c>
      <c r="BD527">
        <v>68</v>
      </c>
      <c r="BE527">
        <v>63</v>
      </c>
      <c r="BF527">
        <v>84</v>
      </c>
      <c r="BG527">
        <v>60</v>
      </c>
      <c r="BH527">
        <v>69</v>
      </c>
      <c r="BI527">
        <v>66</v>
      </c>
      <c r="BJ527">
        <v>66</v>
      </c>
      <c r="BK527">
        <v>8</v>
      </c>
      <c r="BL527">
        <v>6</v>
      </c>
      <c r="BM527">
        <v>11</v>
      </c>
      <c r="BN527">
        <v>12</v>
      </c>
      <c r="BO527">
        <v>14</v>
      </c>
      <c r="BP527">
        <v>43</v>
      </c>
      <c r="BQ527">
        <v>69</v>
      </c>
      <c r="BR527">
        <v>73</v>
      </c>
      <c r="BS527">
        <v>14</v>
      </c>
      <c r="BT527">
        <v>70</v>
      </c>
      <c r="BU527">
        <v>74</v>
      </c>
    </row>
    <row r="528" spans="1:73" x14ac:dyDescent="0.25">
      <c r="A528" t="s">
        <v>1257</v>
      </c>
      <c r="B528">
        <v>40</v>
      </c>
      <c r="C528" t="s">
        <v>33</v>
      </c>
      <c r="D528">
        <v>27</v>
      </c>
      <c r="E528">
        <f>Merge6[[#This Row],[age]]^2</f>
        <v>729</v>
      </c>
      <c r="F528" s="1">
        <v>9000000</v>
      </c>
      <c r="G528" s="1">
        <v>8550000</v>
      </c>
      <c r="H528" s="1">
        <f>Merge6[[#This Row],[MV at time]]/1000000</f>
        <v>9</v>
      </c>
      <c r="I528" s="1">
        <f>Merge6[[#This Row],[fee]]/1000000</f>
        <v>8.5500000000000007</v>
      </c>
      <c r="J528" s="2">
        <f>Merge6[[#This Row],[fee]]/Merge6[[#This Row],[MV at time]]</f>
        <v>0.95</v>
      </c>
      <c r="K528" t="s">
        <v>1233</v>
      </c>
      <c r="L528" t="s">
        <v>305</v>
      </c>
      <c r="M528" t="s">
        <v>209</v>
      </c>
      <c r="N528" t="s">
        <v>912</v>
      </c>
      <c r="O5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28" t="s">
        <v>211</v>
      </c>
      <c r="R528" t="s">
        <v>91</v>
      </c>
      <c r="S528">
        <v>75</v>
      </c>
      <c r="T528">
        <v>78</v>
      </c>
      <c r="U528">
        <f>Merge6[[#This Row],[POT]]-Merge6[[#This Row],[TOT]]</f>
        <v>3</v>
      </c>
      <c r="V528" t="s">
        <v>8</v>
      </c>
      <c r="W528">
        <f>IF(Merge6[[#This Row],[Preffoot]]="Right",1,0)</f>
        <v>1</v>
      </c>
      <c r="X528" t="s">
        <v>27</v>
      </c>
      <c r="Y528">
        <f>IF(Merge6[[#This Row],[Position2]]="GK",1,0)</f>
        <v>0</v>
      </c>
      <c r="Z528">
        <f>IF(Merge6[[#This Row],[Position2]]="LB",1,0)</f>
        <v>0</v>
      </c>
      <c r="AA528">
        <f>IF(Merge6[[#This Row],[Position2]]="CB",1,0)</f>
        <v>0</v>
      </c>
      <c r="AB528">
        <f>IF(Merge6[[#This Row],[Position2]]="RB",1,0)</f>
        <v>1</v>
      </c>
      <c r="AC528">
        <f>IF(Merge6[[#This Row],[Position2]]="LWB",1,0)</f>
        <v>0</v>
      </c>
      <c r="AD528">
        <f>IF(Merge6[[#This Row],[Position2]]="RWB",1,0)</f>
        <v>0</v>
      </c>
      <c r="AE528">
        <f>IF(Merge6[[#This Row],[Position2]]="LM",1,0)</f>
        <v>0</v>
      </c>
      <c r="AF528">
        <f>IF(Merge6[[#This Row],[Position2]]="CDM",1,0)</f>
        <v>0</v>
      </c>
      <c r="AG528">
        <f>IF(Merge6[[#This Row],[Position2]]="CM",1,0)</f>
        <v>0</v>
      </c>
      <c r="AH528">
        <f>IF(Merge6[[#This Row],[Position2]]="CAM",1,0)</f>
        <v>0</v>
      </c>
      <c r="AI528">
        <f>IF(Merge6[[#This Row],[Position2]]="RM",1,0)</f>
        <v>0</v>
      </c>
      <c r="AJ528">
        <f>IF(Merge6[[#This Row],[Position2]]="LW",1,0)</f>
        <v>0</v>
      </c>
      <c r="AK528">
        <f>IF(Merge6[[#This Row],[Position2]]="RW",1,0)</f>
        <v>0</v>
      </c>
      <c r="AL528">
        <f>IF(Merge6[[#This Row],[Position2]]="CF",1,0)</f>
        <v>0</v>
      </c>
      <c r="AM528">
        <f>IF(Merge6[[#This Row],[Position2]]="ST",1,0)</f>
        <v>0</v>
      </c>
      <c r="AN528">
        <v>72</v>
      </c>
      <c r="AO528">
        <v>73</v>
      </c>
      <c r="AP528">
        <v>76</v>
      </c>
      <c r="AQ528">
        <v>73</v>
      </c>
      <c r="AR528">
        <v>68</v>
      </c>
      <c r="AS528">
        <v>57</v>
      </c>
      <c r="AT528">
        <v>78</v>
      </c>
      <c r="AU528">
        <v>57</v>
      </c>
      <c r="AV528">
        <v>62</v>
      </c>
      <c r="AW528">
        <v>70</v>
      </c>
      <c r="AX528">
        <v>67</v>
      </c>
      <c r="AY528">
        <v>80</v>
      </c>
      <c r="AZ528">
        <v>57</v>
      </c>
      <c r="BA528" t="s">
        <v>1234</v>
      </c>
      <c r="BB528">
        <v>68</v>
      </c>
      <c r="BC528">
        <v>75</v>
      </c>
      <c r="BD528">
        <v>85</v>
      </c>
      <c r="BE528">
        <v>82</v>
      </c>
      <c r="BF528">
        <v>61</v>
      </c>
      <c r="BG528">
        <v>82</v>
      </c>
      <c r="BH528">
        <v>87</v>
      </c>
      <c r="BI528">
        <v>82</v>
      </c>
      <c r="BJ528">
        <v>59</v>
      </c>
      <c r="BK528">
        <v>15</v>
      </c>
      <c r="BL528">
        <v>12</v>
      </c>
      <c r="BM528">
        <v>9</v>
      </c>
      <c r="BN528">
        <v>10</v>
      </c>
      <c r="BO528">
        <v>11</v>
      </c>
      <c r="BP528">
        <v>72</v>
      </c>
      <c r="BQ528">
        <v>71</v>
      </c>
      <c r="BR528">
        <v>69</v>
      </c>
      <c r="BS528">
        <v>67</v>
      </c>
      <c r="BT528">
        <v>74</v>
      </c>
      <c r="BU528">
        <v>72</v>
      </c>
    </row>
    <row r="529" spans="1:73" x14ac:dyDescent="0.25">
      <c r="A529" t="s">
        <v>1227</v>
      </c>
      <c r="B529">
        <v>47</v>
      </c>
      <c r="C529" t="s">
        <v>1</v>
      </c>
      <c r="D529">
        <v>19</v>
      </c>
      <c r="E529">
        <f>Merge6[[#This Row],[age]]^2</f>
        <v>361</v>
      </c>
      <c r="F529" s="1">
        <v>19000000</v>
      </c>
      <c r="G529" s="1">
        <v>18800000</v>
      </c>
      <c r="H529" s="1">
        <f>Merge6[[#This Row],[MV at time]]/1000000</f>
        <v>19</v>
      </c>
      <c r="I529" s="1">
        <f>Merge6[[#This Row],[fee]]/1000000</f>
        <v>18.8</v>
      </c>
      <c r="J529" s="2">
        <f>Merge6[[#This Row],[fee]]/Merge6[[#This Row],[MV at time]]</f>
        <v>0.98947368421052628</v>
      </c>
      <c r="K529" t="s">
        <v>1050</v>
      </c>
      <c r="L529" t="s">
        <v>305</v>
      </c>
      <c r="M529" t="s">
        <v>560</v>
      </c>
      <c r="N529" t="s">
        <v>223</v>
      </c>
      <c r="O5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29" t="s">
        <v>1152</v>
      </c>
      <c r="R529" t="s">
        <v>91</v>
      </c>
      <c r="S529">
        <v>79</v>
      </c>
      <c r="T529">
        <v>89</v>
      </c>
      <c r="U529">
        <f>Merge6[[#This Row],[POT]]-Merge6[[#This Row],[TOT]]</f>
        <v>10</v>
      </c>
      <c r="V529" t="s">
        <v>43</v>
      </c>
      <c r="W529">
        <f>IF(Merge6[[#This Row],[Preffoot]]="Right",1,0)</f>
        <v>0</v>
      </c>
      <c r="X529" t="s">
        <v>9</v>
      </c>
      <c r="Y529">
        <f>IF(Merge6[[#This Row],[Position2]]="GK",1,0)</f>
        <v>0</v>
      </c>
      <c r="Z529">
        <f>IF(Merge6[[#This Row],[Position2]]="LB",1,0)</f>
        <v>0</v>
      </c>
      <c r="AA529">
        <f>IF(Merge6[[#This Row],[Position2]]="CB",1,0)</f>
        <v>1</v>
      </c>
      <c r="AB529">
        <f>IF(Merge6[[#This Row],[Position2]]="RB",1,0)</f>
        <v>0</v>
      </c>
      <c r="AC529">
        <f>IF(Merge6[[#This Row],[Position2]]="LWB",1,0)</f>
        <v>0</v>
      </c>
      <c r="AD529">
        <f>IF(Merge6[[#This Row],[Position2]]="RWB",1,0)</f>
        <v>0</v>
      </c>
      <c r="AE529">
        <f>IF(Merge6[[#This Row],[Position2]]="LM",1,0)</f>
        <v>0</v>
      </c>
      <c r="AF529">
        <f>IF(Merge6[[#This Row],[Position2]]="CDM",1,0)</f>
        <v>0</v>
      </c>
      <c r="AG529">
        <f>IF(Merge6[[#This Row],[Position2]]="CM",1,0)</f>
        <v>0</v>
      </c>
      <c r="AH529">
        <f>IF(Merge6[[#This Row],[Position2]]="CAM",1,0)</f>
        <v>0</v>
      </c>
      <c r="AI529">
        <f>IF(Merge6[[#This Row],[Position2]]="RM",1,0)</f>
        <v>0</v>
      </c>
      <c r="AJ529">
        <f>IF(Merge6[[#This Row],[Position2]]="LW",1,0)</f>
        <v>0</v>
      </c>
      <c r="AK529">
        <f>IF(Merge6[[#This Row],[Position2]]="RW",1,0)</f>
        <v>0</v>
      </c>
      <c r="AL529">
        <f>IF(Merge6[[#This Row],[Position2]]="CF",1,0)</f>
        <v>0</v>
      </c>
      <c r="AM529">
        <f>IF(Merge6[[#This Row],[Position2]]="ST",1,0)</f>
        <v>0</v>
      </c>
      <c r="AN529">
        <v>75</v>
      </c>
      <c r="AO529">
        <v>75</v>
      </c>
      <c r="AP529">
        <v>61</v>
      </c>
      <c r="AQ529">
        <v>76</v>
      </c>
      <c r="AR529">
        <v>74</v>
      </c>
      <c r="AS529">
        <v>76</v>
      </c>
      <c r="AT529">
        <v>76</v>
      </c>
      <c r="AU529">
        <v>42</v>
      </c>
      <c r="AV529">
        <v>56</v>
      </c>
      <c r="AW529">
        <v>59</v>
      </c>
      <c r="AX529">
        <v>59</v>
      </c>
      <c r="AY529">
        <v>61</v>
      </c>
      <c r="AZ529">
        <v>54</v>
      </c>
      <c r="BA529">
        <v>74</v>
      </c>
      <c r="BB529">
        <v>80</v>
      </c>
      <c r="BC529">
        <v>83</v>
      </c>
      <c r="BD529">
        <v>80</v>
      </c>
      <c r="BE529">
        <v>79</v>
      </c>
      <c r="BF529">
        <v>84</v>
      </c>
      <c r="BG529">
        <v>60</v>
      </c>
      <c r="BH529">
        <v>84</v>
      </c>
      <c r="BI529">
        <v>67</v>
      </c>
      <c r="BJ529">
        <v>83</v>
      </c>
      <c r="BK529">
        <v>9</v>
      </c>
      <c r="BL529">
        <v>5</v>
      </c>
      <c r="BM529">
        <v>8</v>
      </c>
      <c r="BN529">
        <v>6</v>
      </c>
      <c r="BO529">
        <v>11</v>
      </c>
      <c r="BP529">
        <v>85</v>
      </c>
      <c r="BQ529">
        <v>74</v>
      </c>
      <c r="BR529">
        <v>58</v>
      </c>
      <c r="BS529">
        <v>78</v>
      </c>
      <c r="BT529">
        <v>65</v>
      </c>
      <c r="BU529">
        <v>75</v>
      </c>
    </row>
    <row r="530" spans="1:73" x14ac:dyDescent="0.25">
      <c r="A530" t="s">
        <v>849</v>
      </c>
      <c r="B530">
        <v>10</v>
      </c>
      <c r="C530" t="s">
        <v>10</v>
      </c>
      <c r="D530">
        <v>28</v>
      </c>
      <c r="E530">
        <f>Merge6[[#This Row],[age]]^2</f>
        <v>784</v>
      </c>
      <c r="F530" s="1">
        <v>8000000</v>
      </c>
      <c r="G530" s="1">
        <v>5900000</v>
      </c>
      <c r="H530" s="1">
        <f>Merge6[[#This Row],[MV at time]]/1000000</f>
        <v>8</v>
      </c>
      <c r="I530" s="1">
        <f>Merge6[[#This Row],[fee]]/1000000</f>
        <v>5.9</v>
      </c>
      <c r="J530" s="2">
        <f>Merge6[[#This Row],[fee]]/Merge6[[#This Row],[MV at time]]</f>
        <v>0.73750000000000004</v>
      </c>
      <c r="K530" t="s">
        <v>773</v>
      </c>
      <c r="L530" t="s">
        <v>121</v>
      </c>
      <c r="M530" t="s">
        <v>388</v>
      </c>
      <c r="N530" t="s">
        <v>850</v>
      </c>
      <c r="O5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530" t="s">
        <v>851</v>
      </c>
      <c r="R530" t="s">
        <v>31</v>
      </c>
      <c r="S530">
        <v>79</v>
      </c>
      <c r="T530">
        <v>79</v>
      </c>
      <c r="U530">
        <f>Merge6[[#This Row],[POT]]-Merge6[[#This Row],[TOT]]</f>
        <v>0</v>
      </c>
      <c r="V530" t="s">
        <v>43</v>
      </c>
      <c r="W530">
        <f>IF(Merge6[[#This Row],[Preffoot]]="Right",1,0)</f>
        <v>0</v>
      </c>
      <c r="X530" t="s">
        <v>21</v>
      </c>
      <c r="Y530">
        <f>IF(Merge6[[#This Row],[Position2]]="GK",1,0)</f>
        <v>0</v>
      </c>
      <c r="Z530">
        <f>IF(Merge6[[#This Row],[Position2]]="LB",1,0)</f>
        <v>0</v>
      </c>
      <c r="AA530">
        <f>IF(Merge6[[#This Row],[Position2]]="CB",1,0)</f>
        <v>0</v>
      </c>
      <c r="AB530">
        <f>IF(Merge6[[#This Row],[Position2]]="RB",1,0)</f>
        <v>0</v>
      </c>
      <c r="AC530">
        <f>IF(Merge6[[#This Row],[Position2]]="LWB",1,0)</f>
        <v>0</v>
      </c>
      <c r="AD530">
        <f>IF(Merge6[[#This Row],[Position2]]="RWB",1,0)</f>
        <v>0</v>
      </c>
      <c r="AE530">
        <f>IF(Merge6[[#This Row],[Position2]]="LM",1,0)</f>
        <v>0</v>
      </c>
      <c r="AF530">
        <f>IF(Merge6[[#This Row],[Position2]]="CDM",1,0)</f>
        <v>0</v>
      </c>
      <c r="AG530">
        <f>IF(Merge6[[#This Row],[Position2]]="CM",1,0)</f>
        <v>0</v>
      </c>
      <c r="AH530">
        <f>IF(Merge6[[#This Row],[Position2]]="CAM",1,0)</f>
        <v>1</v>
      </c>
      <c r="AI530">
        <f>IF(Merge6[[#This Row],[Position2]]="RM",1,0)</f>
        <v>0</v>
      </c>
      <c r="AJ530">
        <f>IF(Merge6[[#This Row],[Position2]]="LW",1,0)</f>
        <v>0</v>
      </c>
      <c r="AK530">
        <f>IF(Merge6[[#This Row],[Position2]]="RW",1,0)</f>
        <v>0</v>
      </c>
      <c r="AL530">
        <f>IF(Merge6[[#This Row],[Position2]]="CF",1,0)</f>
        <v>0</v>
      </c>
      <c r="AM530">
        <f>IF(Merge6[[#This Row],[Position2]]="ST",1,0)</f>
        <v>0</v>
      </c>
      <c r="AN530">
        <v>83</v>
      </c>
      <c r="AO530">
        <v>83</v>
      </c>
      <c r="AP530">
        <v>79</v>
      </c>
      <c r="AQ530">
        <v>81</v>
      </c>
      <c r="AR530">
        <v>73</v>
      </c>
      <c r="AS530">
        <v>49</v>
      </c>
      <c r="AT530">
        <v>83</v>
      </c>
      <c r="AU530">
        <v>71</v>
      </c>
      <c r="AV530">
        <v>81</v>
      </c>
      <c r="AW530">
        <v>85</v>
      </c>
      <c r="AX530">
        <v>83</v>
      </c>
      <c r="AY530">
        <v>77</v>
      </c>
      <c r="AZ530">
        <v>73</v>
      </c>
      <c r="BA530">
        <v>51</v>
      </c>
      <c r="BB530">
        <v>22</v>
      </c>
      <c r="BC530">
        <v>30</v>
      </c>
      <c r="BD530">
        <v>75</v>
      </c>
      <c r="BE530">
        <v>53</v>
      </c>
      <c r="BF530">
        <v>47</v>
      </c>
      <c r="BG530">
        <v>87</v>
      </c>
      <c r="BH530">
        <v>71</v>
      </c>
      <c r="BI530">
        <v>89</v>
      </c>
      <c r="BJ530">
        <v>49</v>
      </c>
      <c r="BK530">
        <v>7</v>
      </c>
      <c r="BL530">
        <v>14</v>
      </c>
      <c r="BM530">
        <v>16</v>
      </c>
      <c r="BN530">
        <v>10</v>
      </c>
      <c r="BO530">
        <v>12</v>
      </c>
      <c r="BP530">
        <v>59</v>
      </c>
      <c r="BQ530">
        <v>69</v>
      </c>
      <c r="BR530">
        <v>69</v>
      </c>
      <c r="BS530">
        <v>37</v>
      </c>
      <c r="BT530">
        <v>85</v>
      </c>
      <c r="BU530">
        <v>83</v>
      </c>
    </row>
    <row r="531" spans="1:73" x14ac:dyDescent="0.25">
      <c r="A531" t="s">
        <v>1136</v>
      </c>
      <c r="B531">
        <v>23</v>
      </c>
      <c r="C531" t="s">
        <v>33</v>
      </c>
      <c r="D531">
        <v>23</v>
      </c>
      <c r="E531">
        <f>Merge6[[#This Row],[age]]^2</f>
        <v>529</v>
      </c>
      <c r="F531" s="1">
        <v>12000000</v>
      </c>
      <c r="G531" s="1">
        <v>15000000</v>
      </c>
      <c r="H531" s="1">
        <f>Merge6[[#This Row],[MV at time]]/1000000</f>
        <v>12</v>
      </c>
      <c r="I531" s="1">
        <f>Merge6[[#This Row],[fee]]/1000000</f>
        <v>15</v>
      </c>
      <c r="J531" s="2">
        <f>Merge6[[#This Row],[fee]]/Merge6[[#This Row],[MV at time]]</f>
        <v>1.25</v>
      </c>
      <c r="K531" t="s">
        <v>1050</v>
      </c>
      <c r="L531" t="s">
        <v>3</v>
      </c>
      <c r="M531" t="s">
        <v>556</v>
      </c>
      <c r="N531" t="s">
        <v>95</v>
      </c>
      <c r="O5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31" t="s">
        <v>60</v>
      </c>
      <c r="R531" t="s">
        <v>6</v>
      </c>
      <c r="S531">
        <v>77</v>
      </c>
      <c r="T531">
        <v>82</v>
      </c>
      <c r="U531">
        <f>Merge6[[#This Row],[POT]]-Merge6[[#This Row],[TOT]]</f>
        <v>5</v>
      </c>
      <c r="V531" t="s">
        <v>8</v>
      </c>
      <c r="W531">
        <f>IF(Merge6[[#This Row],[Preffoot]]="Right",1,0)</f>
        <v>1</v>
      </c>
      <c r="X531" t="s">
        <v>27</v>
      </c>
      <c r="Y531">
        <f>IF(Merge6[[#This Row],[Position2]]="GK",1,0)</f>
        <v>0</v>
      </c>
      <c r="Z531">
        <f>IF(Merge6[[#This Row],[Position2]]="LB",1,0)</f>
        <v>0</v>
      </c>
      <c r="AA531">
        <f>IF(Merge6[[#This Row],[Position2]]="CB",1,0)</f>
        <v>0</v>
      </c>
      <c r="AB531">
        <f>IF(Merge6[[#This Row],[Position2]]="RB",1,0)</f>
        <v>1</v>
      </c>
      <c r="AC531">
        <f>IF(Merge6[[#This Row],[Position2]]="LWB",1,0)</f>
        <v>0</v>
      </c>
      <c r="AD531">
        <f>IF(Merge6[[#This Row],[Position2]]="RWB",1,0)</f>
        <v>0</v>
      </c>
      <c r="AE531">
        <f>IF(Merge6[[#This Row],[Position2]]="LM",1,0)</f>
        <v>0</v>
      </c>
      <c r="AF531">
        <f>IF(Merge6[[#This Row],[Position2]]="CDM",1,0)</f>
        <v>0</v>
      </c>
      <c r="AG531">
        <f>IF(Merge6[[#This Row],[Position2]]="CM",1,0)</f>
        <v>0</v>
      </c>
      <c r="AH531">
        <f>IF(Merge6[[#This Row],[Position2]]="CAM",1,0)</f>
        <v>0</v>
      </c>
      <c r="AI531">
        <f>IF(Merge6[[#This Row],[Position2]]="RM",1,0)</f>
        <v>0</v>
      </c>
      <c r="AJ531">
        <f>IF(Merge6[[#This Row],[Position2]]="LW",1,0)</f>
        <v>0</v>
      </c>
      <c r="AK531">
        <f>IF(Merge6[[#This Row],[Position2]]="RW",1,0)</f>
        <v>0</v>
      </c>
      <c r="AL531">
        <f>IF(Merge6[[#This Row],[Position2]]="CF",1,0)</f>
        <v>0</v>
      </c>
      <c r="AM531">
        <f>IF(Merge6[[#This Row],[Position2]]="ST",1,0)</f>
        <v>0</v>
      </c>
      <c r="AN531">
        <v>76</v>
      </c>
      <c r="AO531">
        <v>71</v>
      </c>
      <c r="AP531">
        <v>69</v>
      </c>
      <c r="AQ531">
        <v>76</v>
      </c>
      <c r="AR531">
        <v>69</v>
      </c>
      <c r="AS531">
        <v>74</v>
      </c>
      <c r="AT531">
        <v>56</v>
      </c>
      <c r="AU531">
        <v>43</v>
      </c>
      <c r="AV531">
        <v>42</v>
      </c>
      <c r="AW531">
        <v>61</v>
      </c>
      <c r="AX531">
        <v>47</v>
      </c>
      <c r="AY531">
        <v>47</v>
      </c>
      <c r="AZ531">
        <v>43</v>
      </c>
      <c r="BA531">
        <v>80</v>
      </c>
      <c r="BB531">
        <v>78</v>
      </c>
      <c r="BC531">
        <v>80</v>
      </c>
      <c r="BD531">
        <v>69</v>
      </c>
      <c r="BE531">
        <v>75</v>
      </c>
      <c r="BF531">
        <v>76</v>
      </c>
      <c r="BG531">
        <v>69</v>
      </c>
      <c r="BH531">
        <v>69</v>
      </c>
      <c r="BI531">
        <v>70</v>
      </c>
      <c r="BJ531">
        <v>74</v>
      </c>
      <c r="BK531">
        <v>14</v>
      </c>
      <c r="BL531">
        <v>8</v>
      </c>
      <c r="BM531">
        <v>15</v>
      </c>
      <c r="BN531">
        <v>7</v>
      </c>
      <c r="BO531">
        <v>9</v>
      </c>
      <c r="BP531">
        <v>77</v>
      </c>
      <c r="BQ531">
        <v>75</v>
      </c>
      <c r="BR531">
        <v>53</v>
      </c>
      <c r="BS531">
        <v>76</v>
      </c>
      <c r="BT531">
        <v>65</v>
      </c>
      <c r="BU531">
        <v>67</v>
      </c>
    </row>
    <row r="532" spans="1:73" x14ac:dyDescent="0.25">
      <c r="A532" t="s">
        <v>1137</v>
      </c>
      <c r="B532">
        <v>23</v>
      </c>
      <c r="C532" t="s">
        <v>84</v>
      </c>
      <c r="D532">
        <v>27</v>
      </c>
      <c r="E532">
        <f>Merge6[[#This Row],[age]]^2</f>
        <v>729</v>
      </c>
      <c r="F532" s="1">
        <v>20000000</v>
      </c>
      <c r="G532" s="1">
        <v>20500000</v>
      </c>
      <c r="H532" s="1">
        <f>Merge6[[#This Row],[MV at time]]/1000000</f>
        <v>20</v>
      </c>
      <c r="I532" s="1">
        <f>Merge6[[#This Row],[fee]]/1000000</f>
        <v>20.5</v>
      </c>
      <c r="J532" s="2">
        <f>Merge6[[#This Row],[fee]]/Merge6[[#This Row],[MV at time]]</f>
        <v>1.0249999999999999</v>
      </c>
      <c r="K532" t="s">
        <v>1050</v>
      </c>
      <c r="L532" t="s">
        <v>3</v>
      </c>
      <c r="M532" t="s">
        <v>175</v>
      </c>
      <c r="N532" t="s">
        <v>19</v>
      </c>
      <c r="O5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32" t="s">
        <v>7</v>
      </c>
      <c r="R532" t="s">
        <v>7</v>
      </c>
      <c r="S532">
        <v>81</v>
      </c>
      <c r="T532">
        <v>82</v>
      </c>
      <c r="U532">
        <f>Merge6[[#This Row],[POT]]-Merge6[[#This Row],[TOT]]</f>
        <v>1</v>
      </c>
      <c r="V532" t="s">
        <v>8</v>
      </c>
      <c r="W532">
        <f>IF(Merge6[[#This Row],[Preffoot]]="Right",1,0)</f>
        <v>1</v>
      </c>
      <c r="X532" t="s">
        <v>87</v>
      </c>
      <c r="Y532">
        <f>IF(Merge6[[#This Row],[Position2]]="GK",1,0)</f>
        <v>1</v>
      </c>
      <c r="Z532">
        <f>IF(Merge6[[#This Row],[Position2]]="LB",1,0)</f>
        <v>0</v>
      </c>
      <c r="AA532">
        <f>IF(Merge6[[#This Row],[Position2]]="CB",1,0)</f>
        <v>0</v>
      </c>
      <c r="AB532">
        <f>IF(Merge6[[#This Row],[Position2]]="RB",1,0)</f>
        <v>0</v>
      </c>
      <c r="AC532">
        <f>IF(Merge6[[#This Row],[Position2]]="LWB",1,0)</f>
        <v>0</v>
      </c>
      <c r="AD532">
        <f>IF(Merge6[[#This Row],[Position2]]="RWB",1,0)</f>
        <v>0</v>
      </c>
      <c r="AE532">
        <f>IF(Merge6[[#This Row],[Position2]]="LM",1,0)</f>
        <v>0</v>
      </c>
      <c r="AF532">
        <f>IF(Merge6[[#This Row],[Position2]]="CDM",1,0)</f>
        <v>0</v>
      </c>
      <c r="AG532">
        <f>IF(Merge6[[#This Row],[Position2]]="CM",1,0)</f>
        <v>0</v>
      </c>
      <c r="AH532">
        <f>IF(Merge6[[#This Row],[Position2]]="CAM",1,0)</f>
        <v>0</v>
      </c>
      <c r="AI532">
        <f>IF(Merge6[[#This Row],[Position2]]="RM",1,0)</f>
        <v>0</v>
      </c>
      <c r="AJ532">
        <f>IF(Merge6[[#This Row],[Position2]]="LW",1,0)</f>
        <v>0</v>
      </c>
      <c r="AK532">
        <f>IF(Merge6[[#This Row],[Position2]]="RW",1,0)</f>
        <v>0</v>
      </c>
      <c r="AL532">
        <f>IF(Merge6[[#This Row],[Position2]]="CF",1,0)</f>
        <v>0</v>
      </c>
      <c r="AM532">
        <f>IF(Merge6[[#This Row],[Position2]]="ST",1,0)</f>
        <v>0</v>
      </c>
      <c r="AN532">
        <v>20</v>
      </c>
      <c r="AO532">
        <v>16</v>
      </c>
      <c r="AP532">
        <v>20</v>
      </c>
      <c r="AQ532">
        <v>31</v>
      </c>
      <c r="AR532">
        <v>24</v>
      </c>
      <c r="AS532">
        <v>15</v>
      </c>
      <c r="AT532">
        <v>55</v>
      </c>
      <c r="AU532">
        <v>18</v>
      </c>
      <c r="AV532">
        <v>14</v>
      </c>
      <c r="AW532">
        <v>16</v>
      </c>
      <c r="AX532">
        <v>12</v>
      </c>
      <c r="AY532">
        <v>25</v>
      </c>
      <c r="AZ532">
        <v>15</v>
      </c>
      <c r="BA532">
        <v>12</v>
      </c>
      <c r="BB532">
        <v>16</v>
      </c>
      <c r="BC532">
        <v>14</v>
      </c>
      <c r="BD532">
        <v>46</v>
      </c>
      <c r="BE532">
        <v>35</v>
      </c>
      <c r="BF532">
        <v>70</v>
      </c>
      <c r="BG532">
        <v>39</v>
      </c>
      <c r="BH532">
        <v>42</v>
      </c>
      <c r="BI532">
        <v>32</v>
      </c>
      <c r="BJ532">
        <v>51</v>
      </c>
      <c r="BK532">
        <v>82</v>
      </c>
      <c r="BL532">
        <v>82</v>
      </c>
      <c r="BM532">
        <v>78</v>
      </c>
      <c r="BN532">
        <v>73</v>
      </c>
      <c r="BO532">
        <v>86</v>
      </c>
      <c r="BP532">
        <v>27</v>
      </c>
      <c r="BQ532">
        <v>71</v>
      </c>
      <c r="BR532">
        <v>19</v>
      </c>
      <c r="BS532">
        <v>18</v>
      </c>
      <c r="BT532">
        <v>48</v>
      </c>
      <c r="BU532">
        <v>67</v>
      </c>
    </row>
    <row r="533" spans="1:73" x14ac:dyDescent="0.25">
      <c r="A533" t="s">
        <v>864</v>
      </c>
      <c r="B533">
        <v>11</v>
      </c>
      <c r="C533" t="s">
        <v>57</v>
      </c>
      <c r="D533">
        <v>17</v>
      </c>
      <c r="E533">
        <f>Merge6[[#This Row],[age]]^2</f>
        <v>289</v>
      </c>
      <c r="F533" s="1">
        <v>11000000</v>
      </c>
      <c r="G533" s="1">
        <v>25000000</v>
      </c>
      <c r="H533" s="1">
        <f>Merge6[[#This Row],[MV at time]]/1000000</f>
        <v>11</v>
      </c>
      <c r="I533" s="1">
        <f>Merge6[[#This Row],[fee]]/1000000</f>
        <v>25</v>
      </c>
      <c r="J533" s="2">
        <f>Merge6[[#This Row],[fee]]/Merge6[[#This Row],[MV at time]]</f>
        <v>2.2727272727272729</v>
      </c>
      <c r="K533" t="s">
        <v>773</v>
      </c>
      <c r="L533" t="s">
        <v>145</v>
      </c>
      <c r="M533" t="s">
        <v>554</v>
      </c>
      <c r="N533" t="s">
        <v>218</v>
      </c>
      <c r="O5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33" t="s">
        <v>131</v>
      </c>
      <c r="R533" t="s">
        <v>91</v>
      </c>
      <c r="S533">
        <v>76</v>
      </c>
      <c r="T533">
        <v>88</v>
      </c>
      <c r="U533">
        <f>Merge6[[#This Row],[POT]]-Merge6[[#This Row],[TOT]]</f>
        <v>12</v>
      </c>
      <c r="V533" t="s">
        <v>8</v>
      </c>
      <c r="W533">
        <f>IF(Merge6[[#This Row],[Preffoot]]="Right",1,0)</f>
        <v>1</v>
      </c>
      <c r="X533" t="s">
        <v>20</v>
      </c>
      <c r="Y533">
        <f>IF(Merge6[[#This Row],[Position2]]="GK",1,0)</f>
        <v>0</v>
      </c>
      <c r="Z533">
        <f>IF(Merge6[[#This Row],[Position2]]="LB",1,0)</f>
        <v>0</v>
      </c>
      <c r="AA533">
        <f>IF(Merge6[[#This Row],[Position2]]="CB",1,0)</f>
        <v>0</v>
      </c>
      <c r="AB533">
        <f>IF(Merge6[[#This Row],[Position2]]="RB",1,0)</f>
        <v>0</v>
      </c>
      <c r="AC533">
        <f>IF(Merge6[[#This Row],[Position2]]="LWB",1,0)</f>
        <v>0</v>
      </c>
      <c r="AD533">
        <f>IF(Merge6[[#This Row],[Position2]]="RWB",1,0)</f>
        <v>0</v>
      </c>
      <c r="AE533">
        <f>IF(Merge6[[#This Row],[Position2]]="LM",1,0)</f>
        <v>0</v>
      </c>
      <c r="AF533">
        <f>IF(Merge6[[#This Row],[Position2]]="CDM",1,0)</f>
        <v>0</v>
      </c>
      <c r="AG533">
        <f>IF(Merge6[[#This Row],[Position2]]="CM",1,0)</f>
        <v>1</v>
      </c>
      <c r="AH533">
        <f>IF(Merge6[[#This Row],[Position2]]="CAM",1,0)</f>
        <v>0</v>
      </c>
      <c r="AI533">
        <f>IF(Merge6[[#This Row],[Position2]]="RM",1,0)</f>
        <v>0</v>
      </c>
      <c r="AJ533">
        <f>IF(Merge6[[#This Row],[Position2]]="LW",1,0)</f>
        <v>0</v>
      </c>
      <c r="AK533">
        <f>IF(Merge6[[#This Row],[Position2]]="RW",1,0)</f>
        <v>0</v>
      </c>
      <c r="AL533">
        <f>IF(Merge6[[#This Row],[Position2]]="CF",1,0)</f>
        <v>0</v>
      </c>
      <c r="AM533">
        <f>IF(Merge6[[#This Row],[Position2]]="ST",1,0)</f>
        <v>0</v>
      </c>
      <c r="AN533">
        <v>77</v>
      </c>
      <c r="AO533">
        <v>78</v>
      </c>
      <c r="AP533">
        <v>62</v>
      </c>
      <c r="AQ533">
        <v>79</v>
      </c>
      <c r="AR533">
        <v>77</v>
      </c>
      <c r="AS533">
        <v>57</v>
      </c>
      <c r="AT533">
        <v>74</v>
      </c>
      <c r="AU533">
        <v>69</v>
      </c>
      <c r="AV533">
        <v>68</v>
      </c>
      <c r="AW533">
        <v>58</v>
      </c>
      <c r="AX533">
        <v>45</v>
      </c>
      <c r="AY533">
        <v>56</v>
      </c>
      <c r="AZ533">
        <v>60</v>
      </c>
      <c r="BA533">
        <v>65</v>
      </c>
      <c r="BB533">
        <v>63</v>
      </c>
      <c r="BC533">
        <v>76</v>
      </c>
      <c r="BD533">
        <v>78</v>
      </c>
      <c r="BE533">
        <v>79</v>
      </c>
      <c r="BF533">
        <v>69</v>
      </c>
      <c r="BG533">
        <v>77</v>
      </c>
      <c r="BH533">
        <v>76</v>
      </c>
      <c r="BI533">
        <v>81</v>
      </c>
      <c r="BJ533">
        <v>75</v>
      </c>
      <c r="BK533">
        <v>5</v>
      </c>
      <c r="BL533">
        <v>14</v>
      </c>
      <c r="BM533">
        <v>11</v>
      </c>
      <c r="BN533">
        <v>10</v>
      </c>
      <c r="BO533">
        <v>8</v>
      </c>
      <c r="BP533">
        <v>77</v>
      </c>
      <c r="BQ533">
        <v>77</v>
      </c>
      <c r="BR533">
        <v>70</v>
      </c>
      <c r="BS533">
        <v>68</v>
      </c>
      <c r="BT533">
        <v>76</v>
      </c>
      <c r="BU533">
        <v>74</v>
      </c>
    </row>
    <row r="534" spans="1:73" x14ac:dyDescent="0.25">
      <c r="A534" t="s">
        <v>631</v>
      </c>
      <c r="B534">
        <v>23</v>
      </c>
      <c r="C534" t="s">
        <v>1</v>
      </c>
      <c r="D534">
        <v>23</v>
      </c>
      <c r="E534">
        <f>Merge6[[#This Row],[age]]^2</f>
        <v>529</v>
      </c>
      <c r="F534" s="1">
        <v>60000000</v>
      </c>
      <c r="G534" s="1">
        <v>50000000</v>
      </c>
      <c r="H534" s="1">
        <f>Merge6[[#This Row],[MV at time]]/1000000</f>
        <v>60</v>
      </c>
      <c r="I534" s="1">
        <f>Merge6[[#This Row],[fee]]/1000000</f>
        <v>50</v>
      </c>
      <c r="J534" s="2">
        <f>Merge6[[#This Row],[fee]]/Merge6[[#This Row],[MV at time]]</f>
        <v>0.83333333333333337</v>
      </c>
      <c r="K534" t="s">
        <v>1233</v>
      </c>
      <c r="L534" t="s">
        <v>149</v>
      </c>
      <c r="M534" t="s">
        <v>36</v>
      </c>
      <c r="N534" t="s">
        <v>35</v>
      </c>
      <c r="O5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34" t="s">
        <v>6</v>
      </c>
      <c r="R534" t="s">
        <v>6</v>
      </c>
      <c r="S534">
        <v>84</v>
      </c>
      <c r="T534">
        <v>89</v>
      </c>
      <c r="U534">
        <f>Merge6[[#This Row],[POT]]-Merge6[[#This Row],[TOT]]</f>
        <v>5</v>
      </c>
      <c r="V534" t="s">
        <v>8</v>
      </c>
      <c r="W534">
        <f>IF(Merge6[[#This Row],[Preffoot]]="Right",1,0)</f>
        <v>1</v>
      </c>
      <c r="X534" t="s">
        <v>9</v>
      </c>
      <c r="Y534">
        <f>IF(Merge6[[#This Row],[Position2]]="GK",1,0)</f>
        <v>0</v>
      </c>
      <c r="Z534">
        <f>IF(Merge6[[#This Row],[Position2]]="LB",1,0)</f>
        <v>0</v>
      </c>
      <c r="AA534">
        <f>IF(Merge6[[#This Row],[Position2]]="CB",1,0)</f>
        <v>1</v>
      </c>
      <c r="AB534">
        <f>IF(Merge6[[#This Row],[Position2]]="RB",1,0)</f>
        <v>0</v>
      </c>
      <c r="AC534">
        <f>IF(Merge6[[#This Row],[Position2]]="LWB",1,0)</f>
        <v>0</v>
      </c>
      <c r="AD534">
        <f>IF(Merge6[[#This Row],[Position2]]="RWB",1,0)</f>
        <v>0</v>
      </c>
      <c r="AE534">
        <f>IF(Merge6[[#This Row],[Position2]]="LM",1,0)</f>
        <v>0</v>
      </c>
      <c r="AF534">
        <f>IF(Merge6[[#This Row],[Position2]]="CDM",1,0)</f>
        <v>0</v>
      </c>
      <c r="AG534">
        <f>IF(Merge6[[#This Row],[Position2]]="CM",1,0)</f>
        <v>0</v>
      </c>
      <c r="AH534">
        <f>IF(Merge6[[#This Row],[Position2]]="CAM",1,0)</f>
        <v>0</v>
      </c>
      <c r="AI534">
        <f>IF(Merge6[[#This Row],[Position2]]="RM",1,0)</f>
        <v>0</v>
      </c>
      <c r="AJ534">
        <f>IF(Merge6[[#This Row],[Position2]]="LW",1,0)</f>
        <v>0</v>
      </c>
      <c r="AK534">
        <f>IF(Merge6[[#This Row],[Position2]]="RW",1,0)</f>
        <v>0</v>
      </c>
      <c r="AL534">
        <f>IF(Merge6[[#This Row],[Position2]]="CF",1,0)</f>
        <v>0</v>
      </c>
      <c r="AM534">
        <f>IF(Merge6[[#This Row],[Position2]]="ST",1,0)</f>
        <v>0</v>
      </c>
      <c r="AN534">
        <v>74</v>
      </c>
      <c r="AO534">
        <v>72</v>
      </c>
      <c r="AP534">
        <v>45</v>
      </c>
      <c r="AQ534">
        <v>81</v>
      </c>
      <c r="AR534">
        <v>75</v>
      </c>
      <c r="AS534">
        <v>80</v>
      </c>
      <c r="AT534">
        <v>48</v>
      </c>
      <c r="AU534">
        <v>47</v>
      </c>
      <c r="AV534">
        <v>40</v>
      </c>
      <c r="AW534">
        <v>42</v>
      </c>
      <c r="AX534">
        <v>26</v>
      </c>
      <c r="AY534">
        <v>43</v>
      </c>
      <c r="AZ534">
        <v>32</v>
      </c>
      <c r="BA534" t="s">
        <v>1234</v>
      </c>
      <c r="BB534">
        <v>83</v>
      </c>
      <c r="BC534">
        <v>85</v>
      </c>
      <c r="BD534">
        <v>85</v>
      </c>
      <c r="BE534">
        <v>76</v>
      </c>
      <c r="BF534">
        <v>80</v>
      </c>
      <c r="BG534">
        <v>74</v>
      </c>
      <c r="BH534">
        <v>83</v>
      </c>
      <c r="BI534">
        <v>71</v>
      </c>
      <c r="BJ534">
        <v>88</v>
      </c>
      <c r="BK534">
        <v>14</v>
      </c>
      <c r="BL534">
        <v>11</v>
      </c>
      <c r="BM534">
        <v>10</v>
      </c>
      <c r="BN534">
        <v>8</v>
      </c>
      <c r="BO534">
        <v>13</v>
      </c>
      <c r="BP534">
        <v>75</v>
      </c>
      <c r="BQ534">
        <v>85</v>
      </c>
      <c r="BR534">
        <v>47</v>
      </c>
      <c r="BS534">
        <v>86</v>
      </c>
      <c r="BT534">
        <v>62</v>
      </c>
      <c r="BU534">
        <v>82</v>
      </c>
    </row>
    <row r="535" spans="1:73" x14ac:dyDescent="0.25">
      <c r="A535" t="s">
        <v>631</v>
      </c>
      <c r="B535">
        <v>47</v>
      </c>
      <c r="C535" t="s">
        <v>1</v>
      </c>
      <c r="D535">
        <v>20</v>
      </c>
      <c r="E535">
        <f>Merge6[[#This Row],[age]]^2</f>
        <v>400</v>
      </c>
      <c r="F535" s="1">
        <v>15000000</v>
      </c>
      <c r="G535" s="1">
        <v>35000000</v>
      </c>
      <c r="H535" s="1">
        <f>Merge6[[#This Row],[MV at time]]/1000000</f>
        <v>15</v>
      </c>
      <c r="I535" s="1">
        <f>Merge6[[#This Row],[fee]]/1000000</f>
        <v>35</v>
      </c>
      <c r="J535" s="2">
        <f>Merge6[[#This Row],[fee]]/Merge6[[#This Row],[MV at time]]</f>
        <v>2.3333333333333335</v>
      </c>
      <c r="K535" t="s">
        <v>509</v>
      </c>
      <c r="L535" t="s">
        <v>149</v>
      </c>
      <c r="M535" t="s">
        <v>126</v>
      </c>
      <c r="N535" t="s">
        <v>36</v>
      </c>
      <c r="O5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35" t="s">
        <v>55</v>
      </c>
      <c r="R535" t="s">
        <v>6</v>
      </c>
      <c r="S535">
        <v>78</v>
      </c>
      <c r="T535">
        <v>86</v>
      </c>
      <c r="U535">
        <f>Merge6[[#This Row],[POT]]-Merge6[[#This Row],[TOT]]</f>
        <v>8</v>
      </c>
      <c r="V535" t="s">
        <v>8</v>
      </c>
      <c r="W535">
        <f>IF(Merge6[[#This Row],[Preffoot]]="Right",1,0)</f>
        <v>1</v>
      </c>
      <c r="X535" t="s">
        <v>9</v>
      </c>
      <c r="Y535">
        <f>IF(Merge6[[#This Row],[Position2]]="GK",1,0)</f>
        <v>0</v>
      </c>
      <c r="Z535">
        <f>IF(Merge6[[#This Row],[Position2]]="LB",1,0)</f>
        <v>0</v>
      </c>
      <c r="AA535">
        <f>IF(Merge6[[#This Row],[Position2]]="CB",1,0)</f>
        <v>1</v>
      </c>
      <c r="AB535">
        <f>IF(Merge6[[#This Row],[Position2]]="RB",1,0)</f>
        <v>0</v>
      </c>
      <c r="AC535">
        <f>IF(Merge6[[#This Row],[Position2]]="LWB",1,0)</f>
        <v>0</v>
      </c>
      <c r="AD535">
        <f>IF(Merge6[[#This Row],[Position2]]="RWB",1,0)</f>
        <v>0</v>
      </c>
      <c r="AE535">
        <f>IF(Merge6[[#This Row],[Position2]]="LM",1,0)</f>
        <v>0</v>
      </c>
      <c r="AF535">
        <f>IF(Merge6[[#This Row],[Position2]]="CDM",1,0)</f>
        <v>0</v>
      </c>
      <c r="AG535">
        <f>IF(Merge6[[#This Row],[Position2]]="CM",1,0)</f>
        <v>0</v>
      </c>
      <c r="AH535">
        <f>IF(Merge6[[#This Row],[Position2]]="CAM",1,0)</f>
        <v>0</v>
      </c>
      <c r="AI535">
        <f>IF(Merge6[[#This Row],[Position2]]="RM",1,0)</f>
        <v>0</v>
      </c>
      <c r="AJ535">
        <f>IF(Merge6[[#This Row],[Position2]]="LW",1,0)</f>
        <v>0</v>
      </c>
      <c r="AK535">
        <f>IF(Merge6[[#This Row],[Position2]]="RW",1,0)</f>
        <v>0</v>
      </c>
      <c r="AL535">
        <f>IF(Merge6[[#This Row],[Position2]]="CF",1,0)</f>
        <v>0</v>
      </c>
      <c r="AM535">
        <f>IF(Merge6[[#This Row],[Position2]]="ST",1,0)</f>
        <v>0</v>
      </c>
      <c r="AN535">
        <v>70</v>
      </c>
      <c r="AO535">
        <v>65</v>
      </c>
      <c r="AP535">
        <v>26</v>
      </c>
      <c r="AQ535">
        <v>74</v>
      </c>
      <c r="AR535">
        <v>62</v>
      </c>
      <c r="AS535">
        <v>78</v>
      </c>
      <c r="AT535">
        <v>41</v>
      </c>
      <c r="AU535">
        <v>29</v>
      </c>
      <c r="AV535">
        <v>23</v>
      </c>
      <c r="AW535">
        <v>41</v>
      </c>
      <c r="AX535">
        <v>26</v>
      </c>
      <c r="AY535">
        <v>43</v>
      </c>
      <c r="AZ535">
        <v>32</v>
      </c>
      <c r="BA535">
        <v>78</v>
      </c>
      <c r="BB535">
        <v>77</v>
      </c>
      <c r="BC535">
        <v>79</v>
      </c>
      <c r="BD535">
        <v>77</v>
      </c>
      <c r="BE535">
        <v>68</v>
      </c>
      <c r="BF535">
        <v>74</v>
      </c>
      <c r="BG535">
        <v>75</v>
      </c>
      <c r="BH535">
        <v>78</v>
      </c>
      <c r="BI535">
        <v>66</v>
      </c>
      <c r="BJ535">
        <v>87</v>
      </c>
      <c r="BK535">
        <v>14</v>
      </c>
      <c r="BL535">
        <v>11</v>
      </c>
      <c r="BM535">
        <v>10</v>
      </c>
      <c r="BN535">
        <v>8</v>
      </c>
      <c r="BO535">
        <v>13</v>
      </c>
      <c r="BP535">
        <v>74</v>
      </c>
      <c r="BQ535">
        <v>77</v>
      </c>
      <c r="BR535">
        <v>37</v>
      </c>
      <c r="BS535">
        <v>79</v>
      </c>
      <c r="BT535">
        <v>44</v>
      </c>
      <c r="BU535">
        <v>76</v>
      </c>
    </row>
    <row r="536" spans="1:73" x14ac:dyDescent="0.25">
      <c r="A536" t="s">
        <v>1228</v>
      </c>
      <c r="B536">
        <v>11</v>
      </c>
      <c r="C536" t="s">
        <v>28</v>
      </c>
      <c r="D536">
        <v>22</v>
      </c>
      <c r="E536">
        <f>Merge6[[#This Row],[age]]^2</f>
        <v>484</v>
      </c>
      <c r="F536" s="1">
        <v>20000000</v>
      </c>
      <c r="G536" s="1">
        <v>21400000</v>
      </c>
      <c r="H536" s="1">
        <f>Merge6[[#This Row],[MV at time]]/1000000</f>
        <v>20</v>
      </c>
      <c r="I536" s="1">
        <f>Merge6[[#This Row],[fee]]/1000000</f>
        <v>21.4</v>
      </c>
      <c r="J536" s="2">
        <f>Merge6[[#This Row],[fee]]/Merge6[[#This Row],[MV at time]]</f>
        <v>1.07</v>
      </c>
      <c r="K536" t="s">
        <v>1050</v>
      </c>
      <c r="L536" t="s">
        <v>3</v>
      </c>
      <c r="M536" t="s">
        <v>388</v>
      </c>
      <c r="N536" t="s">
        <v>89</v>
      </c>
      <c r="O5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36" t="s">
        <v>851</v>
      </c>
      <c r="R536" t="s">
        <v>60</v>
      </c>
      <c r="S536">
        <v>78</v>
      </c>
      <c r="T536">
        <v>86</v>
      </c>
      <c r="U536">
        <f>Merge6[[#This Row],[POT]]-Merge6[[#This Row],[TOT]]</f>
        <v>8</v>
      </c>
      <c r="V536" t="s">
        <v>8</v>
      </c>
      <c r="W536">
        <f>IF(Merge6[[#This Row],[Preffoot]]="Right",1,0)</f>
        <v>1</v>
      </c>
      <c r="X536" t="s">
        <v>15</v>
      </c>
      <c r="Y536">
        <f>IF(Merge6[[#This Row],[Position2]]="GK",1,0)</f>
        <v>0</v>
      </c>
      <c r="Z536">
        <f>IF(Merge6[[#This Row],[Position2]]="LB",1,0)</f>
        <v>0</v>
      </c>
      <c r="AA536">
        <f>IF(Merge6[[#This Row],[Position2]]="CB",1,0)</f>
        <v>0</v>
      </c>
      <c r="AB536">
        <f>IF(Merge6[[#This Row],[Position2]]="RB",1,0)</f>
        <v>0</v>
      </c>
      <c r="AC536">
        <f>IF(Merge6[[#This Row],[Position2]]="LWB",1,0)</f>
        <v>0</v>
      </c>
      <c r="AD536">
        <f>IF(Merge6[[#This Row],[Position2]]="RWB",1,0)</f>
        <v>0</v>
      </c>
      <c r="AE536">
        <f>IF(Merge6[[#This Row],[Position2]]="LM",1,0)</f>
        <v>0</v>
      </c>
      <c r="AF536">
        <f>IF(Merge6[[#This Row],[Position2]]="CDM",1,0)</f>
        <v>0</v>
      </c>
      <c r="AG536">
        <f>IF(Merge6[[#This Row],[Position2]]="CM",1,0)</f>
        <v>0</v>
      </c>
      <c r="AH536">
        <f>IF(Merge6[[#This Row],[Position2]]="CAM",1,0)</f>
        <v>0</v>
      </c>
      <c r="AI536">
        <f>IF(Merge6[[#This Row],[Position2]]="RM",1,0)</f>
        <v>0</v>
      </c>
      <c r="AJ536">
        <f>IF(Merge6[[#This Row],[Position2]]="LW",1,0)</f>
        <v>0</v>
      </c>
      <c r="AK536">
        <f>IF(Merge6[[#This Row],[Position2]]="RW",1,0)</f>
        <v>0</v>
      </c>
      <c r="AL536">
        <f>IF(Merge6[[#This Row],[Position2]]="CF",1,0)</f>
        <v>0</v>
      </c>
      <c r="AM536">
        <f>IF(Merge6[[#This Row],[Position2]]="ST",1,0)</f>
        <v>1</v>
      </c>
      <c r="AN536">
        <v>82</v>
      </c>
      <c r="AO536">
        <v>81</v>
      </c>
      <c r="AP536">
        <v>75</v>
      </c>
      <c r="AQ536">
        <v>73</v>
      </c>
      <c r="AR536">
        <v>74</v>
      </c>
      <c r="AS536">
        <v>68</v>
      </c>
      <c r="AT536">
        <v>83</v>
      </c>
      <c r="AU536">
        <v>79</v>
      </c>
      <c r="AV536">
        <v>79</v>
      </c>
      <c r="AW536">
        <v>80</v>
      </c>
      <c r="AX536">
        <v>74</v>
      </c>
      <c r="AY536">
        <v>73</v>
      </c>
      <c r="AZ536">
        <v>75</v>
      </c>
      <c r="BA536">
        <v>60</v>
      </c>
      <c r="BB536">
        <v>46</v>
      </c>
      <c r="BC536">
        <v>53</v>
      </c>
      <c r="BD536">
        <v>90</v>
      </c>
      <c r="BE536">
        <v>79</v>
      </c>
      <c r="BF536">
        <v>69</v>
      </c>
      <c r="BG536">
        <v>91</v>
      </c>
      <c r="BH536">
        <v>80</v>
      </c>
      <c r="BI536">
        <v>91</v>
      </c>
      <c r="BJ536">
        <v>69</v>
      </c>
      <c r="BK536">
        <v>15</v>
      </c>
      <c r="BL536">
        <v>6</v>
      </c>
      <c r="BM536">
        <v>10</v>
      </c>
      <c r="BN536">
        <v>8</v>
      </c>
      <c r="BO536">
        <v>6</v>
      </c>
      <c r="BP536">
        <v>83</v>
      </c>
      <c r="BQ536">
        <v>77</v>
      </c>
      <c r="BR536">
        <v>81</v>
      </c>
      <c r="BS536">
        <v>46</v>
      </c>
      <c r="BT536">
        <v>81</v>
      </c>
      <c r="BU536">
        <v>82</v>
      </c>
    </row>
    <row r="537" spans="1:73" x14ac:dyDescent="0.25">
      <c r="A537" t="s">
        <v>632</v>
      </c>
      <c r="B537">
        <v>23</v>
      </c>
      <c r="C537" t="s">
        <v>10</v>
      </c>
      <c r="D537">
        <v>23</v>
      </c>
      <c r="E537">
        <f>Merge6[[#This Row],[age]]^2</f>
        <v>529</v>
      </c>
      <c r="F537" s="1">
        <v>50000000</v>
      </c>
      <c r="G537" s="1">
        <v>25000000</v>
      </c>
      <c r="H537" s="1">
        <f>Merge6[[#This Row],[MV at time]]/1000000</f>
        <v>50</v>
      </c>
      <c r="I537" s="1">
        <f>Merge6[[#This Row],[fee]]/1000000</f>
        <v>25</v>
      </c>
      <c r="J537" s="2">
        <f>Merge6[[#This Row],[fee]]/Merge6[[#This Row],[MV at time]]</f>
        <v>0.5</v>
      </c>
      <c r="K537" t="s">
        <v>509</v>
      </c>
      <c r="L537" t="s">
        <v>252</v>
      </c>
      <c r="M537" t="s">
        <v>282</v>
      </c>
      <c r="N537" t="s">
        <v>218</v>
      </c>
      <c r="O5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37" t="s">
        <v>91</v>
      </c>
      <c r="R537" t="s">
        <v>91</v>
      </c>
      <c r="S537">
        <v>84</v>
      </c>
      <c r="T537">
        <v>88</v>
      </c>
      <c r="U537">
        <f>Merge6[[#This Row],[POT]]-Merge6[[#This Row],[TOT]]</f>
        <v>4</v>
      </c>
      <c r="V537" t="s">
        <v>8</v>
      </c>
      <c r="W537">
        <f>IF(Merge6[[#This Row],[Preffoot]]="Right",1,0)</f>
        <v>1</v>
      </c>
      <c r="X537" t="s">
        <v>21</v>
      </c>
      <c r="Y537">
        <f>IF(Merge6[[#This Row],[Position2]]="GK",1,0)</f>
        <v>0</v>
      </c>
      <c r="Z537">
        <f>IF(Merge6[[#This Row],[Position2]]="LB",1,0)</f>
        <v>0</v>
      </c>
      <c r="AA537">
        <f>IF(Merge6[[#This Row],[Position2]]="CB",1,0)</f>
        <v>0</v>
      </c>
      <c r="AB537">
        <f>IF(Merge6[[#This Row],[Position2]]="RB",1,0)</f>
        <v>0</v>
      </c>
      <c r="AC537">
        <f>IF(Merge6[[#This Row],[Position2]]="LWB",1,0)</f>
        <v>0</v>
      </c>
      <c r="AD537">
        <f>IF(Merge6[[#This Row],[Position2]]="RWB",1,0)</f>
        <v>0</v>
      </c>
      <c r="AE537">
        <f>IF(Merge6[[#This Row],[Position2]]="LM",1,0)</f>
        <v>0</v>
      </c>
      <c r="AF537">
        <f>IF(Merge6[[#This Row],[Position2]]="CDM",1,0)</f>
        <v>0</v>
      </c>
      <c r="AG537">
        <f>IF(Merge6[[#This Row],[Position2]]="CM",1,0)</f>
        <v>0</v>
      </c>
      <c r="AH537">
        <f>IF(Merge6[[#This Row],[Position2]]="CAM",1,0)</f>
        <v>1</v>
      </c>
      <c r="AI537">
        <f>IF(Merge6[[#This Row],[Position2]]="RM",1,0)</f>
        <v>0</v>
      </c>
      <c r="AJ537">
        <f>IF(Merge6[[#This Row],[Position2]]="LW",1,0)</f>
        <v>0</v>
      </c>
      <c r="AK537">
        <f>IF(Merge6[[#This Row],[Position2]]="RW",1,0)</f>
        <v>0</v>
      </c>
      <c r="AL537">
        <f>IF(Merge6[[#This Row],[Position2]]="CF",1,0)</f>
        <v>0</v>
      </c>
      <c r="AM537">
        <f>IF(Merge6[[#This Row],[Position2]]="ST",1,0)</f>
        <v>0</v>
      </c>
      <c r="AN537">
        <v>86</v>
      </c>
      <c r="AO537">
        <v>86</v>
      </c>
      <c r="AP537">
        <v>80</v>
      </c>
      <c r="AQ537">
        <v>86</v>
      </c>
      <c r="AR537">
        <v>81</v>
      </c>
      <c r="AS537">
        <v>54</v>
      </c>
      <c r="AT537">
        <v>81</v>
      </c>
      <c r="AU537">
        <v>77</v>
      </c>
      <c r="AV537">
        <v>80</v>
      </c>
      <c r="AW537">
        <v>77</v>
      </c>
      <c r="AX537">
        <v>59</v>
      </c>
      <c r="AY537">
        <v>54</v>
      </c>
      <c r="AZ537">
        <v>78</v>
      </c>
      <c r="BA537">
        <v>44</v>
      </c>
      <c r="BB537">
        <v>57</v>
      </c>
      <c r="BC537">
        <v>55</v>
      </c>
      <c r="BD537">
        <v>78</v>
      </c>
      <c r="BE537">
        <v>79</v>
      </c>
      <c r="BF537">
        <v>71</v>
      </c>
      <c r="BG537">
        <v>83</v>
      </c>
      <c r="BH537">
        <v>85</v>
      </c>
      <c r="BI537">
        <v>81</v>
      </c>
      <c r="BJ537">
        <v>64</v>
      </c>
      <c r="BK537">
        <v>8</v>
      </c>
      <c r="BL537">
        <v>11</v>
      </c>
      <c r="BM537">
        <v>16</v>
      </c>
      <c r="BN537">
        <v>11</v>
      </c>
      <c r="BO537">
        <v>9</v>
      </c>
      <c r="BP537">
        <v>39</v>
      </c>
      <c r="BQ537">
        <v>83</v>
      </c>
      <c r="BR537">
        <v>80</v>
      </c>
      <c r="BS537">
        <v>47</v>
      </c>
      <c r="BT537">
        <v>85</v>
      </c>
      <c r="BU537">
        <v>82</v>
      </c>
    </row>
    <row r="538" spans="1:73" x14ac:dyDescent="0.25">
      <c r="A538" t="s">
        <v>633</v>
      </c>
      <c r="B538">
        <v>17</v>
      </c>
      <c r="C538" t="s">
        <v>17</v>
      </c>
      <c r="D538">
        <v>24</v>
      </c>
      <c r="E538">
        <f>Merge6[[#This Row],[age]]^2</f>
        <v>576</v>
      </c>
      <c r="F538" s="1">
        <v>23000000</v>
      </c>
      <c r="G538" s="1">
        <v>20000000</v>
      </c>
      <c r="H538" s="1">
        <f>Merge6[[#This Row],[MV at time]]/1000000</f>
        <v>23</v>
      </c>
      <c r="I538" s="1">
        <f>Merge6[[#This Row],[fee]]/1000000</f>
        <v>20</v>
      </c>
      <c r="J538" s="2">
        <f>Merge6[[#This Row],[fee]]/Merge6[[#This Row],[MV at time]]</f>
        <v>0.86956521739130432</v>
      </c>
      <c r="K538" t="s">
        <v>509</v>
      </c>
      <c r="L538" t="s">
        <v>252</v>
      </c>
      <c r="M538" t="s">
        <v>218</v>
      </c>
      <c r="N538" t="s">
        <v>13</v>
      </c>
      <c r="O5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538" t="s">
        <v>91</v>
      </c>
      <c r="R538" t="s">
        <v>14</v>
      </c>
      <c r="S538">
        <v>79</v>
      </c>
      <c r="T538">
        <v>82</v>
      </c>
      <c r="U538">
        <f>Merge6[[#This Row],[POT]]-Merge6[[#This Row],[TOT]]</f>
        <v>3</v>
      </c>
      <c r="V538" t="s">
        <v>8</v>
      </c>
      <c r="W538">
        <f>IF(Merge6[[#This Row],[Preffoot]]="Right",1,0)</f>
        <v>1</v>
      </c>
      <c r="X538" t="s">
        <v>61</v>
      </c>
      <c r="Y538">
        <f>IF(Merge6[[#This Row],[Position2]]="GK",1,0)</f>
        <v>0</v>
      </c>
      <c r="Z538">
        <f>IF(Merge6[[#This Row],[Position2]]="LB",1,0)</f>
        <v>0</v>
      </c>
      <c r="AA538">
        <f>IF(Merge6[[#This Row],[Position2]]="CB",1,0)</f>
        <v>0</v>
      </c>
      <c r="AB538">
        <f>IF(Merge6[[#This Row],[Position2]]="RB",1,0)</f>
        <v>0</v>
      </c>
      <c r="AC538">
        <f>IF(Merge6[[#This Row],[Position2]]="LWB",1,0)</f>
        <v>0</v>
      </c>
      <c r="AD538">
        <f>IF(Merge6[[#This Row],[Position2]]="RWB",1,0)</f>
        <v>0</v>
      </c>
      <c r="AE538">
        <f>IF(Merge6[[#This Row],[Position2]]="LM",1,0)</f>
        <v>0</v>
      </c>
      <c r="AF538">
        <f>IF(Merge6[[#This Row],[Position2]]="CDM",1,0)</f>
        <v>1</v>
      </c>
      <c r="AG538">
        <f>IF(Merge6[[#This Row],[Position2]]="CM",1,0)</f>
        <v>0</v>
      </c>
      <c r="AH538">
        <f>IF(Merge6[[#This Row],[Position2]]="CAM",1,0)</f>
        <v>0</v>
      </c>
      <c r="AI538">
        <f>IF(Merge6[[#This Row],[Position2]]="RM",1,0)</f>
        <v>0</v>
      </c>
      <c r="AJ538">
        <f>IF(Merge6[[#This Row],[Position2]]="LW",1,0)</f>
        <v>0</v>
      </c>
      <c r="AK538">
        <f>IF(Merge6[[#This Row],[Position2]]="RW",1,0)</f>
        <v>0</v>
      </c>
      <c r="AL538">
        <f>IF(Merge6[[#This Row],[Position2]]="CF",1,0)</f>
        <v>0</v>
      </c>
      <c r="AM538">
        <f>IF(Merge6[[#This Row],[Position2]]="ST",1,0)</f>
        <v>0</v>
      </c>
      <c r="AN538">
        <v>78</v>
      </c>
      <c r="AO538">
        <v>74</v>
      </c>
      <c r="AP538">
        <v>59</v>
      </c>
      <c r="AQ538">
        <v>86</v>
      </c>
      <c r="AR538">
        <v>81</v>
      </c>
      <c r="AS538">
        <v>65</v>
      </c>
      <c r="AT538">
        <v>48</v>
      </c>
      <c r="AU538">
        <v>41</v>
      </c>
      <c r="AV538">
        <v>56</v>
      </c>
      <c r="AW538">
        <v>63</v>
      </c>
      <c r="AX538">
        <v>46</v>
      </c>
      <c r="AY538">
        <v>52</v>
      </c>
      <c r="AZ538">
        <v>57</v>
      </c>
      <c r="BA538">
        <v>79</v>
      </c>
      <c r="BB538">
        <v>73</v>
      </c>
      <c r="BC538">
        <v>78</v>
      </c>
      <c r="BD538">
        <v>67</v>
      </c>
      <c r="BE538">
        <v>77</v>
      </c>
      <c r="BF538">
        <v>62</v>
      </c>
      <c r="BG538">
        <v>65</v>
      </c>
      <c r="BH538">
        <v>52</v>
      </c>
      <c r="BI538">
        <v>76</v>
      </c>
      <c r="BJ538">
        <v>68</v>
      </c>
      <c r="BK538">
        <v>11</v>
      </c>
      <c r="BL538">
        <v>6</v>
      </c>
      <c r="BM538">
        <v>14</v>
      </c>
      <c r="BN538">
        <v>16</v>
      </c>
      <c r="BO538">
        <v>7</v>
      </c>
      <c r="BP538">
        <v>64</v>
      </c>
      <c r="BQ538">
        <v>80</v>
      </c>
      <c r="BR538">
        <v>57</v>
      </c>
      <c r="BS538">
        <v>80</v>
      </c>
      <c r="BT538">
        <v>77</v>
      </c>
      <c r="BU538">
        <v>83</v>
      </c>
    </row>
    <row r="539" spans="1:73" x14ac:dyDescent="0.25">
      <c r="A539" t="s">
        <v>1380</v>
      </c>
      <c r="B539">
        <v>30</v>
      </c>
      <c r="C539" t="s">
        <v>357</v>
      </c>
      <c r="D539">
        <v>18</v>
      </c>
      <c r="E539">
        <f>Merge6[[#This Row],[age]]^2</f>
        <v>324</v>
      </c>
      <c r="F539" s="1">
        <v>11000000</v>
      </c>
      <c r="G539" s="1">
        <v>11600000</v>
      </c>
      <c r="H539" s="1">
        <f>Merge6[[#This Row],[MV at time]]/1000000</f>
        <v>11</v>
      </c>
      <c r="I539" s="1">
        <f>Merge6[[#This Row],[fee]]/1000000</f>
        <v>11.6</v>
      </c>
      <c r="J539" s="2">
        <f>Merge6[[#This Row],[fee]]/Merge6[[#This Row],[MV at time]]</f>
        <v>1.0545454545454545</v>
      </c>
      <c r="K539" t="s">
        <v>1233</v>
      </c>
      <c r="L539" t="s">
        <v>300</v>
      </c>
      <c r="M539" t="s">
        <v>1381</v>
      </c>
      <c r="N539" t="s">
        <v>160</v>
      </c>
      <c r="O5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39" t="s">
        <v>547</v>
      </c>
      <c r="R539" t="s">
        <v>60</v>
      </c>
      <c r="S539">
        <v>63</v>
      </c>
      <c r="T539">
        <v>83</v>
      </c>
      <c r="U539">
        <f>Merge6[[#This Row],[POT]]-Merge6[[#This Row],[TOT]]</f>
        <v>20</v>
      </c>
      <c r="V539" t="s">
        <v>8</v>
      </c>
      <c r="W539">
        <f>IF(Merge6[[#This Row],[Preffoot]]="Right",1,0)</f>
        <v>1</v>
      </c>
      <c r="X539" t="s">
        <v>37</v>
      </c>
      <c r="Y539">
        <f>IF(Merge6[[#This Row],[Position2]]="GK",1,0)</f>
        <v>0</v>
      </c>
      <c r="Z539">
        <f>IF(Merge6[[#This Row],[Position2]]="LB",1,0)</f>
        <v>0</v>
      </c>
      <c r="AA539">
        <f>IF(Merge6[[#This Row],[Position2]]="CB",1,0)</f>
        <v>0</v>
      </c>
      <c r="AB539">
        <f>IF(Merge6[[#This Row],[Position2]]="RB",1,0)</f>
        <v>0</v>
      </c>
      <c r="AC539">
        <f>IF(Merge6[[#This Row],[Position2]]="LWB",1,0)</f>
        <v>0</v>
      </c>
      <c r="AD539">
        <f>IF(Merge6[[#This Row],[Position2]]="RWB",1,0)</f>
        <v>0</v>
      </c>
      <c r="AE539">
        <f>IF(Merge6[[#This Row],[Position2]]="LM",1,0)</f>
        <v>0</v>
      </c>
      <c r="AF539">
        <f>IF(Merge6[[#This Row],[Position2]]="CDM",1,0)</f>
        <v>0</v>
      </c>
      <c r="AG539">
        <f>IF(Merge6[[#This Row],[Position2]]="CM",1,0)</f>
        <v>0</v>
      </c>
      <c r="AH539">
        <f>IF(Merge6[[#This Row],[Position2]]="CAM",1,0)</f>
        <v>0</v>
      </c>
      <c r="AI539">
        <f>IF(Merge6[[#This Row],[Position2]]="RM",1,0)</f>
        <v>1</v>
      </c>
      <c r="AJ539">
        <f>IF(Merge6[[#This Row],[Position2]]="LW",1,0)</f>
        <v>0</v>
      </c>
      <c r="AK539">
        <f>IF(Merge6[[#This Row],[Position2]]="RW",1,0)</f>
        <v>0</v>
      </c>
      <c r="AL539">
        <f>IF(Merge6[[#This Row],[Position2]]="CF",1,0)</f>
        <v>0</v>
      </c>
      <c r="AM539">
        <f>IF(Merge6[[#This Row],[Position2]]="ST",1,0)</f>
        <v>0</v>
      </c>
      <c r="AN539">
        <v>65</v>
      </c>
      <c r="AO539">
        <v>72</v>
      </c>
      <c r="AP539">
        <v>61</v>
      </c>
      <c r="AQ539">
        <v>54</v>
      </c>
      <c r="AR539">
        <v>38</v>
      </c>
      <c r="AS539">
        <v>39</v>
      </c>
      <c r="AT539">
        <v>70</v>
      </c>
      <c r="AU539">
        <v>64</v>
      </c>
      <c r="AV539">
        <v>70</v>
      </c>
      <c r="AW539">
        <v>50</v>
      </c>
      <c r="AX539">
        <v>64</v>
      </c>
      <c r="AY539">
        <v>63</v>
      </c>
      <c r="AZ539">
        <v>48</v>
      </c>
      <c r="BA539" t="s">
        <v>1234</v>
      </c>
      <c r="BB539">
        <v>32</v>
      </c>
      <c r="BC539">
        <v>33</v>
      </c>
      <c r="BD539">
        <v>77</v>
      </c>
      <c r="BE539">
        <v>52</v>
      </c>
      <c r="BF539">
        <v>42</v>
      </c>
      <c r="BG539">
        <v>56</v>
      </c>
      <c r="BH539">
        <v>78</v>
      </c>
      <c r="BI539">
        <v>70</v>
      </c>
      <c r="BJ539">
        <v>49</v>
      </c>
      <c r="BK539">
        <v>13</v>
      </c>
      <c r="BL539">
        <v>10</v>
      </c>
      <c r="BM539">
        <v>7</v>
      </c>
      <c r="BN539">
        <v>9</v>
      </c>
      <c r="BO539">
        <v>11</v>
      </c>
      <c r="BP539">
        <v>35</v>
      </c>
      <c r="BQ539">
        <v>50</v>
      </c>
      <c r="BR539">
        <v>60</v>
      </c>
      <c r="BS539">
        <v>30</v>
      </c>
      <c r="BT539">
        <v>60</v>
      </c>
      <c r="BU539">
        <v>61</v>
      </c>
    </row>
    <row r="540" spans="1:73" x14ac:dyDescent="0.25">
      <c r="A540" t="s">
        <v>634</v>
      </c>
      <c r="B540">
        <v>46</v>
      </c>
      <c r="C540" t="s">
        <v>23</v>
      </c>
      <c r="D540">
        <v>22</v>
      </c>
      <c r="E540">
        <f>Merge6[[#This Row],[age]]^2</f>
        <v>484</v>
      </c>
      <c r="F540" s="1">
        <v>25000000</v>
      </c>
      <c r="G540" s="1">
        <v>20000000</v>
      </c>
      <c r="H540" s="1">
        <f>Merge6[[#This Row],[MV at time]]/1000000</f>
        <v>25</v>
      </c>
      <c r="I540" s="1">
        <f>Merge6[[#This Row],[fee]]/1000000</f>
        <v>20</v>
      </c>
      <c r="J540" s="2">
        <f>Merge6[[#This Row],[fee]]/Merge6[[#This Row],[MV at time]]</f>
        <v>0.8</v>
      </c>
      <c r="K540" t="s">
        <v>509</v>
      </c>
      <c r="L540" t="s">
        <v>312</v>
      </c>
      <c r="M540" t="s">
        <v>4</v>
      </c>
      <c r="N540" t="s">
        <v>35</v>
      </c>
      <c r="O5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40" t="s">
        <v>6</v>
      </c>
      <c r="R540" t="s">
        <v>6</v>
      </c>
      <c r="S540">
        <v>79</v>
      </c>
      <c r="T540">
        <v>85</v>
      </c>
      <c r="U540">
        <f>Merge6[[#This Row],[POT]]-Merge6[[#This Row],[TOT]]</f>
        <v>6</v>
      </c>
      <c r="V540" t="s">
        <v>43</v>
      </c>
      <c r="W540">
        <f>IF(Merge6[[#This Row],[Preffoot]]="Right",1,0)</f>
        <v>0</v>
      </c>
      <c r="X540" t="s">
        <v>26</v>
      </c>
      <c r="Y540">
        <f>IF(Merge6[[#This Row],[Position2]]="GK",1,0)</f>
        <v>0</v>
      </c>
      <c r="Z540">
        <f>IF(Merge6[[#This Row],[Position2]]="LB",1,0)</f>
        <v>1</v>
      </c>
      <c r="AA540">
        <f>IF(Merge6[[#This Row],[Position2]]="CB",1,0)</f>
        <v>0</v>
      </c>
      <c r="AB540">
        <f>IF(Merge6[[#This Row],[Position2]]="RB",1,0)</f>
        <v>0</v>
      </c>
      <c r="AC540">
        <f>IF(Merge6[[#This Row],[Position2]]="LWB",1,0)</f>
        <v>0</v>
      </c>
      <c r="AD540">
        <f>IF(Merge6[[#This Row],[Position2]]="RWB",1,0)</f>
        <v>0</v>
      </c>
      <c r="AE540">
        <f>IF(Merge6[[#This Row],[Position2]]="LM",1,0)</f>
        <v>0</v>
      </c>
      <c r="AF540">
        <f>IF(Merge6[[#This Row],[Position2]]="CDM",1,0)</f>
        <v>0</v>
      </c>
      <c r="AG540">
        <f>IF(Merge6[[#This Row],[Position2]]="CM",1,0)</f>
        <v>0</v>
      </c>
      <c r="AH540">
        <f>IF(Merge6[[#This Row],[Position2]]="CAM",1,0)</f>
        <v>0</v>
      </c>
      <c r="AI540">
        <f>IF(Merge6[[#This Row],[Position2]]="RM",1,0)</f>
        <v>0</v>
      </c>
      <c r="AJ540">
        <f>IF(Merge6[[#This Row],[Position2]]="LW",1,0)</f>
        <v>0</v>
      </c>
      <c r="AK540">
        <f>IF(Merge6[[#This Row],[Position2]]="RW",1,0)</f>
        <v>0</v>
      </c>
      <c r="AL540">
        <f>IF(Merge6[[#This Row],[Position2]]="CF",1,0)</f>
        <v>0</v>
      </c>
      <c r="AM540">
        <f>IF(Merge6[[#This Row],[Position2]]="ST",1,0)</f>
        <v>0</v>
      </c>
      <c r="AN540">
        <v>76</v>
      </c>
      <c r="AO540">
        <v>75</v>
      </c>
      <c r="AP540">
        <v>81</v>
      </c>
      <c r="AQ540">
        <v>75</v>
      </c>
      <c r="AR540">
        <v>70</v>
      </c>
      <c r="AS540">
        <v>74</v>
      </c>
      <c r="AT540">
        <v>68</v>
      </c>
      <c r="AU540">
        <v>66</v>
      </c>
      <c r="AV540">
        <v>59</v>
      </c>
      <c r="AW540">
        <v>65</v>
      </c>
      <c r="AX540">
        <v>43</v>
      </c>
      <c r="AY540">
        <v>38</v>
      </c>
      <c r="AZ540">
        <v>55</v>
      </c>
      <c r="BA540">
        <v>72</v>
      </c>
      <c r="BB540">
        <v>76</v>
      </c>
      <c r="BC540">
        <v>76</v>
      </c>
      <c r="BD540">
        <v>85</v>
      </c>
      <c r="BE540">
        <v>79</v>
      </c>
      <c r="BF540">
        <v>74</v>
      </c>
      <c r="BG540">
        <v>63</v>
      </c>
      <c r="BH540">
        <v>85</v>
      </c>
      <c r="BI540">
        <v>64</v>
      </c>
      <c r="BJ540">
        <v>77</v>
      </c>
      <c r="BK540">
        <v>14</v>
      </c>
      <c r="BL540">
        <v>7</v>
      </c>
      <c r="BM540">
        <v>7</v>
      </c>
      <c r="BN540">
        <v>7</v>
      </c>
      <c r="BO540">
        <v>14</v>
      </c>
      <c r="BP540">
        <v>76</v>
      </c>
      <c r="BQ540">
        <v>77</v>
      </c>
      <c r="BR540">
        <v>76</v>
      </c>
      <c r="BS540">
        <v>78</v>
      </c>
      <c r="BT540">
        <v>67</v>
      </c>
      <c r="BU540">
        <v>75</v>
      </c>
    </row>
    <row r="541" spans="1:73" x14ac:dyDescent="0.25">
      <c r="A541" t="s">
        <v>634</v>
      </c>
      <c r="B541">
        <v>35</v>
      </c>
      <c r="C541" t="s">
        <v>23</v>
      </c>
      <c r="D541">
        <v>24</v>
      </c>
      <c r="E541">
        <f>Merge6[[#This Row],[age]]^2</f>
        <v>576</v>
      </c>
      <c r="F541" s="1">
        <v>8000000</v>
      </c>
      <c r="G541" s="1">
        <v>15000000</v>
      </c>
      <c r="H541" s="1">
        <f>Merge6[[#This Row],[MV at time]]/1000000</f>
        <v>8</v>
      </c>
      <c r="I541" s="1">
        <f>Merge6[[#This Row],[fee]]/1000000</f>
        <v>15</v>
      </c>
      <c r="J541" s="2">
        <f>Merge6[[#This Row],[fee]]/Merge6[[#This Row],[MV at time]]</f>
        <v>1.875</v>
      </c>
      <c r="K541" t="s">
        <v>1050</v>
      </c>
      <c r="L541" t="s">
        <v>312</v>
      </c>
      <c r="M541" t="s">
        <v>35</v>
      </c>
      <c r="N541" t="s">
        <v>213</v>
      </c>
      <c r="O5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41" t="s">
        <v>6</v>
      </c>
      <c r="R541" t="s">
        <v>60</v>
      </c>
      <c r="S541">
        <v>75</v>
      </c>
      <c r="T541">
        <v>78</v>
      </c>
      <c r="U541">
        <f>Merge6[[#This Row],[POT]]-Merge6[[#This Row],[TOT]]</f>
        <v>3</v>
      </c>
      <c r="V541" t="s">
        <v>43</v>
      </c>
      <c r="W541">
        <f>IF(Merge6[[#This Row],[Preffoot]]="Right",1,0)</f>
        <v>0</v>
      </c>
      <c r="X541" t="s">
        <v>26</v>
      </c>
      <c r="Y541">
        <f>IF(Merge6[[#This Row],[Position2]]="GK",1,0)</f>
        <v>0</v>
      </c>
      <c r="Z541">
        <f>IF(Merge6[[#This Row],[Position2]]="LB",1,0)</f>
        <v>1</v>
      </c>
      <c r="AA541">
        <f>IF(Merge6[[#This Row],[Position2]]="CB",1,0)</f>
        <v>0</v>
      </c>
      <c r="AB541">
        <f>IF(Merge6[[#This Row],[Position2]]="RB",1,0)</f>
        <v>0</v>
      </c>
      <c r="AC541">
        <f>IF(Merge6[[#This Row],[Position2]]="LWB",1,0)</f>
        <v>0</v>
      </c>
      <c r="AD541">
        <f>IF(Merge6[[#This Row],[Position2]]="RWB",1,0)</f>
        <v>0</v>
      </c>
      <c r="AE541">
        <f>IF(Merge6[[#This Row],[Position2]]="LM",1,0)</f>
        <v>0</v>
      </c>
      <c r="AF541">
        <f>IF(Merge6[[#This Row],[Position2]]="CDM",1,0)</f>
        <v>0</v>
      </c>
      <c r="AG541">
        <f>IF(Merge6[[#This Row],[Position2]]="CM",1,0)</f>
        <v>0</v>
      </c>
      <c r="AH541">
        <f>IF(Merge6[[#This Row],[Position2]]="CAM",1,0)</f>
        <v>0</v>
      </c>
      <c r="AI541">
        <f>IF(Merge6[[#This Row],[Position2]]="RM",1,0)</f>
        <v>0</v>
      </c>
      <c r="AJ541">
        <f>IF(Merge6[[#This Row],[Position2]]="LW",1,0)</f>
        <v>0</v>
      </c>
      <c r="AK541">
        <f>IF(Merge6[[#This Row],[Position2]]="RW",1,0)</f>
        <v>0</v>
      </c>
      <c r="AL541">
        <f>IF(Merge6[[#This Row],[Position2]]="CF",1,0)</f>
        <v>0</v>
      </c>
      <c r="AM541">
        <f>IF(Merge6[[#This Row],[Position2]]="ST",1,0)</f>
        <v>0</v>
      </c>
      <c r="AN541">
        <v>71</v>
      </c>
      <c r="AO541">
        <v>74</v>
      </c>
      <c r="AP541">
        <v>76</v>
      </c>
      <c r="AQ541">
        <v>74</v>
      </c>
      <c r="AR541">
        <v>68</v>
      </c>
      <c r="AS541">
        <v>71</v>
      </c>
      <c r="AT541">
        <v>68</v>
      </c>
      <c r="AU541">
        <v>62</v>
      </c>
      <c r="AV541">
        <v>59</v>
      </c>
      <c r="AW541">
        <v>65</v>
      </c>
      <c r="AX541">
        <v>43</v>
      </c>
      <c r="AY541">
        <v>42</v>
      </c>
      <c r="AZ541">
        <v>55</v>
      </c>
      <c r="BA541">
        <v>67</v>
      </c>
      <c r="BB541">
        <v>73</v>
      </c>
      <c r="BC541">
        <v>74</v>
      </c>
      <c r="BD541">
        <v>74</v>
      </c>
      <c r="BE541">
        <v>76</v>
      </c>
      <c r="BF541">
        <v>74</v>
      </c>
      <c r="BG541">
        <v>60</v>
      </c>
      <c r="BH541">
        <v>76</v>
      </c>
      <c r="BI541">
        <v>62</v>
      </c>
      <c r="BJ541">
        <v>72</v>
      </c>
      <c r="BK541">
        <v>14</v>
      </c>
      <c r="BL541">
        <v>7</v>
      </c>
      <c r="BM541">
        <v>7</v>
      </c>
      <c r="BN541">
        <v>7</v>
      </c>
      <c r="BO541">
        <v>14</v>
      </c>
      <c r="BP541">
        <v>76</v>
      </c>
      <c r="BQ541">
        <v>72</v>
      </c>
      <c r="BR541">
        <v>72</v>
      </c>
      <c r="BS541">
        <v>74</v>
      </c>
      <c r="BT541">
        <v>64</v>
      </c>
      <c r="BU541">
        <v>70</v>
      </c>
    </row>
    <row r="542" spans="1:73" x14ac:dyDescent="0.25">
      <c r="A542" t="s">
        <v>1409</v>
      </c>
      <c r="B542">
        <v>23</v>
      </c>
      <c r="C542" t="s">
        <v>116</v>
      </c>
      <c r="D542">
        <v>29</v>
      </c>
      <c r="E542">
        <f>Merge6[[#This Row],[age]]^2</f>
        <v>841</v>
      </c>
      <c r="F542" s="1">
        <v>7500000</v>
      </c>
      <c r="G542" s="1">
        <v>10000000</v>
      </c>
      <c r="H542" s="1">
        <f>Merge6[[#This Row],[MV at time]]/1000000</f>
        <v>7.5</v>
      </c>
      <c r="I542" s="1">
        <f>Merge6[[#This Row],[fee]]/1000000</f>
        <v>10</v>
      </c>
      <c r="J542" s="2">
        <f>Merge6[[#This Row],[fee]]/Merge6[[#This Row],[MV at time]]</f>
        <v>1.3333333333333333</v>
      </c>
      <c r="K542" t="s">
        <v>1233</v>
      </c>
      <c r="L542" t="s">
        <v>259</v>
      </c>
      <c r="M542" t="s">
        <v>40</v>
      </c>
      <c r="N542" t="s">
        <v>53</v>
      </c>
      <c r="O5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42" t="s">
        <v>42</v>
      </c>
      <c r="R542" t="s">
        <v>55</v>
      </c>
      <c r="S542">
        <v>78</v>
      </c>
      <c r="T542">
        <v>78</v>
      </c>
      <c r="U542">
        <f>Merge6[[#This Row],[POT]]-Merge6[[#This Row],[TOT]]</f>
        <v>0</v>
      </c>
      <c r="V542" t="s">
        <v>8</v>
      </c>
      <c r="W542">
        <f>IF(Merge6[[#This Row],[Preffoot]]="Right",1,0)</f>
        <v>1</v>
      </c>
      <c r="X542" t="s">
        <v>114</v>
      </c>
      <c r="Y542">
        <f>IF(Merge6[[#This Row],[Position2]]="GK",1,0)</f>
        <v>0</v>
      </c>
      <c r="Z542">
        <f>IF(Merge6[[#This Row],[Position2]]="LB",1,0)</f>
        <v>0</v>
      </c>
      <c r="AA542">
        <f>IF(Merge6[[#This Row],[Position2]]="CB",1,0)</f>
        <v>0</v>
      </c>
      <c r="AB542">
        <f>IF(Merge6[[#This Row],[Position2]]="RB",1,0)</f>
        <v>0</v>
      </c>
      <c r="AC542">
        <f>IF(Merge6[[#This Row],[Position2]]="LWB",1,0)</f>
        <v>0</v>
      </c>
      <c r="AD542">
        <f>IF(Merge6[[#This Row],[Position2]]="RWB",1,0)</f>
        <v>0</v>
      </c>
      <c r="AE542">
        <f>IF(Merge6[[#This Row],[Position2]]="LM",1,0)</f>
        <v>0</v>
      </c>
      <c r="AF542">
        <f>IF(Merge6[[#This Row],[Position2]]="CDM",1,0)</f>
        <v>0</v>
      </c>
      <c r="AG542">
        <f>IF(Merge6[[#This Row],[Position2]]="CM",1,0)</f>
        <v>0</v>
      </c>
      <c r="AH542">
        <f>IF(Merge6[[#This Row],[Position2]]="CAM",1,0)</f>
        <v>0</v>
      </c>
      <c r="AI542">
        <f>IF(Merge6[[#This Row],[Position2]]="RM",1,0)</f>
        <v>0</v>
      </c>
      <c r="AJ542">
        <f>IF(Merge6[[#This Row],[Position2]]="LW",1,0)</f>
        <v>0</v>
      </c>
      <c r="AK542">
        <f>IF(Merge6[[#This Row],[Position2]]="RW",1,0)</f>
        <v>1</v>
      </c>
      <c r="AL542">
        <f>IF(Merge6[[#This Row],[Position2]]="CF",1,0)</f>
        <v>0</v>
      </c>
      <c r="AM542">
        <f>IF(Merge6[[#This Row],[Position2]]="ST",1,0)</f>
        <v>0</v>
      </c>
      <c r="AN542">
        <v>77</v>
      </c>
      <c r="AO542">
        <v>78</v>
      </c>
      <c r="AP542">
        <v>76</v>
      </c>
      <c r="AQ542">
        <v>74</v>
      </c>
      <c r="AR542">
        <v>66</v>
      </c>
      <c r="AS542">
        <v>44</v>
      </c>
      <c r="AT542">
        <v>68</v>
      </c>
      <c r="AU542">
        <v>73</v>
      </c>
      <c r="AV542">
        <v>71</v>
      </c>
      <c r="AW542">
        <v>68</v>
      </c>
      <c r="AX542">
        <v>66</v>
      </c>
      <c r="AY542">
        <v>57</v>
      </c>
      <c r="AZ542">
        <v>69</v>
      </c>
      <c r="BA542" t="s">
        <v>1234</v>
      </c>
      <c r="BB542">
        <v>56</v>
      </c>
      <c r="BC542">
        <v>61</v>
      </c>
      <c r="BD542">
        <v>91</v>
      </c>
      <c r="BE542">
        <v>89</v>
      </c>
      <c r="BF542">
        <v>61</v>
      </c>
      <c r="BG542">
        <v>77</v>
      </c>
      <c r="BH542">
        <v>88</v>
      </c>
      <c r="BI542">
        <v>82</v>
      </c>
      <c r="BJ542">
        <v>87</v>
      </c>
      <c r="BK542">
        <v>5</v>
      </c>
      <c r="BL542">
        <v>13</v>
      </c>
      <c r="BM542">
        <v>12</v>
      </c>
      <c r="BN542">
        <v>15</v>
      </c>
      <c r="BO542">
        <v>7</v>
      </c>
      <c r="BP542">
        <v>64</v>
      </c>
      <c r="BQ542">
        <v>75</v>
      </c>
      <c r="BR542">
        <v>76</v>
      </c>
      <c r="BS542">
        <v>67</v>
      </c>
      <c r="BT542">
        <v>78</v>
      </c>
      <c r="BU542">
        <v>77</v>
      </c>
    </row>
    <row r="543" spans="1:73" x14ac:dyDescent="0.25">
      <c r="A543" t="s">
        <v>358</v>
      </c>
      <c r="B543">
        <v>11</v>
      </c>
      <c r="C543" t="s">
        <v>71</v>
      </c>
      <c r="D543">
        <v>19</v>
      </c>
      <c r="E543">
        <f>Merge6[[#This Row],[age]]^2</f>
        <v>361</v>
      </c>
      <c r="F543" s="1">
        <v>15000000</v>
      </c>
      <c r="G543" s="1">
        <v>17250000</v>
      </c>
      <c r="H543" s="1">
        <f>Merge6[[#This Row],[MV at time]]/1000000</f>
        <v>15</v>
      </c>
      <c r="I543" s="1">
        <f>Merge6[[#This Row],[fee]]/1000000</f>
        <v>17.25</v>
      </c>
      <c r="J543" s="2">
        <f>Merge6[[#This Row],[fee]]/Merge6[[#This Row],[MV at time]]</f>
        <v>1.1499999999999999</v>
      </c>
      <c r="K543" t="s">
        <v>2</v>
      </c>
      <c r="L543" t="s">
        <v>290</v>
      </c>
      <c r="M543" t="s">
        <v>80</v>
      </c>
      <c r="N543" t="s">
        <v>25</v>
      </c>
      <c r="O5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43" t="s">
        <v>82</v>
      </c>
      <c r="R543" t="s">
        <v>7</v>
      </c>
      <c r="S543">
        <v>75</v>
      </c>
      <c r="T543">
        <v>86</v>
      </c>
      <c r="U543">
        <f>Merge6[[#This Row],[POT]]-Merge6[[#This Row],[TOT]]</f>
        <v>11</v>
      </c>
      <c r="V543" t="s">
        <v>8</v>
      </c>
      <c r="W543">
        <f>IF(Merge6[[#This Row],[Preffoot]]="Right",1,0)</f>
        <v>1</v>
      </c>
      <c r="X543" t="s">
        <v>156</v>
      </c>
      <c r="Y543">
        <f>IF(Merge6[[#This Row],[Position2]]="GK",1,0)</f>
        <v>0</v>
      </c>
      <c r="Z543">
        <f>IF(Merge6[[#This Row],[Position2]]="LB",1,0)</f>
        <v>0</v>
      </c>
      <c r="AA543">
        <f>IF(Merge6[[#This Row],[Position2]]="CB",1,0)</f>
        <v>0</v>
      </c>
      <c r="AB543">
        <f>IF(Merge6[[#This Row],[Position2]]="RB",1,0)</f>
        <v>0</v>
      </c>
      <c r="AC543">
        <f>IF(Merge6[[#This Row],[Position2]]="LWB",1,0)</f>
        <v>0</v>
      </c>
      <c r="AD543">
        <f>IF(Merge6[[#This Row],[Position2]]="RWB",1,0)</f>
        <v>0</v>
      </c>
      <c r="AE543">
        <f>IF(Merge6[[#This Row],[Position2]]="LM",1,0)</f>
        <v>0</v>
      </c>
      <c r="AF543">
        <f>IF(Merge6[[#This Row],[Position2]]="CDM",1,0)</f>
        <v>0</v>
      </c>
      <c r="AG543">
        <f>IF(Merge6[[#This Row],[Position2]]="CM",1,0)</f>
        <v>0</v>
      </c>
      <c r="AH543">
        <f>IF(Merge6[[#This Row],[Position2]]="CAM",1,0)</f>
        <v>0</v>
      </c>
      <c r="AI543">
        <f>IF(Merge6[[#This Row],[Position2]]="RM",1,0)</f>
        <v>0</v>
      </c>
      <c r="AJ543">
        <f>IF(Merge6[[#This Row],[Position2]]="LW",1,0)</f>
        <v>1</v>
      </c>
      <c r="AK543">
        <f>IF(Merge6[[#This Row],[Position2]]="RW",1,0)</f>
        <v>0</v>
      </c>
      <c r="AL543">
        <f>IF(Merge6[[#This Row],[Position2]]="CF",1,0)</f>
        <v>0</v>
      </c>
      <c r="AM543">
        <f>IF(Merge6[[#This Row],[Position2]]="ST",1,0)</f>
        <v>0</v>
      </c>
      <c r="AN543">
        <v>78</v>
      </c>
      <c r="AO543">
        <v>82</v>
      </c>
      <c r="AP543">
        <v>69</v>
      </c>
      <c r="AQ543">
        <v>69</v>
      </c>
      <c r="AR543">
        <v>54</v>
      </c>
      <c r="AS543">
        <v>52</v>
      </c>
      <c r="AT543">
        <v>77</v>
      </c>
      <c r="AU543">
        <v>70</v>
      </c>
      <c r="AV543">
        <v>76</v>
      </c>
      <c r="AW543">
        <v>72</v>
      </c>
      <c r="AX543">
        <v>58</v>
      </c>
      <c r="AY543">
        <v>66</v>
      </c>
      <c r="AZ543">
        <v>67</v>
      </c>
      <c r="BA543">
        <v>28</v>
      </c>
      <c r="BB543">
        <v>27</v>
      </c>
      <c r="BC543">
        <v>32</v>
      </c>
      <c r="BD543">
        <v>90</v>
      </c>
      <c r="BE543">
        <v>69</v>
      </c>
      <c r="BF543">
        <v>61</v>
      </c>
      <c r="BG543">
        <v>83</v>
      </c>
      <c r="BH543">
        <v>88</v>
      </c>
      <c r="BI543">
        <v>85</v>
      </c>
      <c r="BJ543">
        <v>66</v>
      </c>
      <c r="BK543">
        <v>7</v>
      </c>
      <c r="BL543">
        <v>5</v>
      </c>
      <c r="BM543">
        <v>6</v>
      </c>
      <c r="BN543">
        <v>14</v>
      </c>
      <c r="BO543">
        <v>12</v>
      </c>
      <c r="BP543">
        <v>66</v>
      </c>
      <c r="BQ543">
        <v>67</v>
      </c>
      <c r="BR543">
        <v>65</v>
      </c>
      <c r="BS543">
        <v>25</v>
      </c>
      <c r="BT543">
        <v>72</v>
      </c>
      <c r="BU543">
        <v>76</v>
      </c>
    </row>
    <row r="544" spans="1:73" x14ac:dyDescent="0.25">
      <c r="A544" t="s">
        <v>1370</v>
      </c>
      <c r="B544">
        <v>21</v>
      </c>
      <c r="C544" t="s">
        <v>28</v>
      </c>
      <c r="D544">
        <v>22</v>
      </c>
      <c r="E544">
        <f>Merge6[[#This Row],[age]]^2</f>
        <v>484</v>
      </c>
      <c r="F544" s="1">
        <v>6000000</v>
      </c>
      <c r="G544" s="1">
        <v>12400000</v>
      </c>
      <c r="H544" s="1">
        <f>Merge6[[#This Row],[MV at time]]/1000000</f>
        <v>6</v>
      </c>
      <c r="I544" s="1">
        <f>Merge6[[#This Row],[fee]]/1000000</f>
        <v>12.4</v>
      </c>
      <c r="J544" s="2">
        <f>Merge6[[#This Row],[fee]]/Merge6[[#This Row],[MV at time]]</f>
        <v>2.0666666666666669</v>
      </c>
      <c r="K544" t="s">
        <v>1233</v>
      </c>
      <c r="L544" t="s">
        <v>201</v>
      </c>
      <c r="M544" t="s">
        <v>1105</v>
      </c>
      <c r="N544" t="s">
        <v>172</v>
      </c>
      <c r="O5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44" t="s">
        <v>82</v>
      </c>
      <c r="R544" t="s">
        <v>6</v>
      </c>
      <c r="S544">
        <v>73</v>
      </c>
      <c r="T544">
        <v>82</v>
      </c>
      <c r="U544">
        <f>Merge6[[#This Row],[POT]]-Merge6[[#This Row],[TOT]]</f>
        <v>9</v>
      </c>
      <c r="V544" t="s">
        <v>8</v>
      </c>
      <c r="W544">
        <f>IF(Merge6[[#This Row],[Preffoot]]="Right",1,0)</f>
        <v>1</v>
      </c>
      <c r="X544" t="s">
        <v>15</v>
      </c>
      <c r="Y544">
        <f>IF(Merge6[[#This Row],[Position2]]="GK",1,0)</f>
        <v>0</v>
      </c>
      <c r="Z544">
        <f>IF(Merge6[[#This Row],[Position2]]="LB",1,0)</f>
        <v>0</v>
      </c>
      <c r="AA544">
        <f>IF(Merge6[[#This Row],[Position2]]="CB",1,0)</f>
        <v>0</v>
      </c>
      <c r="AB544">
        <f>IF(Merge6[[#This Row],[Position2]]="RB",1,0)</f>
        <v>0</v>
      </c>
      <c r="AC544">
        <f>IF(Merge6[[#This Row],[Position2]]="LWB",1,0)</f>
        <v>0</v>
      </c>
      <c r="AD544">
        <f>IF(Merge6[[#This Row],[Position2]]="RWB",1,0)</f>
        <v>0</v>
      </c>
      <c r="AE544">
        <f>IF(Merge6[[#This Row],[Position2]]="LM",1,0)</f>
        <v>0</v>
      </c>
      <c r="AF544">
        <f>IF(Merge6[[#This Row],[Position2]]="CDM",1,0)</f>
        <v>0</v>
      </c>
      <c r="AG544">
        <f>IF(Merge6[[#This Row],[Position2]]="CM",1,0)</f>
        <v>0</v>
      </c>
      <c r="AH544">
        <f>IF(Merge6[[#This Row],[Position2]]="CAM",1,0)</f>
        <v>0</v>
      </c>
      <c r="AI544">
        <f>IF(Merge6[[#This Row],[Position2]]="RM",1,0)</f>
        <v>0</v>
      </c>
      <c r="AJ544">
        <f>IF(Merge6[[#This Row],[Position2]]="LW",1,0)</f>
        <v>0</v>
      </c>
      <c r="AK544">
        <f>IF(Merge6[[#This Row],[Position2]]="RW",1,0)</f>
        <v>0</v>
      </c>
      <c r="AL544">
        <f>IF(Merge6[[#This Row],[Position2]]="CF",1,0)</f>
        <v>0</v>
      </c>
      <c r="AM544">
        <f>IF(Merge6[[#This Row],[Position2]]="ST",1,0)</f>
        <v>1</v>
      </c>
      <c r="AN544">
        <v>68</v>
      </c>
      <c r="AO544">
        <v>67</v>
      </c>
      <c r="AP544">
        <v>45</v>
      </c>
      <c r="AQ544">
        <v>61</v>
      </c>
      <c r="AR544">
        <v>50</v>
      </c>
      <c r="AS544">
        <v>74</v>
      </c>
      <c r="AT544">
        <v>74</v>
      </c>
      <c r="AU544">
        <v>75</v>
      </c>
      <c r="AV544">
        <v>66</v>
      </c>
      <c r="AW544">
        <v>57</v>
      </c>
      <c r="AX544">
        <v>45</v>
      </c>
      <c r="AY544">
        <v>58</v>
      </c>
      <c r="AZ544">
        <v>68</v>
      </c>
      <c r="BA544" t="s">
        <v>1234</v>
      </c>
      <c r="BB544">
        <v>23</v>
      </c>
      <c r="BC544">
        <v>27</v>
      </c>
      <c r="BD544">
        <v>74</v>
      </c>
      <c r="BE544">
        <v>84</v>
      </c>
      <c r="BF544">
        <v>85</v>
      </c>
      <c r="BG544">
        <v>60</v>
      </c>
      <c r="BH544">
        <v>80</v>
      </c>
      <c r="BI544">
        <v>67</v>
      </c>
      <c r="BJ544">
        <v>76</v>
      </c>
      <c r="BK544">
        <v>8</v>
      </c>
      <c r="BL544">
        <v>7</v>
      </c>
      <c r="BM544">
        <v>14</v>
      </c>
      <c r="BN544">
        <v>14</v>
      </c>
      <c r="BO544">
        <v>9</v>
      </c>
      <c r="BP544">
        <v>72</v>
      </c>
      <c r="BQ544">
        <v>72</v>
      </c>
      <c r="BR544">
        <v>75</v>
      </c>
      <c r="BS544">
        <v>26</v>
      </c>
      <c r="BT544">
        <v>64</v>
      </c>
      <c r="BU544">
        <v>72</v>
      </c>
    </row>
    <row r="545" spans="1:73" x14ac:dyDescent="0.25">
      <c r="A545" t="s">
        <v>920</v>
      </c>
      <c r="B545">
        <v>21</v>
      </c>
      <c r="C545" t="s">
        <v>10</v>
      </c>
      <c r="D545">
        <v>21</v>
      </c>
      <c r="E545">
        <f>Merge6[[#This Row],[age]]^2</f>
        <v>441</v>
      </c>
      <c r="F545" s="1">
        <v>81000000</v>
      </c>
      <c r="G545" s="1">
        <v>80000000</v>
      </c>
      <c r="H545" s="1">
        <f>Merge6[[#This Row],[MV at time]]/1000000</f>
        <v>81</v>
      </c>
      <c r="I545" s="1">
        <f>Merge6[[#This Row],[fee]]/1000000</f>
        <v>80</v>
      </c>
      <c r="J545" s="2">
        <f>Merge6[[#This Row],[fee]]/Merge6[[#This Row],[MV at time]]</f>
        <v>0.98765432098765427</v>
      </c>
      <c r="K545" t="s">
        <v>773</v>
      </c>
      <c r="L545" t="s">
        <v>252</v>
      </c>
      <c r="M545" t="s">
        <v>282</v>
      </c>
      <c r="N545" t="s">
        <v>58</v>
      </c>
      <c r="O5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45" t="s">
        <v>91</v>
      </c>
      <c r="R545" t="s">
        <v>60</v>
      </c>
      <c r="S545">
        <v>83</v>
      </c>
      <c r="T545">
        <v>91</v>
      </c>
      <c r="U545">
        <f>Merge6[[#This Row],[POT]]-Merge6[[#This Row],[TOT]]</f>
        <v>8</v>
      </c>
      <c r="V545" t="s">
        <v>43</v>
      </c>
      <c r="W545">
        <f>IF(Merge6[[#This Row],[Preffoot]]="Right",1,0)</f>
        <v>0</v>
      </c>
      <c r="X545" t="s">
        <v>21</v>
      </c>
      <c r="Y545">
        <f>IF(Merge6[[#This Row],[Position2]]="GK",1,0)</f>
        <v>0</v>
      </c>
      <c r="Z545">
        <f>IF(Merge6[[#This Row],[Position2]]="LB",1,0)</f>
        <v>0</v>
      </c>
      <c r="AA545">
        <f>IF(Merge6[[#This Row],[Position2]]="CB",1,0)</f>
        <v>0</v>
      </c>
      <c r="AB545">
        <f>IF(Merge6[[#This Row],[Position2]]="RB",1,0)</f>
        <v>0</v>
      </c>
      <c r="AC545">
        <f>IF(Merge6[[#This Row],[Position2]]="LWB",1,0)</f>
        <v>0</v>
      </c>
      <c r="AD545">
        <f>IF(Merge6[[#This Row],[Position2]]="RWB",1,0)</f>
        <v>0</v>
      </c>
      <c r="AE545">
        <f>IF(Merge6[[#This Row],[Position2]]="LM",1,0)</f>
        <v>0</v>
      </c>
      <c r="AF545">
        <f>IF(Merge6[[#This Row],[Position2]]="CDM",1,0)</f>
        <v>0</v>
      </c>
      <c r="AG545">
        <f>IF(Merge6[[#This Row],[Position2]]="CM",1,0)</f>
        <v>0</v>
      </c>
      <c r="AH545">
        <f>IF(Merge6[[#This Row],[Position2]]="CAM",1,0)</f>
        <v>1</v>
      </c>
      <c r="AI545">
        <f>IF(Merge6[[#This Row],[Position2]]="RM",1,0)</f>
        <v>0</v>
      </c>
      <c r="AJ545">
        <f>IF(Merge6[[#This Row],[Position2]]="LW",1,0)</f>
        <v>0</v>
      </c>
      <c r="AK545">
        <f>IF(Merge6[[#This Row],[Position2]]="RW",1,0)</f>
        <v>0</v>
      </c>
      <c r="AL545">
        <f>IF(Merge6[[#This Row],[Position2]]="CF",1,0)</f>
        <v>0</v>
      </c>
      <c r="AM545">
        <f>IF(Merge6[[#This Row],[Position2]]="ST",1,0)</f>
        <v>0</v>
      </c>
      <c r="AN545">
        <v>84</v>
      </c>
      <c r="AO545">
        <v>85</v>
      </c>
      <c r="AP545">
        <v>72</v>
      </c>
      <c r="AQ545">
        <v>84</v>
      </c>
      <c r="AR545">
        <v>78</v>
      </c>
      <c r="AS545">
        <v>78</v>
      </c>
      <c r="AT545">
        <v>74</v>
      </c>
      <c r="AU545">
        <v>80</v>
      </c>
      <c r="AV545">
        <v>77</v>
      </c>
      <c r="AW545">
        <v>84</v>
      </c>
      <c r="AX545">
        <v>53</v>
      </c>
      <c r="AY545">
        <v>73</v>
      </c>
      <c r="AZ545">
        <v>80</v>
      </c>
      <c r="BA545">
        <v>39</v>
      </c>
      <c r="BB545">
        <v>38</v>
      </c>
      <c r="BC545">
        <v>46</v>
      </c>
      <c r="BD545">
        <v>78</v>
      </c>
      <c r="BE545">
        <v>78</v>
      </c>
      <c r="BF545">
        <v>69</v>
      </c>
      <c r="BG545">
        <v>76</v>
      </c>
      <c r="BH545">
        <v>87</v>
      </c>
      <c r="BI545">
        <v>78</v>
      </c>
      <c r="BJ545">
        <v>75</v>
      </c>
      <c r="BK545">
        <v>10</v>
      </c>
      <c r="BL545">
        <v>6</v>
      </c>
      <c r="BM545">
        <v>8</v>
      </c>
      <c r="BN545">
        <v>11</v>
      </c>
      <c r="BO545">
        <v>12</v>
      </c>
      <c r="BP545">
        <v>42</v>
      </c>
      <c r="BQ545">
        <v>81</v>
      </c>
      <c r="BR545">
        <v>82</v>
      </c>
      <c r="BS545">
        <v>38</v>
      </c>
      <c r="BT545">
        <v>80</v>
      </c>
      <c r="BU545">
        <v>84</v>
      </c>
    </row>
    <row r="546" spans="1:73" x14ac:dyDescent="0.25">
      <c r="A546" t="s">
        <v>1293</v>
      </c>
      <c r="B546">
        <v>11</v>
      </c>
      <c r="C546" t="s">
        <v>1</v>
      </c>
      <c r="D546">
        <v>31</v>
      </c>
      <c r="E546">
        <f>Merge6[[#This Row],[age]]^2</f>
        <v>961</v>
      </c>
      <c r="F546" s="1">
        <v>35000000</v>
      </c>
      <c r="G546" s="1">
        <v>38000000</v>
      </c>
      <c r="H546" s="1">
        <f>Merge6[[#This Row],[MV at time]]/1000000</f>
        <v>35</v>
      </c>
      <c r="I546" s="1">
        <f>Merge6[[#This Row],[fee]]/1000000</f>
        <v>38</v>
      </c>
      <c r="J546" s="2">
        <f>Merge6[[#This Row],[fee]]/Merge6[[#This Row],[MV at time]]</f>
        <v>1.0857142857142856</v>
      </c>
      <c r="K546" t="s">
        <v>1233</v>
      </c>
      <c r="L546" t="s">
        <v>279</v>
      </c>
      <c r="M546" t="s">
        <v>228</v>
      </c>
      <c r="N546" t="s">
        <v>58</v>
      </c>
      <c r="O5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46" t="s">
        <v>7</v>
      </c>
      <c r="R546" t="s">
        <v>60</v>
      </c>
      <c r="S546">
        <v>87</v>
      </c>
      <c r="T546">
        <v>87</v>
      </c>
      <c r="U546">
        <f>Merge6[[#This Row],[POT]]-Merge6[[#This Row],[TOT]]</f>
        <v>0</v>
      </c>
      <c r="V546" t="s">
        <v>8</v>
      </c>
      <c r="W546">
        <f>IF(Merge6[[#This Row],[Preffoot]]="Right",1,0)</f>
        <v>1</v>
      </c>
      <c r="X546" t="s">
        <v>9</v>
      </c>
      <c r="Y546">
        <f>IF(Merge6[[#This Row],[Position2]]="GK",1,0)</f>
        <v>0</v>
      </c>
      <c r="Z546">
        <f>IF(Merge6[[#This Row],[Position2]]="LB",1,0)</f>
        <v>0</v>
      </c>
      <c r="AA546">
        <f>IF(Merge6[[#This Row],[Position2]]="CB",1,0)</f>
        <v>1</v>
      </c>
      <c r="AB546">
        <f>IF(Merge6[[#This Row],[Position2]]="RB",1,0)</f>
        <v>0</v>
      </c>
      <c r="AC546">
        <f>IF(Merge6[[#This Row],[Position2]]="LWB",1,0)</f>
        <v>0</v>
      </c>
      <c r="AD546">
        <f>IF(Merge6[[#This Row],[Position2]]="RWB",1,0)</f>
        <v>0</v>
      </c>
      <c r="AE546">
        <f>IF(Merge6[[#This Row],[Position2]]="LM",1,0)</f>
        <v>0</v>
      </c>
      <c r="AF546">
        <f>IF(Merge6[[#This Row],[Position2]]="CDM",1,0)</f>
        <v>0</v>
      </c>
      <c r="AG546">
        <f>IF(Merge6[[#This Row],[Position2]]="CM",1,0)</f>
        <v>0</v>
      </c>
      <c r="AH546">
        <f>IF(Merge6[[#This Row],[Position2]]="CAM",1,0)</f>
        <v>0</v>
      </c>
      <c r="AI546">
        <f>IF(Merge6[[#This Row],[Position2]]="RM",1,0)</f>
        <v>0</v>
      </c>
      <c r="AJ546">
        <f>IF(Merge6[[#This Row],[Position2]]="LW",1,0)</f>
        <v>0</v>
      </c>
      <c r="AK546">
        <f>IF(Merge6[[#This Row],[Position2]]="RW",1,0)</f>
        <v>0</v>
      </c>
      <c r="AL546">
        <f>IF(Merge6[[#This Row],[Position2]]="CF",1,0)</f>
        <v>0</v>
      </c>
      <c r="AM546">
        <f>IF(Merge6[[#This Row],[Position2]]="ST",1,0)</f>
        <v>0</v>
      </c>
      <c r="AN546">
        <v>72</v>
      </c>
      <c r="AO546">
        <v>70</v>
      </c>
      <c r="AP546">
        <v>38</v>
      </c>
      <c r="AQ546">
        <v>71</v>
      </c>
      <c r="AR546">
        <v>67</v>
      </c>
      <c r="AS546">
        <v>84</v>
      </c>
      <c r="AT546">
        <v>67</v>
      </c>
      <c r="AU546">
        <v>25</v>
      </c>
      <c r="AV546">
        <v>20</v>
      </c>
      <c r="AW546">
        <v>53</v>
      </c>
      <c r="AX546">
        <v>28</v>
      </c>
      <c r="AY546">
        <v>33</v>
      </c>
      <c r="AZ546">
        <v>14</v>
      </c>
      <c r="BA546" t="s">
        <v>1234</v>
      </c>
      <c r="BB546">
        <v>86</v>
      </c>
      <c r="BC546">
        <v>89</v>
      </c>
      <c r="BD546">
        <v>74</v>
      </c>
      <c r="BE546">
        <v>70</v>
      </c>
      <c r="BF546">
        <v>94</v>
      </c>
      <c r="BG546">
        <v>34</v>
      </c>
      <c r="BH546">
        <v>88</v>
      </c>
      <c r="BI546">
        <v>51</v>
      </c>
      <c r="BJ546">
        <v>82</v>
      </c>
      <c r="BK546">
        <v>13</v>
      </c>
      <c r="BL546">
        <v>7</v>
      </c>
      <c r="BM546">
        <v>11</v>
      </c>
      <c r="BN546">
        <v>7</v>
      </c>
      <c r="BO546">
        <v>5</v>
      </c>
      <c r="BP546">
        <v>83</v>
      </c>
      <c r="BQ546">
        <v>83</v>
      </c>
      <c r="BR546">
        <v>35</v>
      </c>
      <c r="BS546">
        <v>85</v>
      </c>
      <c r="BT546">
        <v>60</v>
      </c>
      <c r="BU546">
        <v>82</v>
      </c>
    </row>
    <row r="547" spans="1:73" x14ac:dyDescent="0.25">
      <c r="A547" t="s">
        <v>1284</v>
      </c>
      <c r="B547">
        <v>23</v>
      </c>
      <c r="C547" t="s">
        <v>17</v>
      </c>
      <c r="D547">
        <v>26</v>
      </c>
      <c r="E547">
        <f>Merge6[[#This Row],[age]]^2</f>
        <v>676</v>
      </c>
      <c r="F547" s="1">
        <v>50000000</v>
      </c>
      <c r="G547" s="1">
        <v>49000000</v>
      </c>
      <c r="H547" s="1">
        <f>Merge6[[#This Row],[MV at time]]/1000000</f>
        <v>50</v>
      </c>
      <c r="I547" s="1">
        <f>Merge6[[#This Row],[fee]]/1000000</f>
        <v>49</v>
      </c>
      <c r="J547" s="2">
        <f>Merge6[[#This Row],[fee]]/Merge6[[#This Row],[MV at time]]</f>
        <v>0.98</v>
      </c>
      <c r="K547" t="s">
        <v>1233</v>
      </c>
      <c r="L547" t="s">
        <v>145</v>
      </c>
      <c r="M547" t="s">
        <v>213</v>
      </c>
      <c r="N547" t="s">
        <v>89</v>
      </c>
      <c r="O5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47" t="s">
        <v>60</v>
      </c>
      <c r="R547" t="s">
        <v>60</v>
      </c>
      <c r="S547">
        <v>81</v>
      </c>
      <c r="T547">
        <v>85</v>
      </c>
      <c r="U547">
        <f>Merge6[[#This Row],[POT]]-Merge6[[#This Row],[TOT]]</f>
        <v>4</v>
      </c>
      <c r="V547" t="s">
        <v>8</v>
      </c>
      <c r="W547">
        <f>IF(Merge6[[#This Row],[Preffoot]]="Right",1,0)</f>
        <v>1</v>
      </c>
      <c r="X547" t="s">
        <v>61</v>
      </c>
      <c r="Y547">
        <f>IF(Merge6[[#This Row],[Position2]]="GK",1,0)</f>
        <v>0</v>
      </c>
      <c r="Z547">
        <f>IF(Merge6[[#This Row],[Position2]]="LB",1,0)</f>
        <v>0</v>
      </c>
      <c r="AA547">
        <f>IF(Merge6[[#This Row],[Position2]]="CB",1,0)</f>
        <v>0</v>
      </c>
      <c r="AB547">
        <f>IF(Merge6[[#This Row],[Position2]]="RB",1,0)</f>
        <v>0</v>
      </c>
      <c r="AC547">
        <f>IF(Merge6[[#This Row],[Position2]]="LWB",1,0)</f>
        <v>0</v>
      </c>
      <c r="AD547">
        <f>IF(Merge6[[#This Row],[Position2]]="RWB",1,0)</f>
        <v>0</v>
      </c>
      <c r="AE547">
        <f>IF(Merge6[[#This Row],[Position2]]="LM",1,0)</f>
        <v>0</v>
      </c>
      <c r="AF547">
        <f>IF(Merge6[[#This Row],[Position2]]="CDM",1,0)</f>
        <v>1</v>
      </c>
      <c r="AG547">
        <f>IF(Merge6[[#This Row],[Position2]]="CM",1,0)</f>
        <v>0</v>
      </c>
      <c r="AH547">
        <f>IF(Merge6[[#This Row],[Position2]]="CAM",1,0)</f>
        <v>0</v>
      </c>
      <c r="AI547">
        <f>IF(Merge6[[#This Row],[Position2]]="RM",1,0)</f>
        <v>0</v>
      </c>
      <c r="AJ547">
        <f>IF(Merge6[[#This Row],[Position2]]="LW",1,0)</f>
        <v>0</v>
      </c>
      <c r="AK547">
        <f>IF(Merge6[[#This Row],[Position2]]="RW",1,0)</f>
        <v>0</v>
      </c>
      <c r="AL547">
        <f>IF(Merge6[[#This Row],[Position2]]="CF",1,0)</f>
        <v>0</v>
      </c>
      <c r="AM547">
        <f>IF(Merge6[[#This Row],[Position2]]="ST",1,0)</f>
        <v>0</v>
      </c>
      <c r="AN547">
        <v>80</v>
      </c>
      <c r="AO547">
        <v>73</v>
      </c>
      <c r="AP547">
        <v>70</v>
      </c>
      <c r="AQ547">
        <v>82</v>
      </c>
      <c r="AR547">
        <v>81</v>
      </c>
      <c r="AS547">
        <v>66</v>
      </c>
      <c r="AT547">
        <v>75</v>
      </c>
      <c r="AU547">
        <v>62</v>
      </c>
      <c r="AV547">
        <v>68</v>
      </c>
      <c r="AW547">
        <v>62</v>
      </c>
      <c r="AX547">
        <v>71</v>
      </c>
      <c r="AY547">
        <v>58</v>
      </c>
      <c r="AZ547">
        <v>55</v>
      </c>
      <c r="BA547" t="s">
        <v>1234</v>
      </c>
      <c r="BB547">
        <v>80</v>
      </c>
      <c r="BC547">
        <v>82</v>
      </c>
      <c r="BD547">
        <v>69</v>
      </c>
      <c r="BE547">
        <v>85</v>
      </c>
      <c r="BF547">
        <v>78</v>
      </c>
      <c r="BG547">
        <v>73</v>
      </c>
      <c r="BH547">
        <v>64</v>
      </c>
      <c r="BI547">
        <v>72</v>
      </c>
      <c r="BJ547">
        <v>82</v>
      </c>
      <c r="BK547">
        <v>12</v>
      </c>
      <c r="BL547">
        <v>8</v>
      </c>
      <c r="BM547">
        <v>8</v>
      </c>
      <c r="BN547">
        <v>8</v>
      </c>
      <c r="BO547">
        <v>14</v>
      </c>
      <c r="BP547">
        <v>86</v>
      </c>
      <c r="BQ547">
        <v>77</v>
      </c>
      <c r="BR547">
        <v>66</v>
      </c>
      <c r="BS547">
        <v>78</v>
      </c>
      <c r="BT547">
        <v>75</v>
      </c>
      <c r="BU547">
        <v>79</v>
      </c>
    </row>
    <row r="548" spans="1:73" x14ac:dyDescent="0.25">
      <c r="A548" t="s">
        <v>1138</v>
      </c>
      <c r="B548">
        <v>0</v>
      </c>
      <c r="C548" t="s">
        <v>116</v>
      </c>
      <c r="D548">
        <v>21</v>
      </c>
      <c r="E548">
        <f>Merge6[[#This Row],[age]]^2</f>
        <v>441</v>
      </c>
      <c r="F548" s="1">
        <v>3000000</v>
      </c>
      <c r="G548" s="1">
        <v>9000000</v>
      </c>
      <c r="H548" s="1">
        <f>Merge6[[#This Row],[MV at time]]/1000000</f>
        <v>3</v>
      </c>
      <c r="I548" s="1">
        <f>Merge6[[#This Row],[fee]]/1000000</f>
        <v>9</v>
      </c>
      <c r="J548" s="2">
        <f>Merge6[[#This Row],[fee]]/Merge6[[#This Row],[MV at time]]</f>
        <v>3</v>
      </c>
      <c r="K548" t="s">
        <v>1050</v>
      </c>
      <c r="L548" t="s">
        <v>141</v>
      </c>
      <c r="M548" t="s">
        <v>1139</v>
      </c>
      <c r="N548" t="s">
        <v>134</v>
      </c>
      <c r="O5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548" t="s">
        <v>484</v>
      </c>
      <c r="R548" t="s">
        <v>42</v>
      </c>
      <c r="S548">
        <v>71</v>
      </c>
      <c r="T548">
        <v>80</v>
      </c>
      <c r="U548">
        <f>Merge6[[#This Row],[POT]]-Merge6[[#This Row],[TOT]]</f>
        <v>9</v>
      </c>
      <c r="V548" t="s">
        <v>43</v>
      </c>
      <c r="W548">
        <f>IF(Merge6[[#This Row],[Preffoot]]="Right",1,0)</f>
        <v>0</v>
      </c>
      <c r="X548" t="s">
        <v>114</v>
      </c>
      <c r="Y548">
        <f>IF(Merge6[[#This Row],[Position2]]="GK",1,0)</f>
        <v>0</v>
      </c>
      <c r="Z548">
        <f>IF(Merge6[[#This Row],[Position2]]="LB",1,0)</f>
        <v>0</v>
      </c>
      <c r="AA548">
        <f>IF(Merge6[[#This Row],[Position2]]="CB",1,0)</f>
        <v>0</v>
      </c>
      <c r="AB548">
        <f>IF(Merge6[[#This Row],[Position2]]="RB",1,0)</f>
        <v>0</v>
      </c>
      <c r="AC548">
        <f>IF(Merge6[[#This Row],[Position2]]="LWB",1,0)</f>
        <v>0</v>
      </c>
      <c r="AD548">
        <f>IF(Merge6[[#This Row],[Position2]]="RWB",1,0)</f>
        <v>0</v>
      </c>
      <c r="AE548">
        <f>IF(Merge6[[#This Row],[Position2]]="LM",1,0)</f>
        <v>0</v>
      </c>
      <c r="AF548">
        <f>IF(Merge6[[#This Row],[Position2]]="CDM",1,0)</f>
        <v>0</v>
      </c>
      <c r="AG548">
        <f>IF(Merge6[[#This Row],[Position2]]="CM",1,0)</f>
        <v>0</v>
      </c>
      <c r="AH548">
        <f>IF(Merge6[[#This Row],[Position2]]="CAM",1,0)</f>
        <v>0</v>
      </c>
      <c r="AI548">
        <f>IF(Merge6[[#This Row],[Position2]]="RM",1,0)</f>
        <v>0</v>
      </c>
      <c r="AJ548">
        <f>IF(Merge6[[#This Row],[Position2]]="LW",1,0)</f>
        <v>0</v>
      </c>
      <c r="AK548">
        <f>IF(Merge6[[#This Row],[Position2]]="RW",1,0)</f>
        <v>1</v>
      </c>
      <c r="AL548">
        <f>IF(Merge6[[#This Row],[Position2]]="CF",1,0)</f>
        <v>0</v>
      </c>
      <c r="AM548">
        <f>IF(Merge6[[#This Row],[Position2]]="ST",1,0)</f>
        <v>0</v>
      </c>
      <c r="AN548">
        <v>76</v>
      </c>
      <c r="AO548">
        <v>73</v>
      </c>
      <c r="AP548">
        <v>66</v>
      </c>
      <c r="AQ548">
        <v>69</v>
      </c>
      <c r="AR548">
        <v>59</v>
      </c>
      <c r="AS548">
        <v>48</v>
      </c>
      <c r="AT548">
        <v>73</v>
      </c>
      <c r="AU548">
        <v>68</v>
      </c>
      <c r="AV548">
        <v>71</v>
      </c>
      <c r="AW548">
        <v>64</v>
      </c>
      <c r="AX548">
        <v>64</v>
      </c>
      <c r="AY548">
        <v>59</v>
      </c>
      <c r="AZ548">
        <v>71</v>
      </c>
      <c r="BA548">
        <v>38</v>
      </c>
      <c r="BB548">
        <v>45</v>
      </c>
      <c r="BC548">
        <v>46</v>
      </c>
      <c r="BD548">
        <v>78</v>
      </c>
      <c r="BE548">
        <v>82</v>
      </c>
      <c r="BF548">
        <v>59</v>
      </c>
      <c r="BG548">
        <v>75</v>
      </c>
      <c r="BH548">
        <v>83</v>
      </c>
      <c r="BI548">
        <v>75</v>
      </c>
      <c r="BJ548">
        <v>72</v>
      </c>
      <c r="BK548">
        <v>9</v>
      </c>
      <c r="BL548">
        <v>10</v>
      </c>
      <c r="BM548">
        <v>13</v>
      </c>
      <c r="BN548">
        <v>10</v>
      </c>
      <c r="BO548">
        <v>7</v>
      </c>
      <c r="BP548">
        <v>40</v>
      </c>
      <c r="BQ548">
        <v>65</v>
      </c>
      <c r="BR548">
        <v>68</v>
      </c>
      <c r="BS548">
        <v>46</v>
      </c>
      <c r="BT548">
        <v>67</v>
      </c>
      <c r="BU548">
        <v>54</v>
      </c>
    </row>
    <row r="549" spans="1:73" x14ac:dyDescent="0.25">
      <c r="A549" t="s">
        <v>1140</v>
      </c>
      <c r="B549">
        <v>40</v>
      </c>
      <c r="C549" t="s">
        <v>71</v>
      </c>
      <c r="D549">
        <v>20</v>
      </c>
      <c r="E549">
        <f>Merge6[[#This Row],[age]]^2</f>
        <v>400</v>
      </c>
      <c r="F549" s="1">
        <v>18000000</v>
      </c>
      <c r="G549" s="1">
        <v>25000000</v>
      </c>
      <c r="H549" s="1">
        <f>Merge6[[#This Row],[MV at time]]/1000000</f>
        <v>18</v>
      </c>
      <c r="I549" s="1">
        <f>Merge6[[#This Row],[fee]]/1000000</f>
        <v>25</v>
      </c>
      <c r="J549" s="2">
        <f>Merge6[[#This Row],[fee]]/Merge6[[#This Row],[MV at time]]</f>
        <v>1.3888888888888888</v>
      </c>
      <c r="K549" t="s">
        <v>1233</v>
      </c>
      <c r="L549" t="s">
        <v>141</v>
      </c>
      <c r="M549" t="s">
        <v>54</v>
      </c>
      <c r="N549" t="s">
        <v>210</v>
      </c>
      <c r="O5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49" t="s">
        <v>55</v>
      </c>
      <c r="R549" t="s">
        <v>60</v>
      </c>
      <c r="S549">
        <v>75</v>
      </c>
      <c r="T549">
        <v>85</v>
      </c>
      <c r="U549">
        <f>Merge6[[#This Row],[POT]]-Merge6[[#This Row],[TOT]]</f>
        <v>10</v>
      </c>
      <c r="V549" t="s">
        <v>8</v>
      </c>
      <c r="W549">
        <f>IF(Merge6[[#This Row],[Preffoot]]="Right",1,0)</f>
        <v>1</v>
      </c>
      <c r="X549" t="s">
        <v>156</v>
      </c>
      <c r="Y549">
        <f>IF(Merge6[[#This Row],[Position2]]="GK",1,0)</f>
        <v>0</v>
      </c>
      <c r="Z549">
        <f>IF(Merge6[[#This Row],[Position2]]="LB",1,0)</f>
        <v>0</v>
      </c>
      <c r="AA549">
        <f>IF(Merge6[[#This Row],[Position2]]="CB",1,0)</f>
        <v>0</v>
      </c>
      <c r="AB549">
        <f>IF(Merge6[[#This Row],[Position2]]="RB",1,0)</f>
        <v>0</v>
      </c>
      <c r="AC549">
        <f>IF(Merge6[[#This Row],[Position2]]="LWB",1,0)</f>
        <v>0</v>
      </c>
      <c r="AD549">
        <f>IF(Merge6[[#This Row],[Position2]]="RWB",1,0)</f>
        <v>0</v>
      </c>
      <c r="AE549">
        <f>IF(Merge6[[#This Row],[Position2]]="LM",1,0)</f>
        <v>0</v>
      </c>
      <c r="AF549">
        <f>IF(Merge6[[#This Row],[Position2]]="CDM",1,0)</f>
        <v>0</v>
      </c>
      <c r="AG549">
        <f>IF(Merge6[[#This Row],[Position2]]="CM",1,0)</f>
        <v>0</v>
      </c>
      <c r="AH549">
        <f>IF(Merge6[[#This Row],[Position2]]="CAM",1,0)</f>
        <v>0</v>
      </c>
      <c r="AI549">
        <f>IF(Merge6[[#This Row],[Position2]]="RM",1,0)</f>
        <v>0</v>
      </c>
      <c r="AJ549">
        <f>IF(Merge6[[#This Row],[Position2]]="LW",1,0)</f>
        <v>1</v>
      </c>
      <c r="AK549">
        <f>IF(Merge6[[#This Row],[Position2]]="RW",1,0)</f>
        <v>0</v>
      </c>
      <c r="AL549">
        <f>IF(Merge6[[#This Row],[Position2]]="CF",1,0)</f>
        <v>0</v>
      </c>
      <c r="AM549">
        <f>IF(Merge6[[#This Row],[Position2]]="ST",1,0)</f>
        <v>0</v>
      </c>
      <c r="AN549">
        <v>79</v>
      </c>
      <c r="AO549">
        <v>80</v>
      </c>
      <c r="AP549">
        <v>66</v>
      </c>
      <c r="AQ549">
        <v>70</v>
      </c>
      <c r="AR549">
        <v>58</v>
      </c>
      <c r="AS549">
        <v>42</v>
      </c>
      <c r="AT549">
        <v>70</v>
      </c>
      <c r="AU549">
        <v>72</v>
      </c>
      <c r="AV549">
        <v>65</v>
      </c>
      <c r="AW549">
        <v>70</v>
      </c>
      <c r="AX549">
        <v>50</v>
      </c>
      <c r="AY549">
        <v>56</v>
      </c>
      <c r="AZ549">
        <v>62</v>
      </c>
      <c r="BA549" t="s">
        <v>1234</v>
      </c>
      <c r="BB549">
        <v>25</v>
      </c>
      <c r="BC549">
        <v>25</v>
      </c>
      <c r="BD549">
        <v>92</v>
      </c>
      <c r="BE549">
        <v>70</v>
      </c>
      <c r="BF549">
        <v>60</v>
      </c>
      <c r="BG549">
        <v>88</v>
      </c>
      <c r="BH549">
        <v>93</v>
      </c>
      <c r="BI549">
        <v>89</v>
      </c>
      <c r="BJ549">
        <v>77</v>
      </c>
      <c r="BK549">
        <v>12</v>
      </c>
      <c r="BL549">
        <v>6</v>
      </c>
      <c r="BM549">
        <v>13</v>
      </c>
      <c r="BN549">
        <v>7</v>
      </c>
      <c r="BO549">
        <v>14</v>
      </c>
      <c r="BP549">
        <v>52</v>
      </c>
      <c r="BQ549">
        <v>62</v>
      </c>
      <c r="BR549">
        <v>68</v>
      </c>
      <c r="BS549">
        <v>26</v>
      </c>
      <c r="BT549">
        <v>68</v>
      </c>
      <c r="BU549">
        <v>75</v>
      </c>
    </row>
    <row r="550" spans="1:73" x14ac:dyDescent="0.25">
      <c r="A550" t="s">
        <v>1140</v>
      </c>
      <c r="B550">
        <v>41</v>
      </c>
      <c r="C550" t="s">
        <v>71</v>
      </c>
      <c r="D550">
        <v>19</v>
      </c>
      <c r="E550">
        <f>Merge6[[#This Row],[age]]^2</f>
        <v>361</v>
      </c>
      <c r="F550" s="1">
        <v>9000000</v>
      </c>
      <c r="G550" s="1">
        <v>17000000</v>
      </c>
      <c r="H550" s="1">
        <f>Merge6[[#This Row],[MV at time]]/1000000</f>
        <v>9</v>
      </c>
      <c r="I550" s="1">
        <f>Merge6[[#This Row],[fee]]/1000000</f>
        <v>17</v>
      </c>
      <c r="J550" s="2">
        <f>Merge6[[#This Row],[fee]]/Merge6[[#This Row],[MV at time]]</f>
        <v>1.8888888888888888</v>
      </c>
      <c r="K550" t="s">
        <v>1050</v>
      </c>
      <c r="L550" t="s">
        <v>141</v>
      </c>
      <c r="M550" t="s">
        <v>794</v>
      </c>
      <c r="N550" t="s">
        <v>54</v>
      </c>
      <c r="O5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50" t="s">
        <v>1141</v>
      </c>
      <c r="R550" t="s">
        <v>55</v>
      </c>
      <c r="S550">
        <v>75</v>
      </c>
      <c r="T550">
        <v>85</v>
      </c>
      <c r="U550">
        <f>Merge6[[#This Row],[POT]]-Merge6[[#This Row],[TOT]]</f>
        <v>10</v>
      </c>
      <c r="V550" t="s">
        <v>8</v>
      </c>
      <c r="W550">
        <f>IF(Merge6[[#This Row],[Preffoot]]="Right",1,0)</f>
        <v>1</v>
      </c>
      <c r="X550" t="s">
        <v>77</v>
      </c>
      <c r="Y550">
        <f>IF(Merge6[[#This Row],[Position2]]="GK",1,0)</f>
        <v>0</v>
      </c>
      <c r="Z550">
        <f>IF(Merge6[[#This Row],[Position2]]="LB",1,0)</f>
        <v>0</v>
      </c>
      <c r="AA550">
        <f>IF(Merge6[[#This Row],[Position2]]="CB",1,0)</f>
        <v>0</v>
      </c>
      <c r="AB550">
        <f>IF(Merge6[[#This Row],[Position2]]="RB",1,0)</f>
        <v>0</v>
      </c>
      <c r="AC550">
        <f>IF(Merge6[[#This Row],[Position2]]="LWB",1,0)</f>
        <v>0</v>
      </c>
      <c r="AD550">
        <f>IF(Merge6[[#This Row],[Position2]]="RWB",1,0)</f>
        <v>0</v>
      </c>
      <c r="AE550">
        <f>IF(Merge6[[#This Row],[Position2]]="LM",1,0)</f>
        <v>1</v>
      </c>
      <c r="AF550">
        <f>IF(Merge6[[#This Row],[Position2]]="CDM",1,0)</f>
        <v>0</v>
      </c>
      <c r="AG550">
        <f>IF(Merge6[[#This Row],[Position2]]="CM",1,0)</f>
        <v>0</v>
      </c>
      <c r="AH550">
        <f>IF(Merge6[[#This Row],[Position2]]="CAM",1,0)</f>
        <v>0</v>
      </c>
      <c r="AI550">
        <f>IF(Merge6[[#This Row],[Position2]]="RM",1,0)</f>
        <v>0</v>
      </c>
      <c r="AJ550">
        <f>IF(Merge6[[#This Row],[Position2]]="LW",1,0)</f>
        <v>0</v>
      </c>
      <c r="AK550">
        <f>IF(Merge6[[#This Row],[Position2]]="RW",1,0)</f>
        <v>0</v>
      </c>
      <c r="AL550">
        <f>IF(Merge6[[#This Row],[Position2]]="CF",1,0)</f>
        <v>0</v>
      </c>
      <c r="AM550">
        <f>IF(Merge6[[#This Row],[Position2]]="ST",1,0)</f>
        <v>0</v>
      </c>
      <c r="AN550">
        <v>79</v>
      </c>
      <c r="AO550">
        <v>80</v>
      </c>
      <c r="AP550">
        <v>66</v>
      </c>
      <c r="AQ550">
        <v>70</v>
      </c>
      <c r="AR550">
        <v>58</v>
      </c>
      <c r="AS550">
        <v>42</v>
      </c>
      <c r="AT550">
        <v>70</v>
      </c>
      <c r="AU550">
        <v>72</v>
      </c>
      <c r="AV550">
        <v>65</v>
      </c>
      <c r="AW550">
        <v>70</v>
      </c>
      <c r="AX550">
        <v>50</v>
      </c>
      <c r="AY550">
        <v>56</v>
      </c>
      <c r="AZ550">
        <v>62</v>
      </c>
      <c r="BA550">
        <v>30</v>
      </c>
      <c r="BB550">
        <v>25</v>
      </c>
      <c r="BC550">
        <v>25</v>
      </c>
      <c r="BD550">
        <v>94</v>
      </c>
      <c r="BE550">
        <v>71</v>
      </c>
      <c r="BF550">
        <v>61</v>
      </c>
      <c r="BG550">
        <v>89</v>
      </c>
      <c r="BH550">
        <v>93</v>
      </c>
      <c r="BI550">
        <v>90</v>
      </c>
      <c r="BJ550">
        <v>78</v>
      </c>
      <c r="BK550">
        <v>12</v>
      </c>
      <c r="BL550">
        <v>6</v>
      </c>
      <c r="BM550">
        <v>13</v>
      </c>
      <c r="BN550">
        <v>7</v>
      </c>
      <c r="BO550">
        <v>14</v>
      </c>
      <c r="BP550">
        <v>52</v>
      </c>
      <c r="BQ550">
        <v>62</v>
      </c>
      <c r="BR550">
        <v>68</v>
      </c>
      <c r="BS550">
        <v>26</v>
      </c>
      <c r="BT550">
        <v>68</v>
      </c>
      <c r="BU550">
        <v>75</v>
      </c>
    </row>
    <row r="551" spans="1:73" x14ac:dyDescent="0.25">
      <c r="A551" t="s">
        <v>1303</v>
      </c>
      <c r="B551">
        <v>23</v>
      </c>
      <c r="C551" t="s">
        <v>116</v>
      </c>
      <c r="D551">
        <v>20</v>
      </c>
      <c r="E551">
        <f>Merge6[[#This Row],[age]]^2</f>
        <v>400</v>
      </c>
      <c r="F551" s="1">
        <v>35000000</v>
      </c>
      <c r="G551" s="1">
        <v>30000000</v>
      </c>
      <c r="H551" s="1">
        <f>Merge6[[#This Row],[MV at time]]/1000000</f>
        <v>35</v>
      </c>
      <c r="I551" s="1">
        <f>Merge6[[#This Row],[fee]]/1000000</f>
        <v>30</v>
      </c>
      <c r="J551" s="2">
        <f>Merge6[[#This Row],[fee]]/Merge6[[#This Row],[MV at time]]</f>
        <v>0.8571428571428571</v>
      </c>
      <c r="K551" t="s">
        <v>1233</v>
      </c>
      <c r="L551" t="s">
        <v>252</v>
      </c>
      <c r="M551" t="s">
        <v>203</v>
      </c>
      <c r="N551" t="s">
        <v>218</v>
      </c>
      <c r="O5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51" t="s">
        <v>91</v>
      </c>
      <c r="R551" t="s">
        <v>91</v>
      </c>
      <c r="S551">
        <v>75</v>
      </c>
      <c r="T551">
        <v>87</v>
      </c>
      <c r="U551">
        <f>Merge6[[#This Row],[POT]]-Merge6[[#This Row],[TOT]]</f>
        <v>12</v>
      </c>
      <c r="V551" t="s">
        <v>43</v>
      </c>
      <c r="W551">
        <f>IF(Merge6[[#This Row],[Preffoot]]="Right",1,0)</f>
        <v>0</v>
      </c>
      <c r="X551" t="s">
        <v>15</v>
      </c>
      <c r="Y551">
        <f>IF(Merge6[[#This Row],[Position2]]="GK",1,0)</f>
        <v>0</v>
      </c>
      <c r="Z551">
        <f>IF(Merge6[[#This Row],[Position2]]="LB",1,0)</f>
        <v>0</v>
      </c>
      <c r="AA551">
        <f>IF(Merge6[[#This Row],[Position2]]="CB",1,0)</f>
        <v>0</v>
      </c>
      <c r="AB551">
        <f>IF(Merge6[[#This Row],[Position2]]="RB",1,0)</f>
        <v>0</v>
      </c>
      <c r="AC551">
        <f>IF(Merge6[[#This Row],[Position2]]="LWB",1,0)</f>
        <v>0</v>
      </c>
      <c r="AD551">
        <f>IF(Merge6[[#This Row],[Position2]]="RWB",1,0)</f>
        <v>0</v>
      </c>
      <c r="AE551">
        <f>IF(Merge6[[#This Row],[Position2]]="LM",1,0)</f>
        <v>0</v>
      </c>
      <c r="AF551">
        <f>IF(Merge6[[#This Row],[Position2]]="CDM",1,0)</f>
        <v>0</v>
      </c>
      <c r="AG551">
        <f>IF(Merge6[[#This Row],[Position2]]="CM",1,0)</f>
        <v>0</v>
      </c>
      <c r="AH551">
        <f>IF(Merge6[[#This Row],[Position2]]="CAM",1,0)</f>
        <v>0</v>
      </c>
      <c r="AI551">
        <f>IF(Merge6[[#This Row],[Position2]]="RM",1,0)</f>
        <v>0</v>
      </c>
      <c r="AJ551">
        <f>IF(Merge6[[#This Row],[Position2]]="LW",1,0)</f>
        <v>0</v>
      </c>
      <c r="AK551">
        <f>IF(Merge6[[#This Row],[Position2]]="RW",1,0)</f>
        <v>0</v>
      </c>
      <c r="AL551">
        <f>IF(Merge6[[#This Row],[Position2]]="CF",1,0)</f>
        <v>0</v>
      </c>
      <c r="AM551">
        <f>IF(Merge6[[#This Row],[Position2]]="ST",1,0)</f>
        <v>1</v>
      </c>
      <c r="AN551">
        <v>75</v>
      </c>
      <c r="AO551">
        <v>78</v>
      </c>
      <c r="AP551">
        <v>63</v>
      </c>
      <c r="AQ551">
        <v>69</v>
      </c>
      <c r="AR551">
        <v>64</v>
      </c>
      <c r="AS551">
        <v>62</v>
      </c>
      <c r="AT551">
        <v>76</v>
      </c>
      <c r="AU551">
        <v>77</v>
      </c>
      <c r="AV551">
        <v>75</v>
      </c>
      <c r="AW551">
        <v>67</v>
      </c>
      <c r="AX551">
        <v>62</v>
      </c>
      <c r="AY551">
        <v>73</v>
      </c>
      <c r="AZ551">
        <v>71</v>
      </c>
      <c r="BA551" t="s">
        <v>1234</v>
      </c>
      <c r="BB551">
        <v>25</v>
      </c>
      <c r="BC551">
        <v>19</v>
      </c>
      <c r="BD551">
        <v>94</v>
      </c>
      <c r="BE551">
        <v>74</v>
      </c>
      <c r="BF551">
        <v>74</v>
      </c>
      <c r="BG551">
        <v>81</v>
      </c>
      <c r="BH551">
        <v>92</v>
      </c>
      <c r="BI551">
        <v>88</v>
      </c>
      <c r="BJ551">
        <v>88</v>
      </c>
      <c r="BK551">
        <v>12</v>
      </c>
      <c r="BL551">
        <v>12</v>
      </c>
      <c r="BM551">
        <v>12</v>
      </c>
      <c r="BN551">
        <v>7</v>
      </c>
      <c r="BO551">
        <v>7</v>
      </c>
      <c r="BP551">
        <v>51</v>
      </c>
      <c r="BQ551">
        <v>68</v>
      </c>
      <c r="BR551">
        <v>75</v>
      </c>
      <c r="BS551">
        <v>23</v>
      </c>
      <c r="BT551">
        <v>68</v>
      </c>
      <c r="BU551">
        <v>73</v>
      </c>
    </row>
    <row r="552" spans="1:73" x14ac:dyDescent="0.25">
      <c r="A552" t="s">
        <v>350</v>
      </c>
      <c r="B552">
        <v>23</v>
      </c>
      <c r="C552" t="s">
        <v>71</v>
      </c>
      <c r="D552">
        <v>25</v>
      </c>
      <c r="E552">
        <f>Merge6[[#This Row],[age]]^2</f>
        <v>625</v>
      </c>
      <c r="F552" s="1">
        <v>18000000</v>
      </c>
      <c r="G552" s="1">
        <v>18000000</v>
      </c>
      <c r="H552" s="1">
        <f>Merge6[[#This Row],[MV at time]]/1000000</f>
        <v>18</v>
      </c>
      <c r="I552" s="1">
        <f>Merge6[[#This Row],[fee]]/1000000</f>
        <v>18</v>
      </c>
      <c r="J552" s="2">
        <f>Merge6[[#This Row],[fee]]/Merge6[[#This Row],[MV at time]]</f>
        <v>1</v>
      </c>
      <c r="K552" t="s">
        <v>2</v>
      </c>
      <c r="L552" t="s">
        <v>351</v>
      </c>
      <c r="M552" t="s">
        <v>352</v>
      </c>
      <c r="N552" t="s">
        <v>95</v>
      </c>
      <c r="O5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52" t="s">
        <v>55</v>
      </c>
      <c r="R552" t="s">
        <v>6</v>
      </c>
      <c r="S552">
        <v>79</v>
      </c>
      <c r="T552">
        <v>80</v>
      </c>
      <c r="U552">
        <f>Merge6[[#This Row],[POT]]-Merge6[[#This Row],[TOT]]</f>
        <v>1</v>
      </c>
      <c r="V552" t="s">
        <v>8</v>
      </c>
      <c r="W552">
        <f>IF(Merge6[[#This Row],[Preffoot]]="Right",1,0)</f>
        <v>1</v>
      </c>
      <c r="X552" t="s">
        <v>15</v>
      </c>
      <c r="Y552">
        <f>IF(Merge6[[#This Row],[Position2]]="GK",1,0)</f>
        <v>0</v>
      </c>
      <c r="Z552">
        <f>IF(Merge6[[#This Row],[Position2]]="LB",1,0)</f>
        <v>0</v>
      </c>
      <c r="AA552">
        <f>IF(Merge6[[#This Row],[Position2]]="CB",1,0)</f>
        <v>0</v>
      </c>
      <c r="AB552">
        <f>IF(Merge6[[#This Row],[Position2]]="RB",1,0)</f>
        <v>0</v>
      </c>
      <c r="AC552">
        <f>IF(Merge6[[#This Row],[Position2]]="LWB",1,0)</f>
        <v>0</v>
      </c>
      <c r="AD552">
        <f>IF(Merge6[[#This Row],[Position2]]="RWB",1,0)</f>
        <v>0</v>
      </c>
      <c r="AE552">
        <f>IF(Merge6[[#This Row],[Position2]]="LM",1,0)</f>
        <v>0</v>
      </c>
      <c r="AF552">
        <f>IF(Merge6[[#This Row],[Position2]]="CDM",1,0)</f>
        <v>0</v>
      </c>
      <c r="AG552">
        <f>IF(Merge6[[#This Row],[Position2]]="CM",1,0)</f>
        <v>0</v>
      </c>
      <c r="AH552">
        <f>IF(Merge6[[#This Row],[Position2]]="CAM",1,0)</f>
        <v>0</v>
      </c>
      <c r="AI552">
        <f>IF(Merge6[[#This Row],[Position2]]="RM",1,0)</f>
        <v>0</v>
      </c>
      <c r="AJ552">
        <f>IF(Merge6[[#This Row],[Position2]]="LW",1,0)</f>
        <v>0</v>
      </c>
      <c r="AK552">
        <f>IF(Merge6[[#This Row],[Position2]]="RW",1,0)</f>
        <v>0</v>
      </c>
      <c r="AL552">
        <f>IF(Merge6[[#This Row],[Position2]]="CF",1,0)</f>
        <v>0</v>
      </c>
      <c r="AM552">
        <f>IF(Merge6[[#This Row],[Position2]]="ST",1,0)</f>
        <v>1</v>
      </c>
      <c r="AN552">
        <v>78</v>
      </c>
      <c r="AO552">
        <v>80</v>
      </c>
      <c r="AP552">
        <v>77</v>
      </c>
      <c r="AQ552">
        <v>69</v>
      </c>
      <c r="AR552">
        <v>58</v>
      </c>
      <c r="AS552">
        <v>73</v>
      </c>
      <c r="AT552">
        <v>78</v>
      </c>
      <c r="AU552">
        <v>82</v>
      </c>
      <c r="AV552">
        <v>72</v>
      </c>
      <c r="AW552">
        <v>62</v>
      </c>
      <c r="AX552">
        <v>63</v>
      </c>
      <c r="AY552">
        <v>69</v>
      </c>
      <c r="AZ552">
        <v>69</v>
      </c>
      <c r="BA552">
        <v>13</v>
      </c>
      <c r="BB552">
        <v>18</v>
      </c>
      <c r="BC552">
        <v>14</v>
      </c>
      <c r="BD552">
        <v>82</v>
      </c>
      <c r="BE552">
        <v>70</v>
      </c>
      <c r="BF552">
        <v>75</v>
      </c>
      <c r="BG552">
        <v>75</v>
      </c>
      <c r="BH552">
        <v>77</v>
      </c>
      <c r="BI552">
        <v>79</v>
      </c>
      <c r="BJ552">
        <v>71</v>
      </c>
      <c r="BK552">
        <v>8</v>
      </c>
      <c r="BL552">
        <v>10</v>
      </c>
      <c r="BM552">
        <v>12</v>
      </c>
      <c r="BN552">
        <v>12</v>
      </c>
      <c r="BO552">
        <v>14</v>
      </c>
      <c r="BP552">
        <v>43</v>
      </c>
      <c r="BQ552">
        <v>79</v>
      </c>
      <c r="BR552">
        <v>83</v>
      </c>
      <c r="BS552">
        <v>28</v>
      </c>
      <c r="BT552">
        <v>63</v>
      </c>
      <c r="BU552">
        <v>78</v>
      </c>
    </row>
    <row r="553" spans="1:73" x14ac:dyDescent="0.25">
      <c r="A553" t="s">
        <v>350</v>
      </c>
      <c r="B553">
        <v>35</v>
      </c>
      <c r="C553" t="s">
        <v>71</v>
      </c>
      <c r="D553">
        <v>27</v>
      </c>
      <c r="E553">
        <f>Merge6[[#This Row],[age]]^2</f>
        <v>729</v>
      </c>
      <c r="F553" s="1">
        <v>14000000</v>
      </c>
      <c r="G553" s="1">
        <v>11500000</v>
      </c>
      <c r="H553" s="1">
        <f>Merge6[[#This Row],[MV at time]]/1000000</f>
        <v>14</v>
      </c>
      <c r="I553" s="1">
        <f>Merge6[[#This Row],[fee]]/1000000</f>
        <v>11.5</v>
      </c>
      <c r="J553" s="2">
        <f>Merge6[[#This Row],[fee]]/Merge6[[#This Row],[MV at time]]</f>
        <v>0.8214285714285714</v>
      </c>
      <c r="K553" t="s">
        <v>773</v>
      </c>
      <c r="L553" t="s">
        <v>351</v>
      </c>
      <c r="M553" t="s">
        <v>95</v>
      </c>
      <c r="N553" t="s">
        <v>177</v>
      </c>
      <c r="O5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53" t="s">
        <v>6</v>
      </c>
      <c r="R553" t="s">
        <v>55</v>
      </c>
      <c r="S553">
        <v>78</v>
      </c>
      <c r="T553">
        <v>78</v>
      </c>
      <c r="U553">
        <f>Merge6[[#This Row],[POT]]-Merge6[[#This Row],[TOT]]</f>
        <v>0</v>
      </c>
      <c r="V553" t="s">
        <v>8</v>
      </c>
      <c r="W553">
        <f>IF(Merge6[[#This Row],[Preffoot]]="Right",1,0)</f>
        <v>1</v>
      </c>
      <c r="X553" t="s">
        <v>156</v>
      </c>
      <c r="Y553">
        <f>IF(Merge6[[#This Row],[Position2]]="GK",1,0)</f>
        <v>0</v>
      </c>
      <c r="Z553">
        <f>IF(Merge6[[#This Row],[Position2]]="LB",1,0)</f>
        <v>0</v>
      </c>
      <c r="AA553">
        <f>IF(Merge6[[#This Row],[Position2]]="CB",1,0)</f>
        <v>0</v>
      </c>
      <c r="AB553">
        <f>IF(Merge6[[#This Row],[Position2]]="RB",1,0)</f>
        <v>0</v>
      </c>
      <c r="AC553">
        <f>IF(Merge6[[#This Row],[Position2]]="LWB",1,0)</f>
        <v>0</v>
      </c>
      <c r="AD553">
        <f>IF(Merge6[[#This Row],[Position2]]="RWB",1,0)</f>
        <v>0</v>
      </c>
      <c r="AE553">
        <f>IF(Merge6[[#This Row],[Position2]]="LM",1,0)</f>
        <v>0</v>
      </c>
      <c r="AF553">
        <f>IF(Merge6[[#This Row],[Position2]]="CDM",1,0)</f>
        <v>0</v>
      </c>
      <c r="AG553">
        <f>IF(Merge6[[#This Row],[Position2]]="CM",1,0)</f>
        <v>0</v>
      </c>
      <c r="AH553">
        <f>IF(Merge6[[#This Row],[Position2]]="CAM",1,0)</f>
        <v>0</v>
      </c>
      <c r="AI553">
        <f>IF(Merge6[[#This Row],[Position2]]="RM",1,0)</f>
        <v>0</v>
      </c>
      <c r="AJ553">
        <f>IF(Merge6[[#This Row],[Position2]]="LW",1,0)</f>
        <v>1</v>
      </c>
      <c r="AK553">
        <f>IF(Merge6[[#This Row],[Position2]]="RW",1,0)</f>
        <v>0</v>
      </c>
      <c r="AL553">
        <f>IF(Merge6[[#This Row],[Position2]]="CF",1,0)</f>
        <v>0</v>
      </c>
      <c r="AM553">
        <f>IF(Merge6[[#This Row],[Position2]]="ST",1,0)</f>
        <v>0</v>
      </c>
      <c r="AN553">
        <v>76</v>
      </c>
      <c r="AO553">
        <v>77</v>
      </c>
      <c r="AP553">
        <v>73</v>
      </c>
      <c r="AQ553">
        <v>74</v>
      </c>
      <c r="AR553">
        <v>61</v>
      </c>
      <c r="AS553">
        <v>74</v>
      </c>
      <c r="AT553">
        <v>81</v>
      </c>
      <c r="AU553">
        <v>79</v>
      </c>
      <c r="AV553">
        <v>73</v>
      </c>
      <c r="AW553">
        <v>67</v>
      </c>
      <c r="AX553">
        <v>63</v>
      </c>
      <c r="AY553">
        <v>72</v>
      </c>
      <c r="AZ553">
        <v>75</v>
      </c>
      <c r="BA553">
        <v>23</v>
      </c>
      <c r="BB553">
        <v>18</v>
      </c>
      <c r="BC553">
        <v>14</v>
      </c>
      <c r="BD553">
        <v>82</v>
      </c>
      <c r="BE553">
        <v>76</v>
      </c>
      <c r="BF553">
        <v>75</v>
      </c>
      <c r="BG553">
        <v>72</v>
      </c>
      <c r="BH553">
        <v>87</v>
      </c>
      <c r="BI553">
        <v>78</v>
      </c>
      <c r="BJ553">
        <v>69</v>
      </c>
      <c r="BK553">
        <v>8</v>
      </c>
      <c r="BL553">
        <v>10</v>
      </c>
      <c r="BM553">
        <v>12</v>
      </c>
      <c r="BN553">
        <v>12</v>
      </c>
      <c r="BO553">
        <v>14</v>
      </c>
      <c r="BP553">
        <v>48</v>
      </c>
      <c r="BQ553">
        <v>79</v>
      </c>
      <c r="BR553">
        <v>81</v>
      </c>
      <c r="BS553">
        <v>21</v>
      </c>
      <c r="BT553">
        <v>73</v>
      </c>
      <c r="BU553">
        <v>78</v>
      </c>
    </row>
    <row r="554" spans="1:73" x14ac:dyDescent="0.25">
      <c r="A554" t="s">
        <v>887</v>
      </c>
      <c r="B554">
        <v>20</v>
      </c>
      <c r="C554" t="s">
        <v>28</v>
      </c>
      <c r="D554">
        <v>23</v>
      </c>
      <c r="E554">
        <f>Merge6[[#This Row],[age]]^2</f>
        <v>529</v>
      </c>
      <c r="F554" s="1">
        <v>8000000</v>
      </c>
      <c r="G554" s="1">
        <v>16500000</v>
      </c>
      <c r="H554" s="1">
        <f>Merge6[[#This Row],[MV at time]]/1000000</f>
        <v>8</v>
      </c>
      <c r="I554" s="1">
        <f>Merge6[[#This Row],[fee]]/1000000</f>
        <v>16.5</v>
      </c>
      <c r="J554" s="2">
        <f>Merge6[[#This Row],[fee]]/Merge6[[#This Row],[MV at time]]</f>
        <v>2.0625</v>
      </c>
      <c r="K554" t="s">
        <v>773</v>
      </c>
      <c r="L554" t="s">
        <v>145</v>
      </c>
      <c r="M554" t="s">
        <v>335</v>
      </c>
      <c r="N554" t="s">
        <v>429</v>
      </c>
      <c r="O5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54" t="s">
        <v>131</v>
      </c>
      <c r="R554" t="s">
        <v>60</v>
      </c>
      <c r="S554">
        <v>72</v>
      </c>
      <c r="T554">
        <v>80</v>
      </c>
      <c r="U554">
        <f>Merge6[[#This Row],[POT]]-Merge6[[#This Row],[TOT]]</f>
        <v>8</v>
      </c>
      <c r="V554" t="s">
        <v>8</v>
      </c>
      <c r="W554">
        <f>IF(Merge6[[#This Row],[Preffoot]]="Right",1,0)</f>
        <v>1</v>
      </c>
      <c r="X554" t="s">
        <v>15</v>
      </c>
      <c r="Y554">
        <f>IF(Merge6[[#This Row],[Position2]]="GK",1,0)</f>
        <v>0</v>
      </c>
      <c r="Z554">
        <f>IF(Merge6[[#This Row],[Position2]]="LB",1,0)</f>
        <v>0</v>
      </c>
      <c r="AA554">
        <f>IF(Merge6[[#This Row],[Position2]]="CB",1,0)</f>
        <v>0</v>
      </c>
      <c r="AB554">
        <f>IF(Merge6[[#This Row],[Position2]]="RB",1,0)</f>
        <v>0</v>
      </c>
      <c r="AC554">
        <f>IF(Merge6[[#This Row],[Position2]]="LWB",1,0)</f>
        <v>0</v>
      </c>
      <c r="AD554">
        <f>IF(Merge6[[#This Row],[Position2]]="RWB",1,0)</f>
        <v>0</v>
      </c>
      <c r="AE554">
        <f>IF(Merge6[[#This Row],[Position2]]="LM",1,0)</f>
        <v>0</v>
      </c>
      <c r="AF554">
        <f>IF(Merge6[[#This Row],[Position2]]="CDM",1,0)</f>
        <v>0</v>
      </c>
      <c r="AG554">
        <f>IF(Merge6[[#This Row],[Position2]]="CM",1,0)</f>
        <v>0</v>
      </c>
      <c r="AH554">
        <f>IF(Merge6[[#This Row],[Position2]]="CAM",1,0)</f>
        <v>0</v>
      </c>
      <c r="AI554">
        <f>IF(Merge6[[#This Row],[Position2]]="RM",1,0)</f>
        <v>0</v>
      </c>
      <c r="AJ554">
        <f>IF(Merge6[[#This Row],[Position2]]="LW",1,0)</f>
        <v>0</v>
      </c>
      <c r="AK554">
        <f>IF(Merge6[[#This Row],[Position2]]="RW",1,0)</f>
        <v>0</v>
      </c>
      <c r="AL554">
        <f>IF(Merge6[[#This Row],[Position2]]="CF",1,0)</f>
        <v>0</v>
      </c>
      <c r="AM554">
        <f>IF(Merge6[[#This Row],[Position2]]="ST",1,0)</f>
        <v>1</v>
      </c>
      <c r="AN554">
        <v>72</v>
      </c>
      <c r="AO554">
        <v>73</v>
      </c>
      <c r="AP554">
        <v>66</v>
      </c>
      <c r="AQ554">
        <v>66</v>
      </c>
      <c r="AR554">
        <v>43</v>
      </c>
      <c r="AS554">
        <v>62</v>
      </c>
      <c r="AT554">
        <v>73</v>
      </c>
      <c r="AU554">
        <v>75</v>
      </c>
      <c r="AV554">
        <v>72</v>
      </c>
      <c r="AW554">
        <v>63</v>
      </c>
      <c r="AX554">
        <v>63</v>
      </c>
      <c r="AY554">
        <v>74</v>
      </c>
      <c r="AZ554">
        <v>65</v>
      </c>
      <c r="BA554">
        <v>53</v>
      </c>
      <c r="BB554">
        <v>24</v>
      </c>
      <c r="BC554">
        <v>23</v>
      </c>
      <c r="BD554">
        <v>85</v>
      </c>
      <c r="BE554">
        <v>76</v>
      </c>
      <c r="BF554">
        <v>71</v>
      </c>
      <c r="BG554">
        <v>63</v>
      </c>
      <c r="BH554">
        <v>87</v>
      </c>
      <c r="BI554">
        <v>73</v>
      </c>
      <c r="BJ554">
        <v>72</v>
      </c>
      <c r="BK554">
        <v>15</v>
      </c>
      <c r="BL554">
        <v>11</v>
      </c>
      <c r="BM554">
        <v>10</v>
      </c>
      <c r="BN554">
        <v>13</v>
      </c>
      <c r="BO554">
        <v>14</v>
      </c>
      <c r="BP554">
        <v>35</v>
      </c>
      <c r="BQ554">
        <v>71</v>
      </c>
      <c r="BR554">
        <v>71</v>
      </c>
      <c r="BS554">
        <v>29</v>
      </c>
      <c r="BT554">
        <v>67</v>
      </c>
      <c r="BU554">
        <v>61</v>
      </c>
    </row>
    <row r="555" spans="1:73" x14ac:dyDescent="0.25">
      <c r="A555" t="s">
        <v>838</v>
      </c>
      <c r="B555">
        <v>9</v>
      </c>
      <c r="C555" t="s">
        <v>57</v>
      </c>
      <c r="D555">
        <v>25</v>
      </c>
      <c r="E555">
        <f>Merge6[[#This Row],[age]]^2</f>
        <v>625</v>
      </c>
      <c r="F555" s="1">
        <v>10000000</v>
      </c>
      <c r="G555" s="1">
        <v>7500000</v>
      </c>
      <c r="H555" s="1">
        <f>Merge6[[#This Row],[MV at time]]/1000000</f>
        <v>10</v>
      </c>
      <c r="I555" s="1">
        <f>Merge6[[#This Row],[fee]]/1000000</f>
        <v>7.5</v>
      </c>
      <c r="J555" s="2">
        <f>Merge6[[#This Row],[fee]]/Merge6[[#This Row],[MV at time]]</f>
        <v>0.75</v>
      </c>
      <c r="K555" t="s">
        <v>773</v>
      </c>
      <c r="L555" t="s">
        <v>85</v>
      </c>
      <c r="M555" t="s">
        <v>41</v>
      </c>
      <c r="N555" t="s">
        <v>424</v>
      </c>
      <c r="O5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55" t="s">
        <v>7</v>
      </c>
      <c r="R555" t="s">
        <v>7</v>
      </c>
      <c r="S555">
        <v>74</v>
      </c>
      <c r="T555">
        <v>76</v>
      </c>
      <c r="U555">
        <f>Merge6[[#This Row],[POT]]-Merge6[[#This Row],[TOT]]</f>
        <v>2</v>
      </c>
      <c r="V555" t="s">
        <v>8</v>
      </c>
      <c r="W555">
        <f>IF(Merge6[[#This Row],[Preffoot]]="Right",1,0)</f>
        <v>1</v>
      </c>
      <c r="X555" t="s">
        <v>20</v>
      </c>
      <c r="Y555">
        <f>IF(Merge6[[#This Row],[Position2]]="GK",1,0)</f>
        <v>0</v>
      </c>
      <c r="Z555">
        <f>IF(Merge6[[#This Row],[Position2]]="LB",1,0)</f>
        <v>0</v>
      </c>
      <c r="AA555">
        <f>IF(Merge6[[#This Row],[Position2]]="CB",1,0)</f>
        <v>0</v>
      </c>
      <c r="AB555">
        <f>IF(Merge6[[#This Row],[Position2]]="RB",1,0)</f>
        <v>0</v>
      </c>
      <c r="AC555">
        <f>IF(Merge6[[#This Row],[Position2]]="LWB",1,0)</f>
        <v>0</v>
      </c>
      <c r="AD555">
        <f>IF(Merge6[[#This Row],[Position2]]="RWB",1,0)</f>
        <v>0</v>
      </c>
      <c r="AE555">
        <f>IF(Merge6[[#This Row],[Position2]]="LM",1,0)</f>
        <v>0</v>
      </c>
      <c r="AF555">
        <f>IF(Merge6[[#This Row],[Position2]]="CDM",1,0)</f>
        <v>0</v>
      </c>
      <c r="AG555">
        <f>IF(Merge6[[#This Row],[Position2]]="CM",1,0)</f>
        <v>1</v>
      </c>
      <c r="AH555">
        <f>IF(Merge6[[#This Row],[Position2]]="CAM",1,0)</f>
        <v>0</v>
      </c>
      <c r="AI555">
        <f>IF(Merge6[[#This Row],[Position2]]="RM",1,0)</f>
        <v>0</v>
      </c>
      <c r="AJ555">
        <f>IF(Merge6[[#This Row],[Position2]]="LW",1,0)</f>
        <v>0</v>
      </c>
      <c r="AK555">
        <f>IF(Merge6[[#This Row],[Position2]]="RW",1,0)</f>
        <v>0</v>
      </c>
      <c r="AL555">
        <f>IF(Merge6[[#This Row],[Position2]]="CF",1,0)</f>
        <v>0</v>
      </c>
      <c r="AM555">
        <f>IF(Merge6[[#This Row],[Position2]]="ST",1,0)</f>
        <v>0</v>
      </c>
      <c r="AN555">
        <v>76</v>
      </c>
      <c r="AO555">
        <v>74</v>
      </c>
      <c r="AP555">
        <v>60</v>
      </c>
      <c r="AQ555">
        <v>78</v>
      </c>
      <c r="AR555">
        <v>74</v>
      </c>
      <c r="AS555">
        <v>56</v>
      </c>
      <c r="AT555">
        <v>70</v>
      </c>
      <c r="AU555">
        <v>64</v>
      </c>
      <c r="AV555">
        <v>64</v>
      </c>
      <c r="AW555">
        <v>62</v>
      </c>
      <c r="AX555">
        <v>36</v>
      </c>
      <c r="AY555">
        <v>50</v>
      </c>
      <c r="AZ555">
        <v>38</v>
      </c>
      <c r="BA555">
        <v>72</v>
      </c>
      <c r="BB555">
        <v>70</v>
      </c>
      <c r="BC555">
        <v>74</v>
      </c>
      <c r="BD555">
        <v>72</v>
      </c>
      <c r="BE555">
        <v>76</v>
      </c>
      <c r="BF555">
        <v>61</v>
      </c>
      <c r="BG555">
        <v>79</v>
      </c>
      <c r="BH555">
        <v>62</v>
      </c>
      <c r="BI555">
        <v>73</v>
      </c>
      <c r="BJ555">
        <v>78</v>
      </c>
      <c r="BK555">
        <v>14</v>
      </c>
      <c r="BL555">
        <v>13</v>
      </c>
      <c r="BM555">
        <v>8</v>
      </c>
      <c r="BN555">
        <v>11</v>
      </c>
      <c r="BO555">
        <v>6</v>
      </c>
      <c r="BP555">
        <v>79</v>
      </c>
      <c r="BQ555">
        <v>74</v>
      </c>
      <c r="BR555">
        <v>68</v>
      </c>
      <c r="BS555">
        <v>76</v>
      </c>
      <c r="BT555">
        <v>76</v>
      </c>
      <c r="BU555">
        <v>70</v>
      </c>
    </row>
    <row r="556" spans="1:73" x14ac:dyDescent="0.25">
      <c r="A556" t="s">
        <v>140</v>
      </c>
      <c r="B556">
        <v>35</v>
      </c>
      <c r="C556" t="s">
        <v>1</v>
      </c>
      <c r="D556">
        <v>23</v>
      </c>
      <c r="E556">
        <f>Merge6[[#This Row],[age]]^2</f>
        <v>529</v>
      </c>
      <c r="F556" s="1">
        <v>8500000</v>
      </c>
      <c r="G556" s="1">
        <v>8000000</v>
      </c>
      <c r="H556" s="1">
        <f>Merge6[[#This Row],[MV at time]]/1000000</f>
        <v>8.5</v>
      </c>
      <c r="I556" s="1">
        <f>Merge6[[#This Row],[fee]]/1000000</f>
        <v>8</v>
      </c>
      <c r="J556" s="2">
        <f>Merge6[[#This Row],[fee]]/Merge6[[#This Row],[MV at time]]</f>
        <v>0.94117647058823528</v>
      </c>
      <c r="K556" t="s">
        <v>2</v>
      </c>
      <c r="L556" t="s">
        <v>141</v>
      </c>
      <c r="M556" t="s">
        <v>142</v>
      </c>
      <c r="N556" t="s">
        <v>143</v>
      </c>
      <c r="O5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56" t="s">
        <v>31</v>
      </c>
      <c r="R556" t="s">
        <v>91</v>
      </c>
      <c r="S556">
        <v>75</v>
      </c>
      <c r="T556">
        <v>85</v>
      </c>
      <c r="U556">
        <f>Merge6[[#This Row],[POT]]-Merge6[[#This Row],[TOT]]</f>
        <v>10</v>
      </c>
      <c r="V556" t="s">
        <v>8</v>
      </c>
      <c r="W556">
        <f>IF(Merge6[[#This Row],[Preffoot]]="Right",1,0)</f>
        <v>1</v>
      </c>
      <c r="X556" t="s">
        <v>37</v>
      </c>
      <c r="Y556">
        <f>IF(Merge6[[#This Row],[Position2]]="GK",1,0)</f>
        <v>0</v>
      </c>
      <c r="Z556">
        <f>IF(Merge6[[#This Row],[Position2]]="LB",1,0)</f>
        <v>0</v>
      </c>
      <c r="AA556">
        <f>IF(Merge6[[#This Row],[Position2]]="CB",1,0)</f>
        <v>0</v>
      </c>
      <c r="AB556">
        <f>IF(Merge6[[#This Row],[Position2]]="RB",1,0)</f>
        <v>0</v>
      </c>
      <c r="AC556">
        <f>IF(Merge6[[#This Row],[Position2]]="LWB",1,0)</f>
        <v>0</v>
      </c>
      <c r="AD556">
        <f>IF(Merge6[[#This Row],[Position2]]="RWB",1,0)</f>
        <v>0</v>
      </c>
      <c r="AE556">
        <f>IF(Merge6[[#This Row],[Position2]]="LM",1,0)</f>
        <v>0</v>
      </c>
      <c r="AF556">
        <f>IF(Merge6[[#This Row],[Position2]]="CDM",1,0)</f>
        <v>0</v>
      </c>
      <c r="AG556">
        <f>IF(Merge6[[#This Row],[Position2]]="CM",1,0)</f>
        <v>0</v>
      </c>
      <c r="AH556">
        <f>IF(Merge6[[#This Row],[Position2]]="CAM",1,0)</f>
        <v>0</v>
      </c>
      <c r="AI556">
        <f>IF(Merge6[[#This Row],[Position2]]="RM",1,0)</f>
        <v>1</v>
      </c>
      <c r="AJ556">
        <f>IF(Merge6[[#This Row],[Position2]]="LW",1,0)</f>
        <v>0</v>
      </c>
      <c r="AK556">
        <f>IF(Merge6[[#This Row],[Position2]]="RW",1,0)</f>
        <v>0</v>
      </c>
      <c r="AL556">
        <f>IF(Merge6[[#This Row],[Position2]]="CF",1,0)</f>
        <v>0</v>
      </c>
      <c r="AM556">
        <f>IF(Merge6[[#This Row],[Position2]]="ST",1,0)</f>
        <v>0</v>
      </c>
      <c r="AN556">
        <v>80</v>
      </c>
      <c r="AO556">
        <v>88</v>
      </c>
      <c r="AP556">
        <v>73</v>
      </c>
      <c r="AQ556">
        <v>67</v>
      </c>
      <c r="AR556">
        <v>56</v>
      </c>
      <c r="AS556">
        <v>40</v>
      </c>
      <c r="AT556">
        <v>74</v>
      </c>
      <c r="AU556">
        <v>62</v>
      </c>
      <c r="AV556">
        <v>54</v>
      </c>
      <c r="AW556">
        <v>64</v>
      </c>
      <c r="AX556">
        <v>42</v>
      </c>
      <c r="AY556">
        <v>47</v>
      </c>
      <c r="AZ556">
        <v>49</v>
      </c>
      <c r="BA556">
        <v>22</v>
      </c>
      <c r="BB556">
        <v>23</v>
      </c>
      <c r="BC556">
        <v>26</v>
      </c>
      <c r="BD556">
        <v>94</v>
      </c>
      <c r="BE556">
        <v>74</v>
      </c>
      <c r="BF556">
        <v>83</v>
      </c>
      <c r="BG556">
        <v>82</v>
      </c>
      <c r="BH556">
        <v>96</v>
      </c>
      <c r="BI556">
        <v>80</v>
      </c>
      <c r="BJ556">
        <v>75</v>
      </c>
      <c r="BK556">
        <v>12</v>
      </c>
      <c r="BL556">
        <v>13</v>
      </c>
      <c r="BM556">
        <v>9</v>
      </c>
      <c r="BN556">
        <v>11</v>
      </c>
      <c r="BO556">
        <v>7</v>
      </c>
      <c r="BP556">
        <v>54</v>
      </c>
      <c r="BQ556">
        <v>63</v>
      </c>
      <c r="BR556">
        <v>64</v>
      </c>
      <c r="BS556">
        <v>29</v>
      </c>
      <c r="BT556">
        <v>55</v>
      </c>
      <c r="BU556">
        <v>71</v>
      </c>
    </row>
    <row r="557" spans="1:73" x14ac:dyDescent="0.25">
      <c r="A557" t="s">
        <v>635</v>
      </c>
      <c r="B557">
        <v>34</v>
      </c>
      <c r="C557" t="s">
        <v>28</v>
      </c>
      <c r="D557">
        <v>21</v>
      </c>
      <c r="E557">
        <f>Merge6[[#This Row],[age]]^2</f>
        <v>441</v>
      </c>
      <c r="F557" s="1">
        <v>18000000</v>
      </c>
      <c r="G557" s="1">
        <v>20500000</v>
      </c>
      <c r="H557" s="1">
        <f>Merge6[[#This Row],[MV at time]]/1000000</f>
        <v>18</v>
      </c>
      <c r="I557" s="1">
        <f>Merge6[[#This Row],[fee]]/1000000</f>
        <v>20.5</v>
      </c>
      <c r="J557" s="2">
        <f>Merge6[[#This Row],[fee]]/Merge6[[#This Row],[MV at time]]</f>
        <v>1.1388888888888888</v>
      </c>
      <c r="K557" t="s">
        <v>509</v>
      </c>
      <c r="L557" t="s">
        <v>287</v>
      </c>
      <c r="M557" t="s">
        <v>80</v>
      </c>
      <c r="N557" t="s">
        <v>274</v>
      </c>
      <c r="O5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57" t="s">
        <v>82</v>
      </c>
      <c r="R557" t="s">
        <v>55</v>
      </c>
      <c r="S557">
        <v>79</v>
      </c>
      <c r="T557">
        <v>85</v>
      </c>
      <c r="U557">
        <f>Merge6[[#This Row],[POT]]-Merge6[[#This Row],[TOT]]</f>
        <v>6</v>
      </c>
      <c r="V557" t="s">
        <v>8</v>
      </c>
      <c r="W557">
        <f>IF(Merge6[[#This Row],[Preffoot]]="Right",1,0)</f>
        <v>1</v>
      </c>
      <c r="X557" t="s">
        <v>15</v>
      </c>
      <c r="Y557">
        <f>IF(Merge6[[#This Row],[Position2]]="GK",1,0)</f>
        <v>0</v>
      </c>
      <c r="Z557">
        <f>IF(Merge6[[#This Row],[Position2]]="LB",1,0)</f>
        <v>0</v>
      </c>
      <c r="AA557">
        <f>IF(Merge6[[#This Row],[Position2]]="CB",1,0)</f>
        <v>0</v>
      </c>
      <c r="AB557">
        <f>IF(Merge6[[#This Row],[Position2]]="RB",1,0)</f>
        <v>0</v>
      </c>
      <c r="AC557">
        <f>IF(Merge6[[#This Row],[Position2]]="LWB",1,0)</f>
        <v>0</v>
      </c>
      <c r="AD557">
        <f>IF(Merge6[[#This Row],[Position2]]="RWB",1,0)</f>
        <v>0</v>
      </c>
      <c r="AE557">
        <f>IF(Merge6[[#This Row],[Position2]]="LM",1,0)</f>
        <v>0</v>
      </c>
      <c r="AF557">
        <f>IF(Merge6[[#This Row],[Position2]]="CDM",1,0)</f>
        <v>0</v>
      </c>
      <c r="AG557">
        <f>IF(Merge6[[#This Row],[Position2]]="CM",1,0)</f>
        <v>0</v>
      </c>
      <c r="AH557">
        <f>IF(Merge6[[#This Row],[Position2]]="CAM",1,0)</f>
        <v>0</v>
      </c>
      <c r="AI557">
        <f>IF(Merge6[[#This Row],[Position2]]="RM",1,0)</f>
        <v>0</v>
      </c>
      <c r="AJ557">
        <f>IF(Merge6[[#This Row],[Position2]]="LW",1,0)</f>
        <v>0</v>
      </c>
      <c r="AK557">
        <f>IF(Merge6[[#This Row],[Position2]]="RW",1,0)</f>
        <v>0</v>
      </c>
      <c r="AL557">
        <f>IF(Merge6[[#This Row],[Position2]]="CF",1,0)</f>
        <v>0</v>
      </c>
      <c r="AM557">
        <f>IF(Merge6[[#This Row],[Position2]]="ST",1,0)</f>
        <v>1</v>
      </c>
      <c r="AN557">
        <v>79</v>
      </c>
      <c r="AO557">
        <v>77</v>
      </c>
      <c r="AP557">
        <v>42</v>
      </c>
      <c r="AQ557">
        <v>74</v>
      </c>
      <c r="AR557">
        <v>54</v>
      </c>
      <c r="AS557">
        <v>72</v>
      </c>
      <c r="AT557">
        <v>86</v>
      </c>
      <c r="AU557">
        <v>81</v>
      </c>
      <c r="AV557">
        <v>79</v>
      </c>
      <c r="AW557">
        <v>70</v>
      </c>
      <c r="AX557">
        <v>70</v>
      </c>
      <c r="AY557">
        <v>76</v>
      </c>
      <c r="AZ557">
        <v>76</v>
      </c>
      <c r="BA557">
        <v>28</v>
      </c>
      <c r="BB557">
        <v>19</v>
      </c>
      <c r="BC557">
        <v>24</v>
      </c>
      <c r="BD557">
        <v>73</v>
      </c>
      <c r="BE557">
        <v>70</v>
      </c>
      <c r="BF557">
        <v>77</v>
      </c>
      <c r="BG557">
        <v>65</v>
      </c>
      <c r="BH557">
        <v>76</v>
      </c>
      <c r="BI557">
        <v>75</v>
      </c>
      <c r="BJ557">
        <v>70</v>
      </c>
      <c r="BK557">
        <v>9</v>
      </c>
      <c r="BL557">
        <v>7</v>
      </c>
      <c r="BM557">
        <v>15</v>
      </c>
      <c r="BN557">
        <v>13</v>
      </c>
      <c r="BO557">
        <v>7</v>
      </c>
      <c r="BP557">
        <v>32</v>
      </c>
      <c r="BQ557">
        <v>68</v>
      </c>
      <c r="BR557">
        <v>79</v>
      </c>
      <c r="BS557">
        <v>21</v>
      </c>
      <c r="BT557">
        <v>72</v>
      </c>
      <c r="BU557">
        <v>73</v>
      </c>
    </row>
    <row r="558" spans="1:73" x14ac:dyDescent="0.25">
      <c r="A558" t="s">
        <v>1327</v>
      </c>
      <c r="B558">
        <v>0</v>
      </c>
      <c r="C558" t="s">
        <v>71</v>
      </c>
      <c r="D558">
        <v>21</v>
      </c>
      <c r="E558">
        <f>Merge6[[#This Row],[age]]^2</f>
        <v>441</v>
      </c>
      <c r="F558" s="1">
        <v>12000000</v>
      </c>
      <c r="G558" s="1">
        <v>19000000</v>
      </c>
      <c r="H558" s="1">
        <f>Merge6[[#This Row],[MV at time]]/1000000</f>
        <v>12</v>
      </c>
      <c r="I558" s="1">
        <f>Merge6[[#This Row],[fee]]/1000000</f>
        <v>19</v>
      </c>
      <c r="J558" s="2">
        <f>Merge6[[#This Row],[fee]]/Merge6[[#This Row],[MV at time]]</f>
        <v>1.5833333333333333</v>
      </c>
      <c r="K558" t="s">
        <v>1233</v>
      </c>
      <c r="L558" t="s">
        <v>145</v>
      </c>
      <c r="M558" t="s">
        <v>620</v>
      </c>
      <c r="N558" t="s">
        <v>405</v>
      </c>
      <c r="O5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58" t="s">
        <v>131</v>
      </c>
      <c r="R558" t="s">
        <v>60</v>
      </c>
      <c r="S558">
        <v>71</v>
      </c>
      <c r="T558">
        <v>80</v>
      </c>
      <c r="U558">
        <f>Merge6[[#This Row],[POT]]-Merge6[[#This Row],[TOT]]</f>
        <v>9</v>
      </c>
      <c r="V558" t="s">
        <v>8</v>
      </c>
      <c r="W558">
        <f>IF(Merge6[[#This Row],[Preffoot]]="Right",1,0)</f>
        <v>1</v>
      </c>
      <c r="X558" t="s">
        <v>156</v>
      </c>
      <c r="Y558">
        <f>IF(Merge6[[#This Row],[Position2]]="GK",1,0)</f>
        <v>0</v>
      </c>
      <c r="Z558">
        <f>IF(Merge6[[#This Row],[Position2]]="LB",1,0)</f>
        <v>0</v>
      </c>
      <c r="AA558">
        <f>IF(Merge6[[#This Row],[Position2]]="CB",1,0)</f>
        <v>0</v>
      </c>
      <c r="AB558">
        <f>IF(Merge6[[#This Row],[Position2]]="RB",1,0)</f>
        <v>0</v>
      </c>
      <c r="AC558">
        <f>IF(Merge6[[#This Row],[Position2]]="LWB",1,0)</f>
        <v>0</v>
      </c>
      <c r="AD558">
        <f>IF(Merge6[[#This Row],[Position2]]="RWB",1,0)</f>
        <v>0</v>
      </c>
      <c r="AE558">
        <f>IF(Merge6[[#This Row],[Position2]]="LM",1,0)</f>
        <v>0</v>
      </c>
      <c r="AF558">
        <f>IF(Merge6[[#This Row],[Position2]]="CDM",1,0)</f>
        <v>0</v>
      </c>
      <c r="AG558">
        <f>IF(Merge6[[#This Row],[Position2]]="CM",1,0)</f>
        <v>0</v>
      </c>
      <c r="AH558">
        <f>IF(Merge6[[#This Row],[Position2]]="CAM",1,0)</f>
        <v>0</v>
      </c>
      <c r="AI558">
        <f>IF(Merge6[[#This Row],[Position2]]="RM",1,0)</f>
        <v>0</v>
      </c>
      <c r="AJ558">
        <f>IF(Merge6[[#This Row],[Position2]]="LW",1,0)</f>
        <v>1</v>
      </c>
      <c r="AK558">
        <f>IF(Merge6[[#This Row],[Position2]]="RW",1,0)</f>
        <v>0</v>
      </c>
      <c r="AL558">
        <f>IF(Merge6[[#This Row],[Position2]]="CF",1,0)</f>
        <v>0</v>
      </c>
      <c r="AM558">
        <f>IF(Merge6[[#This Row],[Position2]]="ST",1,0)</f>
        <v>0</v>
      </c>
      <c r="AN558">
        <v>70</v>
      </c>
      <c r="AO558">
        <v>72</v>
      </c>
      <c r="AP558">
        <v>68</v>
      </c>
      <c r="AQ558">
        <v>64</v>
      </c>
      <c r="AR558">
        <v>54</v>
      </c>
      <c r="AS558">
        <v>64</v>
      </c>
      <c r="AT558">
        <v>68</v>
      </c>
      <c r="AU558">
        <v>68</v>
      </c>
      <c r="AV558">
        <v>67</v>
      </c>
      <c r="AW558">
        <v>64</v>
      </c>
      <c r="AX558">
        <v>61</v>
      </c>
      <c r="AY558">
        <v>58</v>
      </c>
      <c r="AZ558">
        <v>57</v>
      </c>
      <c r="BA558" t="s">
        <v>1234</v>
      </c>
      <c r="BB558">
        <v>32</v>
      </c>
      <c r="BC558">
        <v>30</v>
      </c>
      <c r="BD558">
        <v>84</v>
      </c>
      <c r="BE558">
        <v>77</v>
      </c>
      <c r="BF558">
        <v>54</v>
      </c>
      <c r="BG558">
        <v>82</v>
      </c>
      <c r="BH558">
        <v>79</v>
      </c>
      <c r="BI558">
        <v>84</v>
      </c>
      <c r="BJ558">
        <v>75</v>
      </c>
      <c r="BK558">
        <v>14</v>
      </c>
      <c r="BL558">
        <v>9</v>
      </c>
      <c r="BM558">
        <v>12</v>
      </c>
      <c r="BN558">
        <v>9</v>
      </c>
      <c r="BO558">
        <v>13</v>
      </c>
      <c r="BP558">
        <v>42</v>
      </c>
      <c r="BQ558">
        <v>67</v>
      </c>
      <c r="BR558">
        <v>68</v>
      </c>
      <c r="BS558">
        <v>34</v>
      </c>
      <c r="BT558">
        <v>66</v>
      </c>
      <c r="BU558">
        <v>64</v>
      </c>
    </row>
    <row r="559" spans="1:73" x14ac:dyDescent="0.25">
      <c r="A559" t="s">
        <v>931</v>
      </c>
      <c r="B559">
        <v>22</v>
      </c>
      <c r="C559" t="s">
        <v>28</v>
      </c>
      <c r="D559">
        <v>27</v>
      </c>
      <c r="E559">
        <f>Merge6[[#This Row],[age]]^2</f>
        <v>729</v>
      </c>
      <c r="F559" s="1">
        <v>4500000</v>
      </c>
      <c r="G559" s="1">
        <v>5000000</v>
      </c>
      <c r="H559" s="1">
        <f>Merge6[[#This Row],[MV at time]]/1000000</f>
        <v>4.5</v>
      </c>
      <c r="I559" s="1">
        <f>Merge6[[#This Row],[fee]]/1000000</f>
        <v>5</v>
      </c>
      <c r="J559" s="2">
        <f>Merge6[[#This Row],[fee]]/Merge6[[#This Row],[MV at time]]</f>
        <v>1.1111111111111112</v>
      </c>
      <c r="K559" t="s">
        <v>773</v>
      </c>
      <c r="L559" t="s">
        <v>446</v>
      </c>
      <c r="M559" t="s">
        <v>163</v>
      </c>
      <c r="N559" t="s">
        <v>932</v>
      </c>
      <c r="O5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559" t="s">
        <v>42</v>
      </c>
      <c r="R559" t="s">
        <v>211</v>
      </c>
      <c r="S559">
        <v>74</v>
      </c>
      <c r="T559">
        <v>74</v>
      </c>
      <c r="U559">
        <f>Merge6[[#This Row],[POT]]-Merge6[[#This Row],[TOT]]</f>
        <v>0</v>
      </c>
      <c r="V559" t="s">
        <v>8</v>
      </c>
      <c r="W559">
        <f>IF(Merge6[[#This Row],[Preffoot]]="Right",1,0)</f>
        <v>1</v>
      </c>
      <c r="X559" t="s">
        <v>15</v>
      </c>
      <c r="Y559">
        <f>IF(Merge6[[#This Row],[Position2]]="GK",1,0)</f>
        <v>0</v>
      </c>
      <c r="Z559">
        <f>IF(Merge6[[#This Row],[Position2]]="LB",1,0)</f>
        <v>0</v>
      </c>
      <c r="AA559">
        <f>IF(Merge6[[#This Row],[Position2]]="CB",1,0)</f>
        <v>0</v>
      </c>
      <c r="AB559">
        <f>IF(Merge6[[#This Row],[Position2]]="RB",1,0)</f>
        <v>0</v>
      </c>
      <c r="AC559">
        <f>IF(Merge6[[#This Row],[Position2]]="LWB",1,0)</f>
        <v>0</v>
      </c>
      <c r="AD559">
        <f>IF(Merge6[[#This Row],[Position2]]="RWB",1,0)</f>
        <v>0</v>
      </c>
      <c r="AE559">
        <f>IF(Merge6[[#This Row],[Position2]]="LM",1,0)</f>
        <v>0</v>
      </c>
      <c r="AF559">
        <f>IF(Merge6[[#This Row],[Position2]]="CDM",1,0)</f>
        <v>0</v>
      </c>
      <c r="AG559">
        <f>IF(Merge6[[#This Row],[Position2]]="CM",1,0)</f>
        <v>0</v>
      </c>
      <c r="AH559">
        <f>IF(Merge6[[#This Row],[Position2]]="CAM",1,0)</f>
        <v>0</v>
      </c>
      <c r="AI559">
        <f>IF(Merge6[[#This Row],[Position2]]="RM",1,0)</f>
        <v>0</v>
      </c>
      <c r="AJ559">
        <f>IF(Merge6[[#This Row],[Position2]]="LW",1,0)</f>
        <v>0</v>
      </c>
      <c r="AK559">
        <f>IF(Merge6[[#This Row],[Position2]]="RW",1,0)</f>
        <v>0</v>
      </c>
      <c r="AL559">
        <f>IF(Merge6[[#This Row],[Position2]]="CF",1,0)</f>
        <v>0</v>
      </c>
      <c r="AM559">
        <f>IF(Merge6[[#This Row],[Position2]]="ST",1,0)</f>
        <v>1</v>
      </c>
      <c r="AN559">
        <v>73</v>
      </c>
      <c r="AO559">
        <v>72</v>
      </c>
      <c r="AP559">
        <v>67</v>
      </c>
      <c r="AQ559">
        <v>70</v>
      </c>
      <c r="AR559">
        <v>59</v>
      </c>
      <c r="AS559">
        <v>75</v>
      </c>
      <c r="AT559">
        <v>78</v>
      </c>
      <c r="AU559">
        <v>76</v>
      </c>
      <c r="AV559">
        <v>70</v>
      </c>
      <c r="AW559">
        <v>70</v>
      </c>
      <c r="AX559">
        <v>63</v>
      </c>
      <c r="AY559">
        <v>75</v>
      </c>
      <c r="AZ559">
        <v>65</v>
      </c>
      <c r="BA559">
        <v>43</v>
      </c>
      <c r="BB559">
        <v>53</v>
      </c>
      <c r="BC559">
        <v>49</v>
      </c>
      <c r="BD559">
        <v>77</v>
      </c>
      <c r="BE559">
        <v>68</v>
      </c>
      <c r="BF559">
        <v>60</v>
      </c>
      <c r="BG559">
        <v>76</v>
      </c>
      <c r="BH559">
        <v>80</v>
      </c>
      <c r="BI559">
        <v>82</v>
      </c>
      <c r="BJ559">
        <v>80</v>
      </c>
      <c r="BK559">
        <v>11</v>
      </c>
      <c r="BL559">
        <v>14</v>
      </c>
      <c r="BM559">
        <v>14</v>
      </c>
      <c r="BN559">
        <v>12</v>
      </c>
      <c r="BO559">
        <v>13</v>
      </c>
      <c r="BP559">
        <v>60</v>
      </c>
      <c r="BQ559">
        <v>67</v>
      </c>
      <c r="BR559">
        <v>76</v>
      </c>
      <c r="BS559">
        <v>50</v>
      </c>
      <c r="BT559">
        <v>69</v>
      </c>
      <c r="BU559">
        <v>70</v>
      </c>
    </row>
    <row r="560" spans="1:73" x14ac:dyDescent="0.25">
      <c r="A560" t="s">
        <v>112</v>
      </c>
      <c r="B560">
        <v>42</v>
      </c>
      <c r="C560" t="s">
        <v>71</v>
      </c>
      <c r="D560">
        <v>28</v>
      </c>
      <c r="E560">
        <f>Merge6[[#This Row],[age]]^2</f>
        <v>784</v>
      </c>
      <c r="F560" s="1">
        <v>3500000</v>
      </c>
      <c r="G560" s="1">
        <v>8500000</v>
      </c>
      <c r="H560" s="1">
        <f>Merge6[[#This Row],[MV at time]]/1000000</f>
        <v>3.5</v>
      </c>
      <c r="I560" s="1">
        <f>Merge6[[#This Row],[fee]]/1000000</f>
        <v>8.5</v>
      </c>
      <c r="J560" s="2">
        <f>Merge6[[#This Row],[fee]]/Merge6[[#This Row],[MV at time]]</f>
        <v>2.4285714285714284</v>
      </c>
      <c r="K560" t="s">
        <v>2</v>
      </c>
      <c r="L560" t="s">
        <v>11</v>
      </c>
      <c r="M560" t="s">
        <v>29</v>
      </c>
      <c r="N560" t="s">
        <v>113</v>
      </c>
      <c r="O5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60" t="s">
        <v>30</v>
      </c>
      <c r="R560" t="s">
        <v>60</v>
      </c>
      <c r="S560">
        <v>76</v>
      </c>
      <c r="T560">
        <v>77</v>
      </c>
      <c r="U560">
        <f>Merge6[[#This Row],[POT]]-Merge6[[#This Row],[TOT]]</f>
        <v>1</v>
      </c>
      <c r="V560" t="s">
        <v>8</v>
      </c>
      <c r="W560">
        <f>IF(Merge6[[#This Row],[Preffoot]]="Right",1,0)</f>
        <v>1</v>
      </c>
      <c r="X560" t="s">
        <v>37</v>
      </c>
      <c r="Y560">
        <f>IF(Merge6[[#This Row],[Position2]]="GK",1,0)</f>
        <v>0</v>
      </c>
      <c r="Z560">
        <f>IF(Merge6[[#This Row],[Position2]]="LB",1,0)</f>
        <v>0</v>
      </c>
      <c r="AA560">
        <f>IF(Merge6[[#This Row],[Position2]]="CB",1,0)</f>
        <v>0</v>
      </c>
      <c r="AB560">
        <f>IF(Merge6[[#This Row],[Position2]]="RB",1,0)</f>
        <v>0</v>
      </c>
      <c r="AC560">
        <f>IF(Merge6[[#This Row],[Position2]]="LWB",1,0)</f>
        <v>0</v>
      </c>
      <c r="AD560">
        <f>IF(Merge6[[#This Row],[Position2]]="RWB",1,0)</f>
        <v>0</v>
      </c>
      <c r="AE560">
        <f>IF(Merge6[[#This Row],[Position2]]="LM",1,0)</f>
        <v>0</v>
      </c>
      <c r="AF560">
        <f>IF(Merge6[[#This Row],[Position2]]="CDM",1,0)</f>
        <v>0</v>
      </c>
      <c r="AG560">
        <f>IF(Merge6[[#This Row],[Position2]]="CM",1,0)</f>
        <v>0</v>
      </c>
      <c r="AH560">
        <f>IF(Merge6[[#This Row],[Position2]]="CAM",1,0)</f>
        <v>0</v>
      </c>
      <c r="AI560">
        <f>IF(Merge6[[#This Row],[Position2]]="RM",1,0)</f>
        <v>1</v>
      </c>
      <c r="AJ560">
        <f>IF(Merge6[[#This Row],[Position2]]="LW",1,0)</f>
        <v>0</v>
      </c>
      <c r="AK560">
        <f>IF(Merge6[[#This Row],[Position2]]="RW",1,0)</f>
        <v>0</v>
      </c>
      <c r="AL560">
        <f>IF(Merge6[[#This Row],[Position2]]="CF",1,0)</f>
        <v>0</v>
      </c>
      <c r="AM560">
        <f>IF(Merge6[[#This Row],[Position2]]="ST",1,0)</f>
        <v>0</v>
      </c>
      <c r="AN560">
        <v>78</v>
      </c>
      <c r="AO560">
        <v>77</v>
      </c>
      <c r="AP560">
        <v>80</v>
      </c>
      <c r="AQ560">
        <v>76</v>
      </c>
      <c r="AR560">
        <v>74</v>
      </c>
      <c r="AS560">
        <v>34</v>
      </c>
      <c r="AT560">
        <v>67</v>
      </c>
      <c r="AU560">
        <v>67</v>
      </c>
      <c r="AV560">
        <v>68</v>
      </c>
      <c r="AW560">
        <v>73</v>
      </c>
      <c r="AX560">
        <v>69</v>
      </c>
      <c r="AY560">
        <v>66</v>
      </c>
      <c r="AZ560">
        <v>69</v>
      </c>
      <c r="BA560">
        <v>24</v>
      </c>
      <c r="BB560">
        <v>43</v>
      </c>
      <c r="BC560">
        <v>53</v>
      </c>
      <c r="BD560">
        <v>77</v>
      </c>
      <c r="BE560">
        <v>59</v>
      </c>
      <c r="BF560">
        <v>67</v>
      </c>
      <c r="BG560">
        <v>73</v>
      </c>
      <c r="BH560">
        <v>75</v>
      </c>
      <c r="BI560">
        <v>76</v>
      </c>
      <c r="BJ560">
        <v>63</v>
      </c>
      <c r="BK560">
        <v>9</v>
      </c>
      <c r="BL560">
        <v>15</v>
      </c>
      <c r="BM560">
        <v>12</v>
      </c>
      <c r="BN560">
        <v>8</v>
      </c>
      <c r="BO560">
        <v>7</v>
      </c>
      <c r="BP560">
        <v>54</v>
      </c>
      <c r="BQ560">
        <v>75</v>
      </c>
      <c r="BR560">
        <v>73</v>
      </c>
      <c r="BS560">
        <v>59</v>
      </c>
      <c r="BT560">
        <v>80</v>
      </c>
      <c r="BU560">
        <v>68</v>
      </c>
    </row>
    <row r="561" spans="1:73" x14ac:dyDescent="0.25">
      <c r="A561" t="s">
        <v>101</v>
      </c>
      <c r="B561">
        <v>60</v>
      </c>
      <c r="C561" t="s">
        <v>84</v>
      </c>
      <c r="D561">
        <v>23</v>
      </c>
      <c r="E561">
        <f>Merge6[[#This Row],[age]]^2</f>
        <v>529</v>
      </c>
      <c r="F561" s="1">
        <v>20000000</v>
      </c>
      <c r="G561" s="1">
        <v>80000000</v>
      </c>
      <c r="H561" s="1">
        <f>Merge6[[#This Row],[MV at time]]/1000000</f>
        <v>20</v>
      </c>
      <c r="I561" s="1">
        <f>Merge6[[#This Row],[fee]]/1000000</f>
        <v>80</v>
      </c>
      <c r="J561" s="2">
        <f>Merge6[[#This Row],[fee]]/Merge6[[#This Row],[MV at time]]</f>
        <v>4</v>
      </c>
      <c r="K561" t="s">
        <v>2</v>
      </c>
      <c r="L561" t="s">
        <v>34</v>
      </c>
      <c r="M561" t="s">
        <v>102</v>
      </c>
      <c r="N561" t="s">
        <v>58</v>
      </c>
      <c r="O5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61" t="s">
        <v>6</v>
      </c>
      <c r="R561" t="s">
        <v>60</v>
      </c>
      <c r="S561">
        <v>82</v>
      </c>
      <c r="T561">
        <v>87</v>
      </c>
      <c r="U561">
        <f>Merge6[[#This Row],[POT]]-Merge6[[#This Row],[TOT]]</f>
        <v>5</v>
      </c>
      <c r="V561" t="s">
        <v>8</v>
      </c>
      <c r="W561">
        <f>IF(Merge6[[#This Row],[Preffoot]]="Right",1,0)</f>
        <v>1</v>
      </c>
      <c r="X561" t="s">
        <v>87</v>
      </c>
      <c r="Y561">
        <f>IF(Merge6[[#This Row],[Position2]]="GK",1,0)</f>
        <v>1</v>
      </c>
      <c r="Z561">
        <f>IF(Merge6[[#This Row],[Position2]]="LB",1,0)</f>
        <v>0</v>
      </c>
      <c r="AA561">
        <f>IF(Merge6[[#This Row],[Position2]]="CB",1,0)</f>
        <v>0</v>
      </c>
      <c r="AB561">
        <f>IF(Merge6[[#This Row],[Position2]]="RB",1,0)</f>
        <v>0</v>
      </c>
      <c r="AC561">
        <f>IF(Merge6[[#This Row],[Position2]]="LWB",1,0)</f>
        <v>0</v>
      </c>
      <c r="AD561">
        <f>IF(Merge6[[#This Row],[Position2]]="RWB",1,0)</f>
        <v>0</v>
      </c>
      <c r="AE561">
        <f>IF(Merge6[[#This Row],[Position2]]="LM",1,0)</f>
        <v>0</v>
      </c>
      <c r="AF561">
        <f>IF(Merge6[[#This Row],[Position2]]="CDM",1,0)</f>
        <v>0</v>
      </c>
      <c r="AG561">
        <f>IF(Merge6[[#This Row],[Position2]]="CM",1,0)</f>
        <v>0</v>
      </c>
      <c r="AH561">
        <f>IF(Merge6[[#This Row],[Position2]]="CAM",1,0)</f>
        <v>0</v>
      </c>
      <c r="AI561">
        <f>IF(Merge6[[#This Row],[Position2]]="RM",1,0)</f>
        <v>0</v>
      </c>
      <c r="AJ561">
        <f>IF(Merge6[[#This Row],[Position2]]="LW",1,0)</f>
        <v>0</v>
      </c>
      <c r="AK561">
        <f>IF(Merge6[[#This Row],[Position2]]="RW",1,0)</f>
        <v>0</v>
      </c>
      <c r="AL561">
        <f>IF(Merge6[[#This Row],[Position2]]="CF",1,0)</f>
        <v>0</v>
      </c>
      <c r="AM561">
        <f>IF(Merge6[[#This Row],[Position2]]="ST",1,0)</f>
        <v>0</v>
      </c>
      <c r="AN561">
        <v>16</v>
      </c>
      <c r="AO561">
        <v>10</v>
      </c>
      <c r="AP561">
        <v>25</v>
      </c>
      <c r="AQ561">
        <v>32</v>
      </c>
      <c r="AR561">
        <v>36</v>
      </c>
      <c r="AS561">
        <v>17</v>
      </c>
      <c r="AT561">
        <v>25</v>
      </c>
      <c r="AU561">
        <v>11</v>
      </c>
      <c r="AV561">
        <v>14</v>
      </c>
      <c r="AW561">
        <v>25</v>
      </c>
      <c r="AX561">
        <v>19</v>
      </c>
      <c r="AY561">
        <v>24</v>
      </c>
      <c r="AZ561">
        <v>18</v>
      </c>
      <c r="BA561">
        <v>19</v>
      </c>
      <c r="BB561">
        <v>16</v>
      </c>
      <c r="BC561">
        <v>18</v>
      </c>
      <c r="BD561">
        <v>34</v>
      </c>
      <c r="BE561">
        <v>37</v>
      </c>
      <c r="BF561">
        <v>51</v>
      </c>
      <c r="BG561">
        <v>39</v>
      </c>
      <c r="BH561">
        <v>33</v>
      </c>
      <c r="BI561">
        <v>41</v>
      </c>
      <c r="BJ561">
        <v>71</v>
      </c>
      <c r="BK561">
        <v>80</v>
      </c>
      <c r="BL561">
        <v>84</v>
      </c>
      <c r="BM561">
        <v>80</v>
      </c>
      <c r="BN561">
        <v>75</v>
      </c>
      <c r="BO561">
        <v>84</v>
      </c>
      <c r="BP561">
        <v>18</v>
      </c>
      <c r="BQ561">
        <v>79</v>
      </c>
      <c r="BR561">
        <v>15</v>
      </c>
      <c r="BS561">
        <v>21</v>
      </c>
      <c r="BT561">
        <v>55</v>
      </c>
      <c r="BU561">
        <v>26</v>
      </c>
    </row>
    <row r="562" spans="1:73" x14ac:dyDescent="0.25">
      <c r="A562" t="s">
        <v>636</v>
      </c>
      <c r="B562">
        <v>35</v>
      </c>
      <c r="C562" t="s">
        <v>57</v>
      </c>
      <c r="D562">
        <v>26</v>
      </c>
      <c r="E562">
        <f>Merge6[[#This Row],[age]]^2</f>
        <v>676</v>
      </c>
      <c r="F562" s="1">
        <v>32000000</v>
      </c>
      <c r="G562" s="1">
        <v>32000000</v>
      </c>
      <c r="H562" s="1">
        <f>Merge6[[#This Row],[MV at time]]/1000000</f>
        <v>32</v>
      </c>
      <c r="I562" s="1">
        <f>Merge6[[#This Row],[fee]]/1000000</f>
        <v>32</v>
      </c>
      <c r="J562" s="2">
        <f>Merge6[[#This Row],[fee]]/Merge6[[#This Row],[MV at time]]</f>
        <v>1</v>
      </c>
      <c r="K562" t="s">
        <v>509</v>
      </c>
      <c r="L562" t="s">
        <v>252</v>
      </c>
      <c r="M562" t="s">
        <v>143</v>
      </c>
      <c r="N562" t="s">
        <v>282</v>
      </c>
      <c r="O5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62" t="s">
        <v>91</v>
      </c>
      <c r="R562" t="s">
        <v>91</v>
      </c>
      <c r="S562">
        <v>81</v>
      </c>
      <c r="T562">
        <v>84</v>
      </c>
      <c r="U562">
        <f>Merge6[[#This Row],[POT]]-Merge6[[#This Row],[TOT]]</f>
        <v>3</v>
      </c>
      <c r="V562" t="s">
        <v>43</v>
      </c>
      <c r="W562">
        <f>IF(Merge6[[#This Row],[Preffoot]]="Right",1,0)</f>
        <v>0</v>
      </c>
      <c r="X562" t="s">
        <v>20</v>
      </c>
      <c r="Y562">
        <f>IF(Merge6[[#This Row],[Position2]]="GK",1,0)</f>
        <v>0</v>
      </c>
      <c r="Z562">
        <f>IF(Merge6[[#This Row],[Position2]]="LB",1,0)</f>
        <v>0</v>
      </c>
      <c r="AA562">
        <f>IF(Merge6[[#This Row],[Position2]]="CB",1,0)</f>
        <v>0</v>
      </c>
      <c r="AB562">
        <f>IF(Merge6[[#This Row],[Position2]]="RB",1,0)</f>
        <v>0</v>
      </c>
      <c r="AC562">
        <f>IF(Merge6[[#This Row],[Position2]]="LWB",1,0)</f>
        <v>0</v>
      </c>
      <c r="AD562">
        <f>IF(Merge6[[#This Row],[Position2]]="RWB",1,0)</f>
        <v>0</v>
      </c>
      <c r="AE562">
        <f>IF(Merge6[[#This Row],[Position2]]="LM",1,0)</f>
        <v>0</v>
      </c>
      <c r="AF562">
        <f>IF(Merge6[[#This Row],[Position2]]="CDM",1,0)</f>
        <v>0</v>
      </c>
      <c r="AG562">
        <f>IF(Merge6[[#This Row],[Position2]]="CM",1,0)</f>
        <v>1</v>
      </c>
      <c r="AH562">
        <f>IF(Merge6[[#This Row],[Position2]]="CAM",1,0)</f>
        <v>0</v>
      </c>
      <c r="AI562">
        <f>IF(Merge6[[#This Row],[Position2]]="RM",1,0)</f>
        <v>0</v>
      </c>
      <c r="AJ562">
        <f>IF(Merge6[[#This Row],[Position2]]="LW",1,0)</f>
        <v>0</v>
      </c>
      <c r="AK562">
        <f>IF(Merge6[[#This Row],[Position2]]="RW",1,0)</f>
        <v>0</v>
      </c>
      <c r="AL562">
        <f>IF(Merge6[[#This Row],[Position2]]="CF",1,0)</f>
        <v>0</v>
      </c>
      <c r="AM562">
        <f>IF(Merge6[[#This Row],[Position2]]="ST",1,0)</f>
        <v>0</v>
      </c>
      <c r="AN562">
        <v>85</v>
      </c>
      <c r="AO562">
        <v>85</v>
      </c>
      <c r="AP562">
        <v>72</v>
      </c>
      <c r="AQ562">
        <v>82</v>
      </c>
      <c r="AR562">
        <v>80</v>
      </c>
      <c r="AS562">
        <v>46</v>
      </c>
      <c r="AT562">
        <v>77</v>
      </c>
      <c r="AU562">
        <v>74</v>
      </c>
      <c r="AV562">
        <v>77</v>
      </c>
      <c r="AW562">
        <v>85</v>
      </c>
      <c r="AX562">
        <v>81</v>
      </c>
      <c r="AY562">
        <v>70</v>
      </c>
      <c r="AZ562">
        <v>59</v>
      </c>
      <c r="BA562">
        <v>72</v>
      </c>
      <c r="BB562">
        <v>54</v>
      </c>
      <c r="BC562">
        <v>59</v>
      </c>
      <c r="BD562">
        <v>67</v>
      </c>
      <c r="BE562">
        <v>77</v>
      </c>
      <c r="BF562">
        <v>67</v>
      </c>
      <c r="BG562">
        <v>78</v>
      </c>
      <c r="BH562">
        <v>65</v>
      </c>
      <c r="BI562">
        <v>78</v>
      </c>
      <c r="BJ562">
        <v>71</v>
      </c>
      <c r="BK562">
        <v>14</v>
      </c>
      <c r="BL562">
        <v>14</v>
      </c>
      <c r="BM562">
        <v>15</v>
      </c>
      <c r="BN562">
        <v>11</v>
      </c>
      <c r="BO562">
        <v>14</v>
      </c>
      <c r="BP562">
        <v>69</v>
      </c>
      <c r="BQ562">
        <v>84</v>
      </c>
      <c r="BR562">
        <v>78</v>
      </c>
      <c r="BS562">
        <v>71</v>
      </c>
      <c r="BT562">
        <v>82</v>
      </c>
      <c r="BU562">
        <v>84</v>
      </c>
    </row>
    <row r="563" spans="1:73" x14ac:dyDescent="0.25">
      <c r="A563" t="s">
        <v>1036</v>
      </c>
      <c r="B563">
        <v>45</v>
      </c>
      <c r="C563" t="s">
        <v>1</v>
      </c>
      <c r="D563">
        <v>24</v>
      </c>
      <c r="E563">
        <f>Merge6[[#This Row],[age]]^2</f>
        <v>576</v>
      </c>
      <c r="F563" s="1">
        <v>4000000</v>
      </c>
      <c r="G563" s="1">
        <v>11000000</v>
      </c>
      <c r="H563" s="1">
        <f>Merge6[[#This Row],[MV at time]]/1000000</f>
        <v>4</v>
      </c>
      <c r="I563" s="1">
        <f>Merge6[[#This Row],[fee]]/1000000</f>
        <v>11</v>
      </c>
      <c r="J563" s="2">
        <f>Merge6[[#This Row],[fee]]/Merge6[[#This Row],[MV at time]]</f>
        <v>2.75</v>
      </c>
      <c r="K563" t="s">
        <v>773</v>
      </c>
      <c r="L563" t="s">
        <v>18</v>
      </c>
      <c r="M563" t="s">
        <v>424</v>
      </c>
      <c r="N563" t="s">
        <v>531</v>
      </c>
      <c r="O5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563" t="s">
        <v>7</v>
      </c>
      <c r="R563" t="s">
        <v>50</v>
      </c>
      <c r="S563">
        <v>71</v>
      </c>
      <c r="T563">
        <v>78</v>
      </c>
      <c r="U563">
        <f>Merge6[[#This Row],[POT]]-Merge6[[#This Row],[TOT]]</f>
        <v>7</v>
      </c>
      <c r="V563" t="s">
        <v>8</v>
      </c>
      <c r="W563">
        <f>IF(Merge6[[#This Row],[Preffoot]]="Right",1,0)</f>
        <v>1</v>
      </c>
      <c r="X563" t="s">
        <v>9</v>
      </c>
      <c r="Y563">
        <f>IF(Merge6[[#This Row],[Position2]]="GK",1,0)</f>
        <v>0</v>
      </c>
      <c r="Z563">
        <f>IF(Merge6[[#This Row],[Position2]]="LB",1,0)</f>
        <v>0</v>
      </c>
      <c r="AA563">
        <f>IF(Merge6[[#This Row],[Position2]]="CB",1,0)</f>
        <v>1</v>
      </c>
      <c r="AB563">
        <f>IF(Merge6[[#This Row],[Position2]]="RB",1,0)</f>
        <v>0</v>
      </c>
      <c r="AC563">
        <f>IF(Merge6[[#This Row],[Position2]]="LWB",1,0)</f>
        <v>0</v>
      </c>
      <c r="AD563">
        <f>IF(Merge6[[#This Row],[Position2]]="RWB",1,0)</f>
        <v>0</v>
      </c>
      <c r="AE563">
        <f>IF(Merge6[[#This Row],[Position2]]="LM",1,0)</f>
        <v>0</v>
      </c>
      <c r="AF563">
        <f>IF(Merge6[[#This Row],[Position2]]="CDM",1,0)</f>
        <v>0</v>
      </c>
      <c r="AG563">
        <f>IF(Merge6[[#This Row],[Position2]]="CM",1,0)</f>
        <v>0</v>
      </c>
      <c r="AH563">
        <f>IF(Merge6[[#This Row],[Position2]]="CAM",1,0)</f>
        <v>0</v>
      </c>
      <c r="AI563">
        <f>IF(Merge6[[#This Row],[Position2]]="RM",1,0)</f>
        <v>0</v>
      </c>
      <c r="AJ563">
        <f>IF(Merge6[[#This Row],[Position2]]="LW",1,0)</f>
        <v>0</v>
      </c>
      <c r="AK563">
        <f>IF(Merge6[[#This Row],[Position2]]="RW",1,0)</f>
        <v>0</v>
      </c>
      <c r="AL563">
        <f>IF(Merge6[[#This Row],[Position2]]="CF",1,0)</f>
        <v>0</v>
      </c>
      <c r="AM563">
        <f>IF(Merge6[[#This Row],[Position2]]="ST",1,0)</f>
        <v>0</v>
      </c>
      <c r="AN563">
        <v>59</v>
      </c>
      <c r="AO563">
        <v>46</v>
      </c>
      <c r="AP563">
        <v>34</v>
      </c>
      <c r="AQ563">
        <v>64</v>
      </c>
      <c r="AR563">
        <v>47</v>
      </c>
      <c r="AS563">
        <v>64</v>
      </c>
      <c r="AT563">
        <v>43</v>
      </c>
      <c r="AU563">
        <v>30</v>
      </c>
      <c r="AV563">
        <v>30</v>
      </c>
      <c r="AW563">
        <v>29</v>
      </c>
      <c r="AX563">
        <v>34</v>
      </c>
      <c r="AY563">
        <v>44</v>
      </c>
      <c r="AZ563">
        <v>36</v>
      </c>
      <c r="BA563">
        <v>71</v>
      </c>
      <c r="BB563">
        <v>75</v>
      </c>
      <c r="BC563">
        <v>78</v>
      </c>
      <c r="BD563">
        <v>52</v>
      </c>
      <c r="BE563">
        <v>38</v>
      </c>
      <c r="BF563">
        <v>72</v>
      </c>
      <c r="BG563">
        <v>65</v>
      </c>
      <c r="BH563">
        <v>52</v>
      </c>
      <c r="BI563">
        <v>49</v>
      </c>
      <c r="BJ563">
        <v>73</v>
      </c>
      <c r="BK563">
        <v>14</v>
      </c>
      <c r="BL563">
        <v>8</v>
      </c>
      <c r="BM563">
        <v>8</v>
      </c>
      <c r="BN563">
        <v>7</v>
      </c>
      <c r="BO563">
        <v>6</v>
      </c>
      <c r="BP563">
        <v>70</v>
      </c>
      <c r="BQ563">
        <v>65</v>
      </c>
      <c r="BR563">
        <v>35</v>
      </c>
      <c r="BS563">
        <v>72</v>
      </c>
      <c r="BT563">
        <v>45</v>
      </c>
      <c r="BU563">
        <v>65</v>
      </c>
    </row>
    <row r="564" spans="1:73" x14ac:dyDescent="0.25">
      <c r="A564" t="s">
        <v>1012</v>
      </c>
      <c r="B564">
        <v>38</v>
      </c>
      <c r="C564" t="s">
        <v>71</v>
      </c>
      <c r="D564">
        <v>21</v>
      </c>
      <c r="E564">
        <f>Merge6[[#This Row],[age]]^2</f>
        <v>441</v>
      </c>
      <c r="F564" s="1">
        <v>1800000</v>
      </c>
      <c r="G564" s="1">
        <v>5400000</v>
      </c>
      <c r="H564" s="1">
        <f>Merge6[[#This Row],[MV at time]]/1000000</f>
        <v>1.8</v>
      </c>
      <c r="I564" s="1">
        <f>Merge6[[#This Row],[fee]]/1000000</f>
        <v>5.4</v>
      </c>
      <c r="J564" s="2">
        <f>Merge6[[#This Row],[fee]]/Merge6[[#This Row],[MV at time]]</f>
        <v>3</v>
      </c>
      <c r="K564" t="s">
        <v>773</v>
      </c>
      <c r="L564" t="s">
        <v>149</v>
      </c>
      <c r="M564" t="s">
        <v>1013</v>
      </c>
      <c r="N564" t="s">
        <v>1014</v>
      </c>
      <c r="O5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564" t="s">
        <v>185</v>
      </c>
      <c r="R564" t="s">
        <v>46</v>
      </c>
      <c r="S564">
        <v>67</v>
      </c>
      <c r="T564">
        <v>76</v>
      </c>
      <c r="U564">
        <f>Merge6[[#This Row],[POT]]-Merge6[[#This Row],[TOT]]</f>
        <v>9</v>
      </c>
      <c r="V564" t="s">
        <v>8</v>
      </c>
      <c r="W564">
        <f>IF(Merge6[[#This Row],[Preffoot]]="Right",1,0)</f>
        <v>1</v>
      </c>
      <c r="X564" t="s">
        <v>77</v>
      </c>
      <c r="Y564">
        <f>IF(Merge6[[#This Row],[Position2]]="GK",1,0)</f>
        <v>0</v>
      </c>
      <c r="Z564">
        <f>IF(Merge6[[#This Row],[Position2]]="LB",1,0)</f>
        <v>0</v>
      </c>
      <c r="AA564">
        <f>IF(Merge6[[#This Row],[Position2]]="CB",1,0)</f>
        <v>0</v>
      </c>
      <c r="AB564">
        <f>IF(Merge6[[#This Row],[Position2]]="RB",1,0)</f>
        <v>0</v>
      </c>
      <c r="AC564">
        <f>IF(Merge6[[#This Row],[Position2]]="LWB",1,0)</f>
        <v>0</v>
      </c>
      <c r="AD564">
        <f>IF(Merge6[[#This Row],[Position2]]="RWB",1,0)</f>
        <v>0</v>
      </c>
      <c r="AE564">
        <f>IF(Merge6[[#This Row],[Position2]]="LM",1,0)</f>
        <v>1</v>
      </c>
      <c r="AF564">
        <f>IF(Merge6[[#This Row],[Position2]]="CDM",1,0)</f>
        <v>0</v>
      </c>
      <c r="AG564">
        <f>IF(Merge6[[#This Row],[Position2]]="CM",1,0)</f>
        <v>0</v>
      </c>
      <c r="AH564">
        <f>IF(Merge6[[#This Row],[Position2]]="CAM",1,0)</f>
        <v>0</v>
      </c>
      <c r="AI564">
        <f>IF(Merge6[[#This Row],[Position2]]="RM",1,0)</f>
        <v>0</v>
      </c>
      <c r="AJ564">
        <f>IF(Merge6[[#This Row],[Position2]]="LW",1,0)</f>
        <v>0</v>
      </c>
      <c r="AK564">
        <f>IF(Merge6[[#This Row],[Position2]]="RW",1,0)</f>
        <v>0</v>
      </c>
      <c r="AL564">
        <f>IF(Merge6[[#This Row],[Position2]]="CF",1,0)</f>
        <v>0</v>
      </c>
      <c r="AM564">
        <f>IF(Merge6[[#This Row],[Position2]]="ST",1,0)</f>
        <v>0</v>
      </c>
      <c r="AN564">
        <v>69</v>
      </c>
      <c r="AO564">
        <v>75</v>
      </c>
      <c r="AP564">
        <v>62</v>
      </c>
      <c r="AQ564">
        <v>62</v>
      </c>
      <c r="AR564">
        <v>55</v>
      </c>
      <c r="AS564">
        <v>55</v>
      </c>
      <c r="AT564">
        <v>63</v>
      </c>
      <c r="AU564">
        <v>63</v>
      </c>
      <c r="AV564">
        <v>53</v>
      </c>
      <c r="AW564">
        <v>53</v>
      </c>
      <c r="AX564">
        <v>46</v>
      </c>
      <c r="AY564">
        <v>57</v>
      </c>
      <c r="AZ564">
        <v>49</v>
      </c>
      <c r="BA564">
        <v>35</v>
      </c>
      <c r="BB564">
        <v>29</v>
      </c>
      <c r="BC564">
        <v>33</v>
      </c>
      <c r="BD564">
        <v>74</v>
      </c>
      <c r="BE564">
        <v>64</v>
      </c>
      <c r="BF564">
        <v>68</v>
      </c>
      <c r="BG564">
        <v>58</v>
      </c>
      <c r="BH564">
        <v>73</v>
      </c>
      <c r="BI564">
        <v>69</v>
      </c>
      <c r="BJ564">
        <v>52</v>
      </c>
      <c r="BK564">
        <v>13</v>
      </c>
      <c r="BL564">
        <v>10</v>
      </c>
      <c r="BM564">
        <v>12</v>
      </c>
      <c r="BN564">
        <v>12</v>
      </c>
      <c r="BO564">
        <v>12</v>
      </c>
      <c r="BP564">
        <v>33</v>
      </c>
      <c r="BQ564">
        <v>58</v>
      </c>
      <c r="BR564">
        <v>64</v>
      </c>
      <c r="BS564">
        <v>31</v>
      </c>
      <c r="BT564">
        <v>60</v>
      </c>
      <c r="BU564">
        <v>58</v>
      </c>
    </row>
    <row r="565" spans="1:73" x14ac:dyDescent="0.25">
      <c r="A565" t="s">
        <v>366</v>
      </c>
      <c r="B565">
        <v>22</v>
      </c>
      <c r="C565" t="s">
        <v>28</v>
      </c>
      <c r="D565">
        <v>31</v>
      </c>
      <c r="E565">
        <f>Merge6[[#This Row],[age]]^2</f>
        <v>961</v>
      </c>
      <c r="F565" s="1">
        <v>20000000</v>
      </c>
      <c r="G565" s="1">
        <v>16000000</v>
      </c>
      <c r="H565" s="1">
        <f>Merge6[[#This Row],[MV at time]]/1000000</f>
        <v>20</v>
      </c>
      <c r="I565" s="1">
        <f>Merge6[[#This Row],[fee]]/1000000</f>
        <v>16</v>
      </c>
      <c r="J565" s="2">
        <f>Merge6[[#This Row],[fee]]/Merge6[[#This Row],[MV at time]]</f>
        <v>0.8</v>
      </c>
      <c r="K565" t="s">
        <v>2</v>
      </c>
      <c r="L565" t="s">
        <v>149</v>
      </c>
      <c r="M565" t="s">
        <v>206</v>
      </c>
      <c r="N565" t="s">
        <v>169</v>
      </c>
      <c r="O5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65" t="s">
        <v>6</v>
      </c>
      <c r="R565" t="s">
        <v>6</v>
      </c>
      <c r="S565">
        <v>82</v>
      </c>
      <c r="T565">
        <v>82</v>
      </c>
      <c r="U565">
        <f>Merge6[[#This Row],[POT]]-Merge6[[#This Row],[TOT]]</f>
        <v>0</v>
      </c>
      <c r="V565" t="s">
        <v>8</v>
      </c>
      <c r="W565">
        <f>IF(Merge6[[#This Row],[Preffoot]]="Right",1,0)</f>
        <v>1</v>
      </c>
      <c r="X565" t="s">
        <v>15</v>
      </c>
      <c r="Y565">
        <f>IF(Merge6[[#This Row],[Position2]]="GK",1,0)</f>
        <v>0</v>
      </c>
      <c r="Z565">
        <f>IF(Merge6[[#This Row],[Position2]]="LB",1,0)</f>
        <v>0</v>
      </c>
      <c r="AA565">
        <f>IF(Merge6[[#This Row],[Position2]]="CB",1,0)</f>
        <v>0</v>
      </c>
      <c r="AB565">
        <f>IF(Merge6[[#This Row],[Position2]]="RB",1,0)</f>
        <v>0</v>
      </c>
      <c r="AC565">
        <f>IF(Merge6[[#This Row],[Position2]]="LWB",1,0)</f>
        <v>0</v>
      </c>
      <c r="AD565">
        <f>IF(Merge6[[#This Row],[Position2]]="RWB",1,0)</f>
        <v>0</v>
      </c>
      <c r="AE565">
        <f>IF(Merge6[[#This Row],[Position2]]="LM",1,0)</f>
        <v>0</v>
      </c>
      <c r="AF565">
        <f>IF(Merge6[[#This Row],[Position2]]="CDM",1,0)</f>
        <v>0</v>
      </c>
      <c r="AG565">
        <f>IF(Merge6[[#This Row],[Position2]]="CM",1,0)</f>
        <v>0</v>
      </c>
      <c r="AH565">
        <f>IF(Merge6[[#This Row],[Position2]]="CAM",1,0)</f>
        <v>0</v>
      </c>
      <c r="AI565">
        <f>IF(Merge6[[#This Row],[Position2]]="RM",1,0)</f>
        <v>0</v>
      </c>
      <c r="AJ565">
        <f>IF(Merge6[[#This Row],[Position2]]="LW",1,0)</f>
        <v>0</v>
      </c>
      <c r="AK565">
        <f>IF(Merge6[[#This Row],[Position2]]="RW",1,0)</f>
        <v>0</v>
      </c>
      <c r="AL565">
        <f>IF(Merge6[[#This Row],[Position2]]="CF",1,0)</f>
        <v>0</v>
      </c>
      <c r="AM565">
        <f>IF(Merge6[[#This Row],[Position2]]="ST",1,0)</f>
        <v>1</v>
      </c>
      <c r="AN565">
        <v>80</v>
      </c>
      <c r="AO565">
        <v>76</v>
      </c>
      <c r="AP565">
        <v>70</v>
      </c>
      <c r="AQ565">
        <v>79</v>
      </c>
      <c r="AR565">
        <v>72</v>
      </c>
      <c r="AS565">
        <v>67</v>
      </c>
      <c r="AT565">
        <v>84</v>
      </c>
      <c r="AU565">
        <v>82</v>
      </c>
      <c r="AV565">
        <v>76</v>
      </c>
      <c r="AW565">
        <v>76</v>
      </c>
      <c r="AX565">
        <v>70</v>
      </c>
      <c r="AY565">
        <v>85</v>
      </c>
      <c r="AZ565">
        <v>78</v>
      </c>
      <c r="BA565">
        <v>23</v>
      </c>
      <c r="BB565">
        <v>39</v>
      </c>
      <c r="BC565">
        <v>33</v>
      </c>
      <c r="BD565">
        <v>88</v>
      </c>
      <c r="BE565">
        <v>76</v>
      </c>
      <c r="BF565">
        <v>64</v>
      </c>
      <c r="BG565">
        <v>77</v>
      </c>
      <c r="BH565">
        <v>86</v>
      </c>
      <c r="BI565">
        <v>82</v>
      </c>
      <c r="BJ565">
        <v>84</v>
      </c>
      <c r="BK565">
        <v>8</v>
      </c>
      <c r="BL565">
        <v>6</v>
      </c>
      <c r="BM565">
        <v>10</v>
      </c>
      <c r="BN565">
        <v>8</v>
      </c>
      <c r="BO565">
        <v>6</v>
      </c>
      <c r="BP565">
        <v>66</v>
      </c>
      <c r="BQ565">
        <v>85</v>
      </c>
      <c r="BR565">
        <v>86</v>
      </c>
      <c r="BS565">
        <v>38</v>
      </c>
      <c r="BT565">
        <v>76</v>
      </c>
      <c r="BU565">
        <v>85</v>
      </c>
    </row>
    <row r="566" spans="1:73" x14ac:dyDescent="0.25">
      <c r="A566" t="s">
        <v>1142</v>
      </c>
      <c r="B566">
        <v>23</v>
      </c>
      <c r="C566" t="s">
        <v>28</v>
      </c>
      <c r="D566">
        <v>28</v>
      </c>
      <c r="E566">
        <f>Merge6[[#This Row],[age]]^2</f>
        <v>784</v>
      </c>
      <c r="F566" s="1">
        <v>6000000</v>
      </c>
      <c r="G566" s="1">
        <v>6500000</v>
      </c>
      <c r="H566" s="1">
        <f>Merge6[[#This Row],[MV at time]]/1000000</f>
        <v>6</v>
      </c>
      <c r="I566" s="1">
        <f>Merge6[[#This Row],[fee]]/1000000</f>
        <v>6.5</v>
      </c>
      <c r="J566" s="2">
        <f>Merge6[[#This Row],[fee]]/Merge6[[#This Row],[MV at time]]</f>
        <v>1.0833333333333333</v>
      </c>
      <c r="K566" t="s">
        <v>1050</v>
      </c>
      <c r="L566" t="s">
        <v>18</v>
      </c>
      <c r="M566" t="s">
        <v>175</v>
      </c>
      <c r="N566" t="s">
        <v>528</v>
      </c>
      <c r="O5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66" t="s">
        <v>7</v>
      </c>
      <c r="R566" t="s">
        <v>7</v>
      </c>
      <c r="S566">
        <v>73</v>
      </c>
      <c r="T566">
        <v>73</v>
      </c>
      <c r="U566">
        <f>Merge6[[#This Row],[POT]]-Merge6[[#This Row],[TOT]]</f>
        <v>0</v>
      </c>
      <c r="V566" t="s">
        <v>43</v>
      </c>
      <c r="W566">
        <f>IF(Merge6[[#This Row],[Preffoot]]="Right",1,0)</f>
        <v>0</v>
      </c>
      <c r="X566" t="s">
        <v>15</v>
      </c>
      <c r="Y566">
        <f>IF(Merge6[[#This Row],[Position2]]="GK",1,0)</f>
        <v>0</v>
      </c>
      <c r="Z566">
        <f>IF(Merge6[[#This Row],[Position2]]="LB",1,0)</f>
        <v>0</v>
      </c>
      <c r="AA566">
        <f>IF(Merge6[[#This Row],[Position2]]="CB",1,0)</f>
        <v>0</v>
      </c>
      <c r="AB566">
        <f>IF(Merge6[[#This Row],[Position2]]="RB",1,0)</f>
        <v>0</v>
      </c>
      <c r="AC566">
        <f>IF(Merge6[[#This Row],[Position2]]="LWB",1,0)</f>
        <v>0</v>
      </c>
      <c r="AD566">
        <f>IF(Merge6[[#This Row],[Position2]]="RWB",1,0)</f>
        <v>0</v>
      </c>
      <c r="AE566">
        <f>IF(Merge6[[#This Row],[Position2]]="LM",1,0)</f>
        <v>0</v>
      </c>
      <c r="AF566">
        <f>IF(Merge6[[#This Row],[Position2]]="CDM",1,0)</f>
        <v>0</v>
      </c>
      <c r="AG566">
        <f>IF(Merge6[[#This Row],[Position2]]="CM",1,0)</f>
        <v>0</v>
      </c>
      <c r="AH566">
        <f>IF(Merge6[[#This Row],[Position2]]="CAM",1,0)</f>
        <v>0</v>
      </c>
      <c r="AI566">
        <f>IF(Merge6[[#This Row],[Position2]]="RM",1,0)</f>
        <v>0</v>
      </c>
      <c r="AJ566">
        <f>IF(Merge6[[#This Row],[Position2]]="LW",1,0)</f>
        <v>0</v>
      </c>
      <c r="AK566">
        <f>IF(Merge6[[#This Row],[Position2]]="RW",1,0)</f>
        <v>0</v>
      </c>
      <c r="AL566">
        <f>IF(Merge6[[#This Row],[Position2]]="CF",1,0)</f>
        <v>0</v>
      </c>
      <c r="AM566">
        <f>IF(Merge6[[#This Row],[Position2]]="ST",1,0)</f>
        <v>1</v>
      </c>
      <c r="AN566">
        <v>73</v>
      </c>
      <c r="AO566">
        <v>72</v>
      </c>
      <c r="AP566">
        <v>60</v>
      </c>
      <c r="AQ566">
        <v>66</v>
      </c>
      <c r="AR566">
        <v>50</v>
      </c>
      <c r="AS566">
        <v>68</v>
      </c>
      <c r="AT566">
        <v>82</v>
      </c>
      <c r="AU566">
        <v>66</v>
      </c>
      <c r="AV566">
        <v>70</v>
      </c>
      <c r="AW566">
        <v>66</v>
      </c>
      <c r="AX566">
        <v>42</v>
      </c>
      <c r="AY566">
        <v>66</v>
      </c>
      <c r="AZ566">
        <v>72</v>
      </c>
      <c r="BA566">
        <v>26</v>
      </c>
      <c r="BB566">
        <v>18</v>
      </c>
      <c r="BC566">
        <v>20</v>
      </c>
      <c r="BD566">
        <v>85</v>
      </c>
      <c r="BE566">
        <v>66</v>
      </c>
      <c r="BF566">
        <v>69</v>
      </c>
      <c r="BG566">
        <v>72</v>
      </c>
      <c r="BH566">
        <v>89</v>
      </c>
      <c r="BI566">
        <v>78</v>
      </c>
      <c r="BJ566">
        <v>75</v>
      </c>
      <c r="BK566">
        <v>15</v>
      </c>
      <c r="BL566">
        <v>8</v>
      </c>
      <c r="BM566">
        <v>14</v>
      </c>
      <c r="BN566">
        <v>13</v>
      </c>
      <c r="BO566">
        <v>15</v>
      </c>
      <c r="BP566">
        <v>40</v>
      </c>
      <c r="BQ566">
        <v>76</v>
      </c>
      <c r="BR566">
        <v>77</v>
      </c>
      <c r="BS566">
        <v>30</v>
      </c>
      <c r="BT566">
        <v>58</v>
      </c>
      <c r="BU566">
        <v>74</v>
      </c>
    </row>
    <row r="567" spans="1:73" x14ac:dyDescent="0.25">
      <c r="A567" t="s">
        <v>420</v>
      </c>
      <c r="B567">
        <v>46</v>
      </c>
      <c r="C567" t="s">
        <v>33</v>
      </c>
      <c r="D567">
        <v>27</v>
      </c>
      <c r="E567">
        <f>Merge6[[#This Row],[age]]^2</f>
        <v>729</v>
      </c>
      <c r="F567" s="1">
        <v>7500000</v>
      </c>
      <c r="G567" s="1">
        <v>12000000</v>
      </c>
      <c r="H567" s="1">
        <f>Merge6[[#This Row],[MV at time]]/1000000</f>
        <v>7.5</v>
      </c>
      <c r="I567" s="1">
        <f>Merge6[[#This Row],[fee]]/1000000</f>
        <v>12</v>
      </c>
      <c r="J567" s="2">
        <f>Merge6[[#This Row],[fee]]/Merge6[[#This Row],[MV at time]]</f>
        <v>1.6</v>
      </c>
      <c r="K567" t="s">
        <v>2</v>
      </c>
      <c r="L567" t="s">
        <v>149</v>
      </c>
      <c r="M567" t="s">
        <v>363</v>
      </c>
      <c r="N567" t="s">
        <v>228</v>
      </c>
      <c r="O5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67" t="s">
        <v>55</v>
      </c>
      <c r="R567" t="s">
        <v>7</v>
      </c>
      <c r="S567">
        <v>75</v>
      </c>
      <c r="T567">
        <v>76</v>
      </c>
      <c r="U567">
        <f>Merge6[[#This Row],[POT]]-Merge6[[#This Row],[TOT]]</f>
        <v>1</v>
      </c>
      <c r="V567" t="s">
        <v>8</v>
      </c>
      <c r="W567">
        <f>IF(Merge6[[#This Row],[Preffoot]]="Right",1,0)</f>
        <v>1</v>
      </c>
      <c r="X567" t="s">
        <v>27</v>
      </c>
      <c r="Y567">
        <f>IF(Merge6[[#This Row],[Position2]]="GK",1,0)</f>
        <v>0</v>
      </c>
      <c r="Z567">
        <f>IF(Merge6[[#This Row],[Position2]]="LB",1,0)</f>
        <v>0</v>
      </c>
      <c r="AA567">
        <f>IF(Merge6[[#This Row],[Position2]]="CB",1,0)</f>
        <v>0</v>
      </c>
      <c r="AB567">
        <f>IF(Merge6[[#This Row],[Position2]]="RB",1,0)</f>
        <v>1</v>
      </c>
      <c r="AC567">
        <f>IF(Merge6[[#This Row],[Position2]]="LWB",1,0)</f>
        <v>0</v>
      </c>
      <c r="AD567">
        <f>IF(Merge6[[#This Row],[Position2]]="RWB",1,0)</f>
        <v>0</v>
      </c>
      <c r="AE567">
        <f>IF(Merge6[[#This Row],[Position2]]="LM",1,0)</f>
        <v>0</v>
      </c>
      <c r="AF567">
        <f>IF(Merge6[[#This Row],[Position2]]="CDM",1,0)</f>
        <v>0</v>
      </c>
      <c r="AG567">
        <f>IF(Merge6[[#This Row],[Position2]]="CM",1,0)</f>
        <v>0</v>
      </c>
      <c r="AH567">
        <f>IF(Merge6[[#This Row],[Position2]]="CAM",1,0)</f>
        <v>0</v>
      </c>
      <c r="AI567">
        <f>IF(Merge6[[#This Row],[Position2]]="RM",1,0)</f>
        <v>0</v>
      </c>
      <c r="AJ567">
        <f>IF(Merge6[[#This Row],[Position2]]="LW",1,0)</f>
        <v>0</v>
      </c>
      <c r="AK567">
        <f>IF(Merge6[[#This Row],[Position2]]="RW",1,0)</f>
        <v>0</v>
      </c>
      <c r="AL567">
        <f>IF(Merge6[[#This Row],[Position2]]="CF",1,0)</f>
        <v>0</v>
      </c>
      <c r="AM567">
        <f>IF(Merge6[[#This Row],[Position2]]="ST",1,0)</f>
        <v>0</v>
      </c>
      <c r="AN567">
        <v>75</v>
      </c>
      <c r="AO567">
        <v>78</v>
      </c>
      <c r="AP567">
        <v>76</v>
      </c>
      <c r="AQ567">
        <v>73</v>
      </c>
      <c r="AR567">
        <v>66</v>
      </c>
      <c r="AS567">
        <v>63</v>
      </c>
      <c r="AT567">
        <v>66</v>
      </c>
      <c r="AU567">
        <v>66</v>
      </c>
      <c r="AV567">
        <v>56</v>
      </c>
      <c r="AW567">
        <v>58</v>
      </c>
      <c r="AX567">
        <v>47</v>
      </c>
      <c r="AY567">
        <v>55</v>
      </c>
      <c r="AZ567">
        <v>56</v>
      </c>
      <c r="BA567">
        <v>68</v>
      </c>
      <c r="BB567">
        <v>74</v>
      </c>
      <c r="BC567">
        <v>73</v>
      </c>
      <c r="BD567">
        <v>80</v>
      </c>
      <c r="BE567">
        <v>74</v>
      </c>
      <c r="BF567">
        <v>75</v>
      </c>
      <c r="BG567">
        <v>70</v>
      </c>
      <c r="BH567">
        <v>87</v>
      </c>
      <c r="BI567">
        <v>76</v>
      </c>
      <c r="BJ567">
        <v>72</v>
      </c>
      <c r="BK567">
        <v>9</v>
      </c>
      <c r="BL567">
        <v>12</v>
      </c>
      <c r="BM567">
        <v>13</v>
      </c>
      <c r="BN567">
        <v>12</v>
      </c>
      <c r="BO567">
        <v>11</v>
      </c>
      <c r="BP567">
        <v>77</v>
      </c>
      <c r="BQ567">
        <v>68</v>
      </c>
      <c r="BR567">
        <v>66</v>
      </c>
      <c r="BS567">
        <v>71</v>
      </c>
      <c r="BT567">
        <v>63</v>
      </c>
      <c r="BU567">
        <v>67</v>
      </c>
    </row>
    <row r="568" spans="1:73" x14ac:dyDescent="0.25">
      <c r="A568" t="s">
        <v>1143</v>
      </c>
      <c r="B568">
        <v>0</v>
      </c>
      <c r="C568" t="s">
        <v>618</v>
      </c>
      <c r="D568">
        <v>18</v>
      </c>
      <c r="E568">
        <f>Merge6[[#This Row],[age]]^2</f>
        <v>324</v>
      </c>
      <c r="F568" s="1">
        <v>4000000</v>
      </c>
      <c r="G568" s="1">
        <v>6680000</v>
      </c>
      <c r="H568" s="1">
        <f>Merge6[[#This Row],[MV at time]]/1000000</f>
        <v>4</v>
      </c>
      <c r="I568" s="1">
        <f>Merge6[[#This Row],[fee]]/1000000</f>
        <v>6.68</v>
      </c>
      <c r="J568" s="2">
        <f>Merge6[[#This Row],[fee]]/Merge6[[#This Row],[MV at time]]</f>
        <v>1.67</v>
      </c>
      <c r="K568" t="s">
        <v>1050</v>
      </c>
      <c r="L568" t="s">
        <v>52</v>
      </c>
      <c r="M568" t="s">
        <v>1144</v>
      </c>
      <c r="N568" t="s">
        <v>469</v>
      </c>
      <c r="O5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68" t="s">
        <v>46</v>
      </c>
      <c r="R568" t="s">
        <v>91</v>
      </c>
      <c r="S568">
        <v>62</v>
      </c>
      <c r="T568">
        <v>76</v>
      </c>
      <c r="U568">
        <f>Merge6[[#This Row],[POT]]-Merge6[[#This Row],[TOT]]</f>
        <v>14</v>
      </c>
      <c r="V568" t="s">
        <v>43</v>
      </c>
      <c r="W568">
        <f>IF(Merge6[[#This Row],[Preffoot]]="Right",1,0)</f>
        <v>0</v>
      </c>
      <c r="X568" t="s">
        <v>77</v>
      </c>
      <c r="Y568">
        <f>IF(Merge6[[#This Row],[Position2]]="GK",1,0)</f>
        <v>0</v>
      </c>
      <c r="Z568">
        <f>IF(Merge6[[#This Row],[Position2]]="LB",1,0)</f>
        <v>0</v>
      </c>
      <c r="AA568">
        <f>IF(Merge6[[#This Row],[Position2]]="CB",1,0)</f>
        <v>0</v>
      </c>
      <c r="AB568">
        <f>IF(Merge6[[#This Row],[Position2]]="RB",1,0)</f>
        <v>0</v>
      </c>
      <c r="AC568">
        <f>IF(Merge6[[#This Row],[Position2]]="LWB",1,0)</f>
        <v>0</v>
      </c>
      <c r="AD568">
        <f>IF(Merge6[[#This Row],[Position2]]="RWB",1,0)</f>
        <v>0</v>
      </c>
      <c r="AE568">
        <f>IF(Merge6[[#This Row],[Position2]]="LM",1,0)</f>
        <v>1</v>
      </c>
      <c r="AF568">
        <f>IF(Merge6[[#This Row],[Position2]]="CDM",1,0)</f>
        <v>0</v>
      </c>
      <c r="AG568">
        <f>IF(Merge6[[#This Row],[Position2]]="CM",1,0)</f>
        <v>0</v>
      </c>
      <c r="AH568">
        <f>IF(Merge6[[#This Row],[Position2]]="CAM",1,0)</f>
        <v>0</v>
      </c>
      <c r="AI568">
        <f>IF(Merge6[[#This Row],[Position2]]="RM",1,0)</f>
        <v>0</v>
      </c>
      <c r="AJ568">
        <f>IF(Merge6[[#This Row],[Position2]]="LW",1,0)</f>
        <v>0</v>
      </c>
      <c r="AK568">
        <f>IF(Merge6[[#This Row],[Position2]]="RW",1,0)</f>
        <v>0</v>
      </c>
      <c r="AL568">
        <f>IF(Merge6[[#This Row],[Position2]]="CF",1,0)</f>
        <v>0</v>
      </c>
      <c r="AM568">
        <f>IF(Merge6[[#This Row],[Position2]]="ST",1,0)</f>
        <v>0</v>
      </c>
      <c r="AN568">
        <v>65</v>
      </c>
      <c r="AO568">
        <v>66</v>
      </c>
      <c r="AP568">
        <v>58</v>
      </c>
      <c r="AQ568">
        <v>62</v>
      </c>
      <c r="AR568">
        <v>55</v>
      </c>
      <c r="AS568">
        <v>36</v>
      </c>
      <c r="AT568">
        <v>60</v>
      </c>
      <c r="AU568">
        <v>48</v>
      </c>
      <c r="AV568">
        <v>38</v>
      </c>
      <c r="AW568">
        <v>43</v>
      </c>
      <c r="AX568">
        <v>35</v>
      </c>
      <c r="AY568">
        <v>45</v>
      </c>
      <c r="AZ568">
        <v>35</v>
      </c>
      <c r="BA568">
        <v>54</v>
      </c>
      <c r="BB568">
        <v>59</v>
      </c>
      <c r="BC568">
        <v>63</v>
      </c>
      <c r="BD568">
        <v>77</v>
      </c>
      <c r="BE568">
        <v>61</v>
      </c>
      <c r="BF568">
        <v>38</v>
      </c>
      <c r="BG568">
        <v>91</v>
      </c>
      <c r="BH568">
        <v>72</v>
      </c>
      <c r="BI568">
        <v>75</v>
      </c>
      <c r="BJ568">
        <v>43</v>
      </c>
      <c r="BK568">
        <v>9</v>
      </c>
      <c r="BL568">
        <v>8</v>
      </c>
      <c r="BM568">
        <v>11</v>
      </c>
      <c r="BN568">
        <v>13</v>
      </c>
      <c r="BO568">
        <v>10</v>
      </c>
      <c r="BP568">
        <v>55</v>
      </c>
      <c r="BQ568">
        <v>58</v>
      </c>
      <c r="BR568">
        <v>54</v>
      </c>
      <c r="BS568">
        <v>48</v>
      </c>
      <c r="BT568">
        <v>45</v>
      </c>
      <c r="BU568">
        <v>52</v>
      </c>
    </row>
    <row r="569" spans="1:73" x14ac:dyDescent="0.25">
      <c r="A569" t="s">
        <v>289</v>
      </c>
      <c r="B569">
        <v>46</v>
      </c>
      <c r="C569" t="s">
        <v>57</v>
      </c>
      <c r="D569">
        <v>28</v>
      </c>
      <c r="E569">
        <f>Merge6[[#This Row],[age]]^2</f>
        <v>784</v>
      </c>
      <c r="F569" s="1">
        <v>28000000</v>
      </c>
      <c r="G569" s="1">
        <v>25000000</v>
      </c>
      <c r="H569" s="1">
        <f>Merge6[[#This Row],[MV at time]]/1000000</f>
        <v>28</v>
      </c>
      <c r="I569" s="1">
        <f>Merge6[[#This Row],[fee]]/1000000</f>
        <v>25</v>
      </c>
      <c r="J569" s="2">
        <f>Merge6[[#This Row],[fee]]/Merge6[[#This Row],[MV at time]]</f>
        <v>0.8928571428571429</v>
      </c>
      <c r="K569" t="s">
        <v>2</v>
      </c>
      <c r="L569" t="s">
        <v>290</v>
      </c>
      <c r="M569" t="s">
        <v>25</v>
      </c>
      <c r="N569" t="s">
        <v>291</v>
      </c>
      <c r="O5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69" t="s">
        <v>7</v>
      </c>
      <c r="R569" t="s">
        <v>55</v>
      </c>
      <c r="S569">
        <v>83</v>
      </c>
      <c r="T569">
        <v>83</v>
      </c>
      <c r="U569">
        <f>Merge6[[#This Row],[POT]]-Merge6[[#This Row],[TOT]]</f>
        <v>0</v>
      </c>
      <c r="V569" t="s">
        <v>43</v>
      </c>
      <c r="W569">
        <f>IF(Merge6[[#This Row],[Preffoot]]="Right",1,0)</f>
        <v>0</v>
      </c>
      <c r="X569" t="s">
        <v>20</v>
      </c>
      <c r="Y569">
        <f>IF(Merge6[[#This Row],[Position2]]="GK",1,0)</f>
        <v>0</v>
      </c>
      <c r="Z569">
        <f>IF(Merge6[[#This Row],[Position2]]="LB",1,0)</f>
        <v>0</v>
      </c>
      <c r="AA569">
        <f>IF(Merge6[[#This Row],[Position2]]="CB",1,0)</f>
        <v>0</v>
      </c>
      <c r="AB569">
        <f>IF(Merge6[[#This Row],[Position2]]="RB",1,0)</f>
        <v>0</v>
      </c>
      <c r="AC569">
        <f>IF(Merge6[[#This Row],[Position2]]="LWB",1,0)</f>
        <v>0</v>
      </c>
      <c r="AD569">
        <f>IF(Merge6[[#This Row],[Position2]]="RWB",1,0)</f>
        <v>0</v>
      </c>
      <c r="AE569">
        <f>IF(Merge6[[#This Row],[Position2]]="LM",1,0)</f>
        <v>0</v>
      </c>
      <c r="AF569">
        <f>IF(Merge6[[#This Row],[Position2]]="CDM",1,0)</f>
        <v>0</v>
      </c>
      <c r="AG569">
        <f>IF(Merge6[[#This Row],[Position2]]="CM",1,0)</f>
        <v>1</v>
      </c>
      <c r="AH569">
        <f>IF(Merge6[[#This Row],[Position2]]="CAM",1,0)</f>
        <v>0</v>
      </c>
      <c r="AI569">
        <f>IF(Merge6[[#This Row],[Position2]]="RM",1,0)</f>
        <v>0</v>
      </c>
      <c r="AJ569">
        <f>IF(Merge6[[#This Row],[Position2]]="LW",1,0)</f>
        <v>0</v>
      </c>
      <c r="AK569">
        <f>IF(Merge6[[#This Row],[Position2]]="RW",1,0)</f>
        <v>0</v>
      </c>
      <c r="AL569">
        <f>IF(Merge6[[#This Row],[Position2]]="CF",1,0)</f>
        <v>0</v>
      </c>
      <c r="AM569">
        <f>IF(Merge6[[#This Row],[Position2]]="ST",1,0)</f>
        <v>0</v>
      </c>
      <c r="AN569">
        <v>84</v>
      </c>
      <c r="AO569">
        <v>75</v>
      </c>
      <c r="AP569">
        <v>74</v>
      </c>
      <c r="AQ569">
        <v>86</v>
      </c>
      <c r="AR569">
        <v>83</v>
      </c>
      <c r="AS569">
        <v>68</v>
      </c>
      <c r="AT569">
        <v>81</v>
      </c>
      <c r="AU569">
        <v>68</v>
      </c>
      <c r="AV569">
        <v>70</v>
      </c>
      <c r="AW569">
        <v>75</v>
      </c>
      <c r="AX569">
        <v>70</v>
      </c>
      <c r="AY569">
        <v>77</v>
      </c>
      <c r="AZ569">
        <v>63</v>
      </c>
      <c r="BA569">
        <v>72</v>
      </c>
      <c r="BB569">
        <v>75</v>
      </c>
      <c r="BC569">
        <v>83</v>
      </c>
      <c r="BD569">
        <v>65</v>
      </c>
      <c r="BE569">
        <v>82</v>
      </c>
      <c r="BF569">
        <v>83</v>
      </c>
      <c r="BG569">
        <v>68</v>
      </c>
      <c r="BH569">
        <v>68</v>
      </c>
      <c r="BI569">
        <v>65</v>
      </c>
      <c r="BJ569">
        <v>53</v>
      </c>
      <c r="BK569">
        <v>6</v>
      </c>
      <c r="BL569">
        <v>7</v>
      </c>
      <c r="BM569">
        <v>12</v>
      </c>
      <c r="BN569">
        <v>11</v>
      </c>
      <c r="BO569">
        <v>7</v>
      </c>
      <c r="BP569">
        <v>86</v>
      </c>
      <c r="BQ569">
        <v>84</v>
      </c>
      <c r="BR569">
        <v>78</v>
      </c>
      <c r="BS569">
        <v>84</v>
      </c>
      <c r="BT569">
        <v>79</v>
      </c>
      <c r="BU569">
        <v>85</v>
      </c>
    </row>
    <row r="570" spans="1:73" x14ac:dyDescent="0.25">
      <c r="A570" t="s">
        <v>813</v>
      </c>
      <c r="B570">
        <v>9</v>
      </c>
      <c r="C570" t="s">
        <v>28</v>
      </c>
      <c r="D570">
        <v>28</v>
      </c>
      <c r="E570">
        <f>Merge6[[#This Row],[age]]^2</f>
        <v>784</v>
      </c>
      <c r="F570" s="1">
        <v>28000000</v>
      </c>
      <c r="G570" s="1">
        <v>11000000</v>
      </c>
      <c r="H570" s="1">
        <f>Merge6[[#This Row],[MV at time]]/1000000</f>
        <v>28</v>
      </c>
      <c r="I570" s="1">
        <f>Merge6[[#This Row],[fee]]/1000000</f>
        <v>11</v>
      </c>
      <c r="J570" s="2">
        <f>Merge6[[#This Row],[fee]]/Merge6[[#This Row],[MV at time]]</f>
        <v>0.39285714285714285</v>
      </c>
      <c r="K570" t="s">
        <v>773</v>
      </c>
      <c r="L570" t="s">
        <v>252</v>
      </c>
      <c r="M570" t="s">
        <v>282</v>
      </c>
      <c r="N570" t="s">
        <v>59</v>
      </c>
      <c r="O5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70" t="s">
        <v>91</v>
      </c>
      <c r="R570" t="s">
        <v>55</v>
      </c>
      <c r="S570">
        <v>82</v>
      </c>
      <c r="T570">
        <v>82</v>
      </c>
      <c r="U570">
        <f>Merge6[[#This Row],[POT]]-Merge6[[#This Row],[TOT]]</f>
        <v>0</v>
      </c>
      <c r="V570" t="s">
        <v>43</v>
      </c>
      <c r="W570">
        <f>IF(Merge6[[#This Row],[Preffoot]]="Right",1,0)</f>
        <v>0</v>
      </c>
      <c r="X570" t="s">
        <v>15</v>
      </c>
      <c r="Y570">
        <f>IF(Merge6[[#This Row],[Position2]]="GK",1,0)</f>
        <v>0</v>
      </c>
      <c r="Z570">
        <f>IF(Merge6[[#This Row],[Position2]]="LB",1,0)</f>
        <v>0</v>
      </c>
      <c r="AA570">
        <f>IF(Merge6[[#This Row],[Position2]]="CB",1,0)</f>
        <v>0</v>
      </c>
      <c r="AB570">
        <f>IF(Merge6[[#This Row],[Position2]]="RB",1,0)</f>
        <v>0</v>
      </c>
      <c r="AC570">
        <f>IF(Merge6[[#This Row],[Position2]]="LWB",1,0)</f>
        <v>0</v>
      </c>
      <c r="AD570">
        <f>IF(Merge6[[#This Row],[Position2]]="RWB",1,0)</f>
        <v>0</v>
      </c>
      <c r="AE570">
        <f>IF(Merge6[[#This Row],[Position2]]="LM",1,0)</f>
        <v>0</v>
      </c>
      <c r="AF570">
        <f>IF(Merge6[[#This Row],[Position2]]="CDM",1,0)</f>
        <v>0</v>
      </c>
      <c r="AG570">
        <f>IF(Merge6[[#This Row],[Position2]]="CM",1,0)</f>
        <v>0</v>
      </c>
      <c r="AH570">
        <f>IF(Merge6[[#This Row],[Position2]]="CAM",1,0)</f>
        <v>0</v>
      </c>
      <c r="AI570">
        <f>IF(Merge6[[#This Row],[Position2]]="RM",1,0)</f>
        <v>0</v>
      </c>
      <c r="AJ570">
        <f>IF(Merge6[[#This Row],[Position2]]="LW",1,0)</f>
        <v>0</v>
      </c>
      <c r="AK570">
        <f>IF(Merge6[[#This Row],[Position2]]="RW",1,0)</f>
        <v>0</v>
      </c>
      <c r="AL570">
        <f>IF(Merge6[[#This Row],[Position2]]="CF",1,0)</f>
        <v>0</v>
      </c>
      <c r="AM570">
        <f>IF(Merge6[[#This Row],[Position2]]="ST",1,0)</f>
        <v>1</v>
      </c>
      <c r="AN570">
        <v>79</v>
      </c>
      <c r="AO570">
        <v>79</v>
      </c>
      <c r="AP570">
        <v>78</v>
      </c>
      <c r="AQ570">
        <v>81</v>
      </c>
      <c r="AR570">
        <v>72</v>
      </c>
      <c r="AS570">
        <v>73</v>
      </c>
      <c r="AT570">
        <v>87</v>
      </c>
      <c r="AU570">
        <v>85</v>
      </c>
      <c r="AV570">
        <v>84</v>
      </c>
      <c r="AW570">
        <v>79</v>
      </c>
      <c r="AX570">
        <v>80</v>
      </c>
      <c r="AY570">
        <v>72</v>
      </c>
      <c r="AZ570">
        <v>85</v>
      </c>
      <c r="BA570">
        <v>22</v>
      </c>
      <c r="BB570">
        <v>33</v>
      </c>
      <c r="BC570">
        <v>50</v>
      </c>
      <c r="BD570">
        <v>76</v>
      </c>
      <c r="BE570">
        <v>88</v>
      </c>
      <c r="BF570">
        <v>84</v>
      </c>
      <c r="BG570">
        <v>82</v>
      </c>
      <c r="BH570">
        <v>70</v>
      </c>
      <c r="BI570">
        <v>74</v>
      </c>
      <c r="BJ570">
        <v>76</v>
      </c>
      <c r="BK570">
        <v>7</v>
      </c>
      <c r="BL570">
        <v>8</v>
      </c>
      <c r="BM570">
        <v>7</v>
      </c>
      <c r="BN570">
        <v>9</v>
      </c>
      <c r="BO570">
        <v>12</v>
      </c>
      <c r="BP570">
        <v>80</v>
      </c>
      <c r="BQ570">
        <v>84</v>
      </c>
      <c r="BR570">
        <v>85</v>
      </c>
      <c r="BS570">
        <v>45</v>
      </c>
      <c r="BT570">
        <v>81</v>
      </c>
      <c r="BU570">
        <v>82</v>
      </c>
    </row>
    <row r="571" spans="1:73" x14ac:dyDescent="0.25">
      <c r="A571" t="s">
        <v>637</v>
      </c>
      <c r="B571">
        <v>9</v>
      </c>
      <c r="C571" t="s">
        <v>84</v>
      </c>
      <c r="D571">
        <v>32</v>
      </c>
      <c r="E571">
        <f>Merge6[[#This Row],[age]]^2</f>
        <v>1024</v>
      </c>
      <c r="F571" s="1">
        <v>10000000</v>
      </c>
      <c r="G571" s="1">
        <v>15000000</v>
      </c>
      <c r="H571" s="1">
        <f>Merge6[[#This Row],[MV at time]]/1000000</f>
        <v>10</v>
      </c>
      <c r="I571" s="1">
        <f>Merge6[[#This Row],[fee]]/1000000</f>
        <v>15</v>
      </c>
      <c r="J571" s="2">
        <f>Merge6[[#This Row],[fee]]/Merge6[[#This Row],[MV at time]]</f>
        <v>1.5</v>
      </c>
      <c r="K571" t="s">
        <v>509</v>
      </c>
      <c r="L571" t="s">
        <v>638</v>
      </c>
      <c r="M571" t="s">
        <v>231</v>
      </c>
      <c r="N571" t="s">
        <v>242</v>
      </c>
      <c r="O5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71" t="s">
        <v>6</v>
      </c>
      <c r="R571" t="s">
        <v>55</v>
      </c>
      <c r="S571">
        <v>87</v>
      </c>
      <c r="T571">
        <v>87</v>
      </c>
      <c r="U571">
        <f>Merge6[[#This Row],[POT]]-Merge6[[#This Row],[TOT]]</f>
        <v>0</v>
      </c>
      <c r="V571" t="s">
        <v>8</v>
      </c>
      <c r="W571">
        <f>IF(Merge6[[#This Row],[Preffoot]]="Right",1,0)</f>
        <v>1</v>
      </c>
      <c r="X571" t="s">
        <v>87</v>
      </c>
      <c r="Y571">
        <f>IF(Merge6[[#This Row],[Position2]]="GK",1,0)</f>
        <v>1</v>
      </c>
      <c r="Z571">
        <f>IF(Merge6[[#This Row],[Position2]]="LB",1,0)</f>
        <v>0</v>
      </c>
      <c r="AA571">
        <f>IF(Merge6[[#This Row],[Position2]]="CB",1,0)</f>
        <v>0</v>
      </c>
      <c r="AB571">
        <f>IF(Merge6[[#This Row],[Position2]]="RB",1,0)</f>
        <v>0</v>
      </c>
      <c r="AC571">
        <f>IF(Merge6[[#This Row],[Position2]]="LWB",1,0)</f>
        <v>0</v>
      </c>
      <c r="AD571">
        <f>IF(Merge6[[#This Row],[Position2]]="RWB",1,0)</f>
        <v>0</v>
      </c>
      <c r="AE571">
        <f>IF(Merge6[[#This Row],[Position2]]="LM",1,0)</f>
        <v>0</v>
      </c>
      <c r="AF571">
        <f>IF(Merge6[[#This Row],[Position2]]="CDM",1,0)</f>
        <v>0</v>
      </c>
      <c r="AG571">
        <f>IF(Merge6[[#This Row],[Position2]]="CM",1,0)</f>
        <v>0</v>
      </c>
      <c r="AH571">
        <f>IF(Merge6[[#This Row],[Position2]]="CAM",1,0)</f>
        <v>0</v>
      </c>
      <c r="AI571">
        <f>IF(Merge6[[#This Row],[Position2]]="RM",1,0)</f>
        <v>0</v>
      </c>
      <c r="AJ571">
        <f>IF(Merge6[[#This Row],[Position2]]="LW",1,0)</f>
        <v>0</v>
      </c>
      <c r="AK571">
        <f>IF(Merge6[[#This Row],[Position2]]="RW",1,0)</f>
        <v>0</v>
      </c>
      <c r="AL571">
        <f>IF(Merge6[[#This Row],[Position2]]="CF",1,0)</f>
        <v>0</v>
      </c>
      <c r="AM571">
        <f>IF(Merge6[[#This Row],[Position2]]="ST",1,0)</f>
        <v>0</v>
      </c>
      <c r="AN571">
        <v>19</v>
      </c>
      <c r="AO571">
        <v>16</v>
      </c>
      <c r="AP571">
        <v>11</v>
      </c>
      <c r="AQ571">
        <v>30</v>
      </c>
      <c r="AR571">
        <v>37</v>
      </c>
      <c r="AS571">
        <v>11</v>
      </c>
      <c r="AT571">
        <v>56</v>
      </c>
      <c r="AU571">
        <v>15</v>
      </c>
      <c r="AV571">
        <v>13</v>
      </c>
      <c r="AW571">
        <v>11</v>
      </c>
      <c r="AX571">
        <v>15</v>
      </c>
      <c r="AY571">
        <v>25</v>
      </c>
      <c r="AZ571">
        <v>11</v>
      </c>
      <c r="BA571">
        <v>28</v>
      </c>
      <c r="BB571">
        <v>14</v>
      </c>
      <c r="BC571">
        <v>14</v>
      </c>
      <c r="BD571">
        <v>54</v>
      </c>
      <c r="BE571">
        <v>39</v>
      </c>
      <c r="BF571">
        <v>75</v>
      </c>
      <c r="BG571">
        <v>61</v>
      </c>
      <c r="BH571">
        <v>53</v>
      </c>
      <c r="BI571">
        <v>60</v>
      </c>
      <c r="BJ571">
        <v>74</v>
      </c>
      <c r="BK571">
        <v>82</v>
      </c>
      <c r="BL571">
        <v>90</v>
      </c>
      <c r="BM571">
        <v>81</v>
      </c>
      <c r="BN571">
        <v>75</v>
      </c>
      <c r="BO571">
        <v>90</v>
      </c>
      <c r="BP571">
        <v>32</v>
      </c>
      <c r="BQ571">
        <v>84</v>
      </c>
      <c r="BR571">
        <v>16</v>
      </c>
      <c r="BS571">
        <v>20</v>
      </c>
      <c r="BT571">
        <v>68</v>
      </c>
      <c r="BU571">
        <v>67</v>
      </c>
    </row>
    <row r="572" spans="1:73" x14ac:dyDescent="0.25">
      <c r="A572" t="s">
        <v>1410</v>
      </c>
      <c r="B572">
        <v>23</v>
      </c>
      <c r="C572" t="s">
        <v>71</v>
      </c>
      <c r="D572">
        <v>21</v>
      </c>
      <c r="E572">
        <f>Merge6[[#This Row],[age]]^2</f>
        <v>441</v>
      </c>
      <c r="F572" s="1">
        <v>15000000</v>
      </c>
      <c r="G572" s="1">
        <v>10000000</v>
      </c>
      <c r="H572" s="1">
        <f>Merge6[[#This Row],[MV at time]]/1000000</f>
        <v>15</v>
      </c>
      <c r="I572" s="1">
        <f>Merge6[[#This Row],[fee]]/1000000</f>
        <v>10</v>
      </c>
      <c r="J572" s="2">
        <f>Merge6[[#This Row],[fee]]/Merge6[[#This Row],[MV at time]]</f>
        <v>0.66666666666666663</v>
      </c>
      <c r="K572" t="s">
        <v>1233</v>
      </c>
      <c r="L572" t="s">
        <v>1411</v>
      </c>
      <c r="M572" t="s">
        <v>1412</v>
      </c>
      <c r="N572" t="s">
        <v>228</v>
      </c>
      <c r="O5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72" t="s">
        <v>1413</v>
      </c>
      <c r="R572" t="s">
        <v>7</v>
      </c>
      <c r="S572">
        <v>74</v>
      </c>
      <c r="T572">
        <v>84</v>
      </c>
      <c r="U572">
        <f>Merge6[[#This Row],[POT]]-Merge6[[#This Row],[TOT]]</f>
        <v>10</v>
      </c>
      <c r="V572" t="s">
        <v>8</v>
      </c>
      <c r="W572">
        <f>IF(Merge6[[#This Row],[Preffoot]]="Right",1,0)</f>
        <v>1</v>
      </c>
      <c r="X572" t="s">
        <v>156</v>
      </c>
      <c r="Y572">
        <f>IF(Merge6[[#This Row],[Position2]]="GK",1,0)</f>
        <v>0</v>
      </c>
      <c r="Z572">
        <f>IF(Merge6[[#This Row],[Position2]]="LB",1,0)</f>
        <v>0</v>
      </c>
      <c r="AA572">
        <f>IF(Merge6[[#This Row],[Position2]]="CB",1,0)</f>
        <v>0</v>
      </c>
      <c r="AB572">
        <f>IF(Merge6[[#This Row],[Position2]]="RB",1,0)</f>
        <v>0</v>
      </c>
      <c r="AC572">
        <f>IF(Merge6[[#This Row],[Position2]]="LWB",1,0)</f>
        <v>0</v>
      </c>
      <c r="AD572">
        <f>IF(Merge6[[#This Row],[Position2]]="RWB",1,0)</f>
        <v>0</v>
      </c>
      <c r="AE572">
        <f>IF(Merge6[[#This Row],[Position2]]="LM",1,0)</f>
        <v>0</v>
      </c>
      <c r="AF572">
        <f>IF(Merge6[[#This Row],[Position2]]="CDM",1,0)</f>
        <v>0</v>
      </c>
      <c r="AG572">
        <f>IF(Merge6[[#This Row],[Position2]]="CM",1,0)</f>
        <v>0</v>
      </c>
      <c r="AH572">
        <f>IF(Merge6[[#This Row],[Position2]]="CAM",1,0)</f>
        <v>0</v>
      </c>
      <c r="AI572">
        <f>IF(Merge6[[#This Row],[Position2]]="RM",1,0)</f>
        <v>0</v>
      </c>
      <c r="AJ572">
        <f>IF(Merge6[[#This Row],[Position2]]="LW",1,0)</f>
        <v>1</v>
      </c>
      <c r="AK572">
        <f>IF(Merge6[[#This Row],[Position2]]="RW",1,0)</f>
        <v>0</v>
      </c>
      <c r="AL572">
        <f>IF(Merge6[[#This Row],[Position2]]="CF",1,0)</f>
        <v>0</v>
      </c>
      <c r="AM572">
        <f>IF(Merge6[[#This Row],[Position2]]="ST",1,0)</f>
        <v>0</v>
      </c>
      <c r="AN572">
        <v>80</v>
      </c>
      <c r="AO572">
        <v>81</v>
      </c>
      <c r="AP572">
        <v>69</v>
      </c>
      <c r="AQ572">
        <v>74</v>
      </c>
      <c r="AR572">
        <v>68</v>
      </c>
      <c r="AS572">
        <v>62</v>
      </c>
      <c r="AT572">
        <v>70</v>
      </c>
      <c r="AU572">
        <v>66</v>
      </c>
      <c r="AV572">
        <v>64</v>
      </c>
      <c r="AW572">
        <v>78</v>
      </c>
      <c r="AX572">
        <v>59</v>
      </c>
      <c r="AY572">
        <v>63</v>
      </c>
      <c r="AZ572">
        <v>55</v>
      </c>
      <c r="BA572" t="s">
        <v>1234</v>
      </c>
      <c r="BB572">
        <v>34</v>
      </c>
      <c r="BC572">
        <v>39</v>
      </c>
      <c r="BD572">
        <v>83</v>
      </c>
      <c r="BE572">
        <v>67</v>
      </c>
      <c r="BF572">
        <v>68</v>
      </c>
      <c r="BG572">
        <v>71</v>
      </c>
      <c r="BH572">
        <v>79</v>
      </c>
      <c r="BI572">
        <v>83</v>
      </c>
      <c r="BJ572">
        <v>59</v>
      </c>
      <c r="BK572">
        <v>14</v>
      </c>
      <c r="BL572">
        <v>9</v>
      </c>
      <c r="BM572">
        <v>15</v>
      </c>
      <c r="BN572">
        <v>8</v>
      </c>
      <c r="BO572">
        <v>8</v>
      </c>
      <c r="BP572">
        <v>61</v>
      </c>
      <c r="BQ572">
        <v>67</v>
      </c>
      <c r="BR572">
        <v>69</v>
      </c>
      <c r="BS572">
        <v>37</v>
      </c>
      <c r="BT572">
        <v>72</v>
      </c>
      <c r="BU572">
        <v>73</v>
      </c>
    </row>
    <row r="573" spans="1:73" x14ac:dyDescent="0.25">
      <c r="A573" t="s">
        <v>639</v>
      </c>
      <c r="B573">
        <v>45</v>
      </c>
      <c r="C573" t="s">
        <v>23</v>
      </c>
      <c r="D573">
        <v>22</v>
      </c>
      <c r="E573">
        <f>Merge6[[#This Row],[age]]^2</f>
        <v>484</v>
      </c>
      <c r="F573" s="1">
        <v>12500000</v>
      </c>
      <c r="G573" s="1">
        <v>27000000</v>
      </c>
      <c r="H573" s="1">
        <f>Merge6[[#This Row],[MV at time]]/1000000</f>
        <v>12.5</v>
      </c>
      <c r="I573" s="1">
        <f>Merge6[[#This Row],[fee]]/1000000</f>
        <v>27</v>
      </c>
      <c r="J573" s="2">
        <f>Merge6[[#This Row],[fee]]/Merge6[[#This Row],[MV at time]]</f>
        <v>2.16</v>
      </c>
      <c r="K573" t="s">
        <v>509</v>
      </c>
      <c r="L573" t="s">
        <v>208</v>
      </c>
      <c r="M573" t="s">
        <v>209</v>
      </c>
      <c r="N573" t="s">
        <v>184</v>
      </c>
      <c r="O5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73" t="s">
        <v>211</v>
      </c>
      <c r="R573" t="s">
        <v>60</v>
      </c>
      <c r="S573">
        <v>77</v>
      </c>
      <c r="T573">
        <v>86</v>
      </c>
      <c r="U573">
        <f>Merge6[[#This Row],[POT]]-Merge6[[#This Row],[TOT]]</f>
        <v>9</v>
      </c>
      <c r="V573" t="s">
        <v>43</v>
      </c>
      <c r="W573">
        <f>IF(Merge6[[#This Row],[Preffoot]]="Right",1,0)</f>
        <v>0</v>
      </c>
      <c r="X573" t="s">
        <v>26</v>
      </c>
      <c r="Y573">
        <f>IF(Merge6[[#This Row],[Position2]]="GK",1,0)</f>
        <v>0</v>
      </c>
      <c r="Z573">
        <f>IF(Merge6[[#This Row],[Position2]]="LB",1,0)</f>
        <v>1</v>
      </c>
      <c r="AA573">
        <f>IF(Merge6[[#This Row],[Position2]]="CB",1,0)</f>
        <v>0</v>
      </c>
      <c r="AB573">
        <f>IF(Merge6[[#This Row],[Position2]]="RB",1,0)</f>
        <v>0</v>
      </c>
      <c r="AC573">
        <f>IF(Merge6[[#This Row],[Position2]]="LWB",1,0)</f>
        <v>0</v>
      </c>
      <c r="AD573">
        <f>IF(Merge6[[#This Row],[Position2]]="RWB",1,0)</f>
        <v>0</v>
      </c>
      <c r="AE573">
        <f>IF(Merge6[[#This Row],[Position2]]="LM",1,0)</f>
        <v>0</v>
      </c>
      <c r="AF573">
        <f>IF(Merge6[[#This Row],[Position2]]="CDM",1,0)</f>
        <v>0</v>
      </c>
      <c r="AG573">
        <f>IF(Merge6[[#This Row],[Position2]]="CM",1,0)</f>
        <v>0</v>
      </c>
      <c r="AH573">
        <f>IF(Merge6[[#This Row],[Position2]]="CAM",1,0)</f>
        <v>0</v>
      </c>
      <c r="AI573">
        <f>IF(Merge6[[#This Row],[Position2]]="RM",1,0)</f>
        <v>0</v>
      </c>
      <c r="AJ573">
        <f>IF(Merge6[[#This Row],[Position2]]="LW",1,0)</f>
        <v>0</v>
      </c>
      <c r="AK573">
        <f>IF(Merge6[[#This Row],[Position2]]="RW",1,0)</f>
        <v>0</v>
      </c>
      <c r="AL573">
        <f>IF(Merge6[[#This Row],[Position2]]="CF",1,0)</f>
        <v>0</v>
      </c>
      <c r="AM573">
        <f>IF(Merge6[[#This Row],[Position2]]="ST",1,0)</f>
        <v>0</v>
      </c>
      <c r="AN573">
        <v>74</v>
      </c>
      <c r="AO573">
        <v>75</v>
      </c>
      <c r="AP573">
        <v>77</v>
      </c>
      <c r="AQ573">
        <v>73</v>
      </c>
      <c r="AR573">
        <v>68</v>
      </c>
      <c r="AS573">
        <v>59</v>
      </c>
      <c r="AT573">
        <v>79</v>
      </c>
      <c r="AU573">
        <v>52</v>
      </c>
      <c r="AV573">
        <v>66</v>
      </c>
      <c r="AW573">
        <v>72</v>
      </c>
      <c r="AX573">
        <v>56</v>
      </c>
      <c r="AY573">
        <v>36</v>
      </c>
      <c r="AZ573">
        <v>27</v>
      </c>
      <c r="BA573">
        <v>73</v>
      </c>
      <c r="BB573">
        <v>74</v>
      </c>
      <c r="BC573">
        <v>74</v>
      </c>
      <c r="BD573">
        <v>86</v>
      </c>
      <c r="BE573">
        <v>85</v>
      </c>
      <c r="BF573">
        <v>76</v>
      </c>
      <c r="BG573">
        <v>77</v>
      </c>
      <c r="BH573">
        <v>89</v>
      </c>
      <c r="BI573">
        <v>76</v>
      </c>
      <c r="BJ573">
        <v>80</v>
      </c>
      <c r="BK573">
        <v>12</v>
      </c>
      <c r="BL573">
        <v>13</v>
      </c>
      <c r="BM573">
        <v>16</v>
      </c>
      <c r="BN573">
        <v>8</v>
      </c>
      <c r="BO573">
        <v>13</v>
      </c>
      <c r="BP573">
        <v>82</v>
      </c>
      <c r="BQ573">
        <v>74</v>
      </c>
      <c r="BR573">
        <v>67</v>
      </c>
      <c r="BS573">
        <v>71</v>
      </c>
      <c r="BT573">
        <v>72</v>
      </c>
      <c r="BU573">
        <v>74</v>
      </c>
    </row>
    <row r="574" spans="1:73" x14ac:dyDescent="0.25">
      <c r="A574" t="s">
        <v>640</v>
      </c>
      <c r="B574">
        <v>35</v>
      </c>
      <c r="C574" t="s">
        <v>33</v>
      </c>
      <c r="D574">
        <v>28</v>
      </c>
      <c r="E574">
        <f>Merge6[[#This Row],[age]]^2</f>
        <v>784</v>
      </c>
      <c r="F574" s="1">
        <v>35000000</v>
      </c>
      <c r="G574" s="1">
        <v>22000000</v>
      </c>
      <c r="H574" s="1">
        <f>Merge6[[#This Row],[MV at time]]/1000000</f>
        <v>35</v>
      </c>
      <c r="I574" s="1">
        <f>Merge6[[#This Row],[fee]]/1000000</f>
        <v>22</v>
      </c>
      <c r="J574" s="2">
        <f>Merge6[[#This Row],[fee]]/Merge6[[#This Row],[MV at time]]</f>
        <v>0.62857142857142856</v>
      </c>
      <c r="K574" t="s">
        <v>509</v>
      </c>
      <c r="L574" t="s">
        <v>145</v>
      </c>
      <c r="M574" t="s">
        <v>556</v>
      </c>
      <c r="N574" t="s">
        <v>206</v>
      </c>
      <c r="O5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574" t="s">
        <v>60</v>
      </c>
      <c r="R574" t="s">
        <v>6</v>
      </c>
      <c r="S574">
        <v>81</v>
      </c>
      <c r="T574">
        <v>81</v>
      </c>
      <c r="U574">
        <f>Merge6[[#This Row],[POT]]-Merge6[[#This Row],[TOT]]</f>
        <v>0</v>
      </c>
      <c r="V574" t="s">
        <v>8</v>
      </c>
      <c r="W574">
        <f>IF(Merge6[[#This Row],[Preffoot]]="Right",1,0)</f>
        <v>1</v>
      </c>
      <c r="X574" t="s">
        <v>27</v>
      </c>
      <c r="Y574">
        <f>IF(Merge6[[#This Row],[Position2]]="GK",1,0)</f>
        <v>0</v>
      </c>
      <c r="Z574">
        <f>IF(Merge6[[#This Row],[Position2]]="LB",1,0)</f>
        <v>0</v>
      </c>
      <c r="AA574">
        <f>IF(Merge6[[#This Row],[Position2]]="CB",1,0)</f>
        <v>0</v>
      </c>
      <c r="AB574">
        <f>IF(Merge6[[#This Row],[Position2]]="RB",1,0)</f>
        <v>1</v>
      </c>
      <c r="AC574">
        <f>IF(Merge6[[#This Row],[Position2]]="LWB",1,0)</f>
        <v>0</v>
      </c>
      <c r="AD574">
        <f>IF(Merge6[[#This Row],[Position2]]="RWB",1,0)</f>
        <v>0</v>
      </c>
      <c r="AE574">
        <f>IF(Merge6[[#This Row],[Position2]]="LM",1,0)</f>
        <v>0</v>
      </c>
      <c r="AF574">
        <f>IF(Merge6[[#This Row],[Position2]]="CDM",1,0)</f>
        <v>0</v>
      </c>
      <c r="AG574">
        <f>IF(Merge6[[#This Row],[Position2]]="CM",1,0)</f>
        <v>0</v>
      </c>
      <c r="AH574">
        <f>IF(Merge6[[#This Row],[Position2]]="CAM",1,0)</f>
        <v>0</v>
      </c>
      <c r="AI574">
        <f>IF(Merge6[[#This Row],[Position2]]="RM",1,0)</f>
        <v>0</v>
      </c>
      <c r="AJ574">
        <f>IF(Merge6[[#This Row],[Position2]]="LW",1,0)</f>
        <v>0</v>
      </c>
      <c r="AK574">
        <f>IF(Merge6[[#This Row],[Position2]]="RW",1,0)</f>
        <v>0</v>
      </c>
      <c r="AL574">
        <f>IF(Merge6[[#This Row],[Position2]]="CF",1,0)</f>
        <v>0</v>
      </c>
      <c r="AM574">
        <f>IF(Merge6[[#This Row],[Position2]]="ST",1,0)</f>
        <v>0</v>
      </c>
      <c r="AN574">
        <v>80</v>
      </c>
      <c r="AO574">
        <v>74</v>
      </c>
      <c r="AP574">
        <v>86</v>
      </c>
      <c r="AQ574">
        <v>79</v>
      </c>
      <c r="AR574">
        <v>79</v>
      </c>
      <c r="AS574">
        <v>73</v>
      </c>
      <c r="AT574">
        <v>75</v>
      </c>
      <c r="AU574">
        <v>48</v>
      </c>
      <c r="AV574">
        <v>70</v>
      </c>
      <c r="AW574">
        <v>86</v>
      </c>
      <c r="AX574">
        <v>82</v>
      </c>
      <c r="AY574">
        <v>66</v>
      </c>
      <c r="AZ574">
        <v>58</v>
      </c>
      <c r="BA574">
        <v>76</v>
      </c>
      <c r="BB574">
        <v>79</v>
      </c>
      <c r="BC574">
        <v>82</v>
      </c>
      <c r="BD574">
        <v>76</v>
      </c>
      <c r="BE574">
        <v>88</v>
      </c>
      <c r="BF574">
        <v>64</v>
      </c>
      <c r="BG574">
        <v>77</v>
      </c>
      <c r="BH574">
        <v>74</v>
      </c>
      <c r="BI574">
        <v>73</v>
      </c>
      <c r="BJ574">
        <v>76</v>
      </c>
      <c r="BK574">
        <v>11</v>
      </c>
      <c r="BL574">
        <v>11</v>
      </c>
      <c r="BM574">
        <v>14</v>
      </c>
      <c r="BN574">
        <v>8</v>
      </c>
      <c r="BO574">
        <v>10</v>
      </c>
      <c r="BP574">
        <v>70</v>
      </c>
      <c r="BQ574">
        <v>80</v>
      </c>
      <c r="BR574">
        <v>73</v>
      </c>
      <c r="BS574">
        <v>78</v>
      </c>
      <c r="BT574">
        <v>80</v>
      </c>
      <c r="BU574">
        <v>76</v>
      </c>
    </row>
    <row r="575" spans="1:73" x14ac:dyDescent="0.25">
      <c r="A575" t="s">
        <v>640</v>
      </c>
      <c r="B575">
        <v>17</v>
      </c>
      <c r="C575" t="s">
        <v>33</v>
      </c>
      <c r="D575">
        <v>31</v>
      </c>
      <c r="E575">
        <f>Merge6[[#This Row],[age]]^2</f>
        <v>961</v>
      </c>
      <c r="F575" s="1">
        <v>18000000</v>
      </c>
      <c r="G575" s="1">
        <v>14000000</v>
      </c>
      <c r="H575" s="1">
        <f>Merge6[[#This Row],[MV at time]]/1000000</f>
        <v>18</v>
      </c>
      <c r="I575" s="1">
        <f>Merge6[[#This Row],[fee]]/1000000</f>
        <v>14</v>
      </c>
      <c r="J575" s="2">
        <f>Merge6[[#This Row],[fee]]/Merge6[[#This Row],[MV at time]]</f>
        <v>0.77777777777777779</v>
      </c>
      <c r="K575" t="s">
        <v>1050</v>
      </c>
      <c r="L575" t="s">
        <v>145</v>
      </c>
      <c r="M575" t="s">
        <v>206</v>
      </c>
      <c r="N575" t="s">
        <v>296</v>
      </c>
      <c r="O5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5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75" t="s">
        <v>6</v>
      </c>
      <c r="R575" t="s">
        <v>60</v>
      </c>
      <c r="S575">
        <v>84</v>
      </c>
      <c r="T575">
        <v>84</v>
      </c>
      <c r="U575">
        <f>Merge6[[#This Row],[POT]]-Merge6[[#This Row],[TOT]]</f>
        <v>0</v>
      </c>
      <c r="V575" t="s">
        <v>8</v>
      </c>
      <c r="W575">
        <f>IF(Merge6[[#This Row],[Preffoot]]="Right",1,0)</f>
        <v>1</v>
      </c>
      <c r="X575" t="s">
        <v>27</v>
      </c>
      <c r="Y575">
        <f>IF(Merge6[[#This Row],[Position2]]="GK",1,0)</f>
        <v>0</v>
      </c>
      <c r="Z575">
        <f>IF(Merge6[[#This Row],[Position2]]="LB",1,0)</f>
        <v>0</v>
      </c>
      <c r="AA575">
        <f>IF(Merge6[[#This Row],[Position2]]="CB",1,0)</f>
        <v>0</v>
      </c>
      <c r="AB575">
        <f>IF(Merge6[[#This Row],[Position2]]="RB",1,0)</f>
        <v>1</v>
      </c>
      <c r="AC575">
        <f>IF(Merge6[[#This Row],[Position2]]="LWB",1,0)</f>
        <v>0</v>
      </c>
      <c r="AD575">
        <f>IF(Merge6[[#This Row],[Position2]]="RWB",1,0)</f>
        <v>0</v>
      </c>
      <c r="AE575">
        <f>IF(Merge6[[#This Row],[Position2]]="LM",1,0)</f>
        <v>0</v>
      </c>
      <c r="AF575">
        <f>IF(Merge6[[#This Row],[Position2]]="CDM",1,0)</f>
        <v>0</v>
      </c>
      <c r="AG575">
        <f>IF(Merge6[[#This Row],[Position2]]="CM",1,0)</f>
        <v>0</v>
      </c>
      <c r="AH575">
        <f>IF(Merge6[[#This Row],[Position2]]="CAM",1,0)</f>
        <v>0</v>
      </c>
      <c r="AI575">
        <f>IF(Merge6[[#This Row],[Position2]]="RM",1,0)</f>
        <v>0</v>
      </c>
      <c r="AJ575">
        <f>IF(Merge6[[#This Row],[Position2]]="LW",1,0)</f>
        <v>0</v>
      </c>
      <c r="AK575">
        <f>IF(Merge6[[#This Row],[Position2]]="RW",1,0)</f>
        <v>0</v>
      </c>
      <c r="AL575">
        <f>IF(Merge6[[#This Row],[Position2]]="CF",1,0)</f>
        <v>0</v>
      </c>
      <c r="AM575">
        <f>IF(Merge6[[#This Row],[Position2]]="ST",1,0)</f>
        <v>0</v>
      </c>
      <c r="AN575">
        <v>82</v>
      </c>
      <c r="AO575">
        <v>74</v>
      </c>
      <c r="AP575">
        <v>86</v>
      </c>
      <c r="AQ575">
        <v>81</v>
      </c>
      <c r="AR575">
        <v>80</v>
      </c>
      <c r="AS575">
        <v>79</v>
      </c>
      <c r="AT575">
        <v>79</v>
      </c>
      <c r="AU575">
        <v>54</v>
      </c>
      <c r="AV575">
        <v>70</v>
      </c>
      <c r="AW575">
        <v>86</v>
      </c>
      <c r="AX575">
        <v>84</v>
      </c>
      <c r="AY575">
        <v>66</v>
      </c>
      <c r="AZ575">
        <v>58</v>
      </c>
      <c r="BA575">
        <v>79</v>
      </c>
      <c r="BB575">
        <v>80</v>
      </c>
      <c r="BC575">
        <v>81</v>
      </c>
      <c r="BD575">
        <v>74</v>
      </c>
      <c r="BE575">
        <v>86</v>
      </c>
      <c r="BF575">
        <v>64</v>
      </c>
      <c r="BG575">
        <v>79</v>
      </c>
      <c r="BH575">
        <v>73</v>
      </c>
      <c r="BI575">
        <v>73</v>
      </c>
      <c r="BJ575">
        <v>78</v>
      </c>
      <c r="BK575">
        <v>11</v>
      </c>
      <c r="BL575">
        <v>11</v>
      </c>
      <c r="BM575">
        <v>14</v>
      </c>
      <c r="BN575">
        <v>8</v>
      </c>
      <c r="BO575">
        <v>10</v>
      </c>
      <c r="BP575">
        <v>73</v>
      </c>
      <c r="BQ575">
        <v>81</v>
      </c>
      <c r="BR575">
        <v>76</v>
      </c>
      <c r="BS575">
        <v>80</v>
      </c>
      <c r="BT575">
        <v>80</v>
      </c>
      <c r="BU575">
        <v>77</v>
      </c>
    </row>
    <row r="576" spans="1:73" x14ac:dyDescent="0.25">
      <c r="A576" t="s">
        <v>796</v>
      </c>
      <c r="B576">
        <v>0</v>
      </c>
      <c r="C576" t="s">
        <v>33</v>
      </c>
      <c r="D576">
        <v>18</v>
      </c>
      <c r="E576">
        <f>Merge6[[#This Row],[age]]^2</f>
        <v>324</v>
      </c>
      <c r="F576" s="1">
        <v>3600000</v>
      </c>
      <c r="G576" s="1">
        <v>9800000</v>
      </c>
      <c r="H576" s="1">
        <f>Merge6[[#This Row],[MV at time]]/1000000</f>
        <v>3.6</v>
      </c>
      <c r="I576" s="1">
        <f>Merge6[[#This Row],[fee]]/1000000</f>
        <v>9.8000000000000007</v>
      </c>
      <c r="J576" s="2">
        <f>Merge6[[#This Row],[fee]]/Merge6[[#This Row],[MV at time]]</f>
        <v>2.7222222222222223</v>
      </c>
      <c r="K576" t="s">
        <v>773</v>
      </c>
      <c r="L576" t="s">
        <v>290</v>
      </c>
      <c r="M576" t="s">
        <v>781</v>
      </c>
      <c r="N576" t="s">
        <v>319</v>
      </c>
      <c r="O5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76" t="s">
        <v>484</v>
      </c>
      <c r="R576" t="s">
        <v>60</v>
      </c>
      <c r="S576">
        <v>63</v>
      </c>
      <c r="T576">
        <v>83</v>
      </c>
      <c r="U576">
        <f>Merge6[[#This Row],[POT]]-Merge6[[#This Row],[TOT]]</f>
        <v>20</v>
      </c>
      <c r="V576" t="s">
        <v>8</v>
      </c>
      <c r="W576">
        <f>IF(Merge6[[#This Row],[Preffoot]]="Right",1,0)</f>
        <v>1</v>
      </c>
      <c r="X576" t="s">
        <v>92</v>
      </c>
      <c r="Y576">
        <f>IF(Merge6[[#This Row],[Position2]]="GK",1,0)</f>
        <v>0</v>
      </c>
      <c r="Z576">
        <f>IF(Merge6[[#This Row],[Position2]]="LB",1,0)</f>
        <v>0</v>
      </c>
      <c r="AA576">
        <f>IF(Merge6[[#This Row],[Position2]]="CB",1,0)</f>
        <v>0</v>
      </c>
      <c r="AB576">
        <f>IF(Merge6[[#This Row],[Position2]]="RB",1,0)</f>
        <v>0</v>
      </c>
      <c r="AC576">
        <f>IF(Merge6[[#This Row],[Position2]]="LWB",1,0)</f>
        <v>0</v>
      </c>
      <c r="AD576">
        <f>IF(Merge6[[#This Row],[Position2]]="RWB",1,0)</f>
        <v>1</v>
      </c>
      <c r="AE576">
        <f>IF(Merge6[[#This Row],[Position2]]="LM",1,0)</f>
        <v>0</v>
      </c>
      <c r="AF576">
        <f>IF(Merge6[[#This Row],[Position2]]="CDM",1,0)</f>
        <v>0</v>
      </c>
      <c r="AG576">
        <f>IF(Merge6[[#This Row],[Position2]]="CM",1,0)</f>
        <v>0</v>
      </c>
      <c r="AH576">
        <f>IF(Merge6[[#This Row],[Position2]]="CAM",1,0)</f>
        <v>0</v>
      </c>
      <c r="AI576">
        <f>IF(Merge6[[#This Row],[Position2]]="RM",1,0)</f>
        <v>0</v>
      </c>
      <c r="AJ576">
        <f>IF(Merge6[[#This Row],[Position2]]="LW",1,0)</f>
        <v>0</v>
      </c>
      <c r="AK576">
        <f>IF(Merge6[[#This Row],[Position2]]="RW",1,0)</f>
        <v>0</v>
      </c>
      <c r="AL576">
        <f>IF(Merge6[[#This Row],[Position2]]="CF",1,0)</f>
        <v>0</v>
      </c>
      <c r="AM576">
        <f>IF(Merge6[[#This Row],[Position2]]="ST",1,0)</f>
        <v>0</v>
      </c>
      <c r="AN576">
        <v>63</v>
      </c>
      <c r="AO576">
        <v>64</v>
      </c>
      <c r="AP576">
        <v>58</v>
      </c>
      <c r="AQ576">
        <v>61</v>
      </c>
      <c r="AR576">
        <v>51</v>
      </c>
      <c r="AS576">
        <v>53</v>
      </c>
      <c r="AT576">
        <v>42</v>
      </c>
      <c r="AU576">
        <v>31</v>
      </c>
      <c r="AV576">
        <v>38</v>
      </c>
      <c r="AW576">
        <v>56</v>
      </c>
      <c r="AX576">
        <v>60</v>
      </c>
      <c r="AY576">
        <v>43</v>
      </c>
      <c r="AZ576">
        <v>40</v>
      </c>
      <c r="BA576">
        <v>61</v>
      </c>
      <c r="BB576">
        <v>57</v>
      </c>
      <c r="BC576">
        <v>62</v>
      </c>
      <c r="BD576">
        <v>73</v>
      </c>
      <c r="BE576">
        <v>58</v>
      </c>
      <c r="BF576">
        <v>62</v>
      </c>
      <c r="BG576">
        <v>65</v>
      </c>
      <c r="BH576">
        <v>70</v>
      </c>
      <c r="BI576">
        <v>68</v>
      </c>
      <c r="BJ576">
        <v>70</v>
      </c>
      <c r="BK576">
        <v>14</v>
      </c>
      <c r="BL576">
        <v>15</v>
      </c>
      <c r="BM576">
        <v>8</v>
      </c>
      <c r="BN576">
        <v>5</v>
      </c>
      <c r="BO576">
        <v>12</v>
      </c>
      <c r="BP576">
        <v>64</v>
      </c>
      <c r="BQ576">
        <v>58</v>
      </c>
      <c r="BR576">
        <v>43</v>
      </c>
      <c r="BS576">
        <v>63</v>
      </c>
      <c r="BT576">
        <v>51</v>
      </c>
      <c r="BU576">
        <v>69</v>
      </c>
    </row>
    <row r="577" spans="1:73" x14ac:dyDescent="0.25">
      <c r="A577" t="s">
        <v>641</v>
      </c>
      <c r="B577">
        <v>35</v>
      </c>
      <c r="C577" t="s">
        <v>1</v>
      </c>
      <c r="D577">
        <v>28</v>
      </c>
      <c r="E577">
        <f>Merge6[[#This Row],[age]]^2</f>
        <v>784</v>
      </c>
      <c r="F577" s="1">
        <v>45000000</v>
      </c>
      <c r="G577" s="1">
        <v>36000000</v>
      </c>
      <c r="H577" s="1">
        <f>Merge6[[#This Row],[MV at time]]/1000000</f>
        <v>45</v>
      </c>
      <c r="I577" s="1">
        <f>Merge6[[#This Row],[fee]]/1000000</f>
        <v>36</v>
      </c>
      <c r="J577" s="2">
        <f>Merge6[[#This Row],[fee]]/Merge6[[#This Row],[MV at time]]</f>
        <v>0.8</v>
      </c>
      <c r="K577" t="s">
        <v>509</v>
      </c>
      <c r="L577" t="s">
        <v>371</v>
      </c>
      <c r="M577" t="s">
        <v>25</v>
      </c>
      <c r="N577" t="s">
        <v>228</v>
      </c>
      <c r="O5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77" t="s">
        <v>7</v>
      </c>
      <c r="R577" t="s">
        <v>7</v>
      </c>
      <c r="S577">
        <v>84</v>
      </c>
      <c r="T577">
        <v>85</v>
      </c>
      <c r="U577">
        <f>Merge6[[#This Row],[POT]]-Merge6[[#This Row],[TOT]]</f>
        <v>1</v>
      </c>
      <c r="V577" t="s">
        <v>8</v>
      </c>
      <c r="W577">
        <f>IF(Merge6[[#This Row],[Preffoot]]="Right",1,0)</f>
        <v>1</v>
      </c>
      <c r="X577" t="s">
        <v>9</v>
      </c>
      <c r="Y577">
        <f>IF(Merge6[[#This Row],[Position2]]="GK",1,0)</f>
        <v>0</v>
      </c>
      <c r="Z577">
        <f>IF(Merge6[[#This Row],[Position2]]="LB",1,0)</f>
        <v>0</v>
      </c>
      <c r="AA577">
        <f>IF(Merge6[[#This Row],[Position2]]="CB",1,0)</f>
        <v>1</v>
      </c>
      <c r="AB577">
        <f>IF(Merge6[[#This Row],[Position2]]="RB",1,0)</f>
        <v>0</v>
      </c>
      <c r="AC577">
        <f>IF(Merge6[[#This Row],[Position2]]="LWB",1,0)</f>
        <v>0</v>
      </c>
      <c r="AD577">
        <f>IF(Merge6[[#This Row],[Position2]]="RWB",1,0)</f>
        <v>0</v>
      </c>
      <c r="AE577">
        <f>IF(Merge6[[#This Row],[Position2]]="LM",1,0)</f>
        <v>0</v>
      </c>
      <c r="AF577">
        <f>IF(Merge6[[#This Row],[Position2]]="CDM",1,0)</f>
        <v>0</v>
      </c>
      <c r="AG577">
        <f>IF(Merge6[[#This Row],[Position2]]="CM",1,0)</f>
        <v>0</v>
      </c>
      <c r="AH577">
        <f>IF(Merge6[[#This Row],[Position2]]="CAM",1,0)</f>
        <v>0</v>
      </c>
      <c r="AI577">
        <f>IF(Merge6[[#This Row],[Position2]]="RM",1,0)</f>
        <v>0</v>
      </c>
      <c r="AJ577">
        <f>IF(Merge6[[#This Row],[Position2]]="LW",1,0)</f>
        <v>0</v>
      </c>
      <c r="AK577">
        <f>IF(Merge6[[#This Row],[Position2]]="RW",1,0)</f>
        <v>0</v>
      </c>
      <c r="AL577">
        <f>IF(Merge6[[#This Row],[Position2]]="CF",1,0)</f>
        <v>0</v>
      </c>
      <c r="AM577">
        <f>IF(Merge6[[#This Row],[Position2]]="ST",1,0)</f>
        <v>0</v>
      </c>
      <c r="AN577">
        <v>65</v>
      </c>
      <c r="AO577">
        <v>54</v>
      </c>
      <c r="AP577">
        <v>27</v>
      </c>
      <c r="AQ577">
        <v>60</v>
      </c>
      <c r="AR577">
        <v>61</v>
      </c>
      <c r="AS577">
        <v>80</v>
      </c>
      <c r="AT577">
        <v>40</v>
      </c>
      <c r="AU577">
        <v>25</v>
      </c>
      <c r="AV577">
        <v>12</v>
      </c>
      <c r="AW577">
        <v>30</v>
      </c>
      <c r="AX577">
        <v>10</v>
      </c>
      <c r="AY577">
        <v>26</v>
      </c>
      <c r="AZ577">
        <v>16</v>
      </c>
      <c r="BA577">
        <v>85</v>
      </c>
      <c r="BB577">
        <v>87</v>
      </c>
      <c r="BC577">
        <v>85</v>
      </c>
      <c r="BD577">
        <v>81</v>
      </c>
      <c r="BE577">
        <v>72</v>
      </c>
      <c r="BF577">
        <v>82</v>
      </c>
      <c r="BG577">
        <v>60</v>
      </c>
      <c r="BH577">
        <v>83</v>
      </c>
      <c r="BI577">
        <v>68</v>
      </c>
      <c r="BJ577">
        <v>86</v>
      </c>
      <c r="BK577">
        <v>15</v>
      </c>
      <c r="BL577">
        <v>8</v>
      </c>
      <c r="BM577">
        <v>6</v>
      </c>
      <c r="BN577">
        <v>8</v>
      </c>
      <c r="BO577">
        <v>12</v>
      </c>
      <c r="BP577">
        <v>86</v>
      </c>
      <c r="BQ577">
        <v>81</v>
      </c>
      <c r="BR577">
        <v>25</v>
      </c>
      <c r="BS577">
        <v>86</v>
      </c>
      <c r="BT577">
        <v>22</v>
      </c>
      <c r="BU577">
        <v>83</v>
      </c>
    </row>
    <row r="578" spans="1:73" x14ac:dyDescent="0.25">
      <c r="A578" t="s">
        <v>926</v>
      </c>
      <c r="B578">
        <v>22</v>
      </c>
      <c r="C578" t="s">
        <v>23</v>
      </c>
      <c r="D578">
        <v>24</v>
      </c>
      <c r="E578">
        <f>Merge6[[#This Row],[age]]^2</f>
        <v>576</v>
      </c>
      <c r="F578" s="1">
        <v>9000000</v>
      </c>
      <c r="G578" s="1">
        <v>13000000</v>
      </c>
      <c r="H578" s="1">
        <f>Merge6[[#This Row],[MV at time]]/1000000</f>
        <v>9</v>
      </c>
      <c r="I578" s="1">
        <f>Merge6[[#This Row],[fee]]/1000000</f>
        <v>13</v>
      </c>
      <c r="J578" s="2">
        <f>Merge6[[#This Row],[fee]]/Merge6[[#This Row],[MV at time]]</f>
        <v>1.4444444444444444</v>
      </c>
      <c r="K578" t="s">
        <v>773</v>
      </c>
      <c r="L578" t="s">
        <v>371</v>
      </c>
      <c r="M578" t="s">
        <v>564</v>
      </c>
      <c r="N578" t="s">
        <v>220</v>
      </c>
      <c r="O5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78" t="s">
        <v>565</v>
      </c>
      <c r="R578" t="s">
        <v>60</v>
      </c>
      <c r="S578">
        <v>76</v>
      </c>
      <c r="T578">
        <v>81</v>
      </c>
      <c r="U578">
        <f>Merge6[[#This Row],[POT]]-Merge6[[#This Row],[TOT]]</f>
        <v>5</v>
      </c>
      <c r="V578" t="s">
        <v>43</v>
      </c>
      <c r="W578">
        <f>IF(Merge6[[#This Row],[Preffoot]]="Right",1,0)</f>
        <v>0</v>
      </c>
      <c r="X578" t="s">
        <v>26</v>
      </c>
      <c r="Y578">
        <f>IF(Merge6[[#This Row],[Position2]]="GK",1,0)</f>
        <v>0</v>
      </c>
      <c r="Z578">
        <f>IF(Merge6[[#This Row],[Position2]]="LB",1,0)</f>
        <v>1</v>
      </c>
      <c r="AA578">
        <f>IF(Merge6[[#This Row],[Position2]]="CB",1,0)</f>
        <v>0</v>
      </c>
      <c r="AB578">
        <f>IF(Merge6[[#This Row],[Position2]]="RB",1,0)</f>
        <v>0</v>
      </c>
      <c r="AC578">
        <f>IF(Merge6[[#This Row],[Position2]]="LWB",1,0)</f>
        <v>0</v>
      </c>
      <c r="AD578">
        <f>IF(Merge6[[#This Row],[Position2]]="RWB",1,0)</f>
        <v>0</v>
      </c>
      <c r="AE578">
        <f>IF(Merge6[[#This Row],[Position2]]="LM",1,0)</f>
        <v>0</v>
      </c>
      <c r="AF578">
        <f>IF(Merge6[[#This Row],[Position2]]="CDM",1,0)</f>
        <v>0</v>
      </c>
      <c r="AG578">
        <f>IF(Merge6[[#This Row],[Position2]]="CM",1,0)</f>
        <v>0</v>
      </c>
      <c r="AH578">
        <f>IF(Merge6[[#This Row],[Position2]]="CAM",1,0)</f>
        <v>0</v>
      </c>
      <c r="AI578">
        <f>IF(Merge6[[#This Row],[Position2]]="RM",1,0)</f>
        <v>0</v>
      </c>
      <c r="AJ578">
        <f>IF(Merge6[[#This Row],[Position2]]="LW",1,0)</f>
        <v>0</v>
      </c>
      <c r="AK578">
        <f>IF(Merge6[[#This Row],[Position2]]="RW",1,0)</f>
        <v>0</v>
      </c>
      <c r="AL578">
        <f>IF(Merge6[[#This Row],[Position2]]="CF",1,0)</f>
        <v>0</v>
      </c>
      <c r="AM578">
        <f>IF(Merge6[[#This Row],[Position2]]="ST",1,0)</f>
        <v>0</v>
      </c>
      <c r="AN578">
        <v>72</v>
      </c>
      <c r="AO578">
        <v>72</v>
      </c>
      <c r="AP578">
        <v>77</v>
      </c>
      <c r="AQ578">
        <v>70</v>
      </c>
      <c r="AR578">
        <v>67</v>
      </c>
      <c r="AS578">
        <v>54</v>
      </c>
      <c r="AT578">
        <v>70</v>
      </c>
      <c r="AU578">
        <v>50</v>
      </c>
      <c r="AV578">
        <v>65</v>
      </c>
      <c r="AW578">
        <v>74</v>
      </c>
      <c r="AX578">
        <v>69</v>
      </c>
      <c r="AY578">
        <v>55</v>
      </c>
      <c r="AZ578">
        <v>40</v>
      </c>
      <c r="BA578">
        <v>70</v>
      </c>
      <c r="BB578">
        <v>71</v>
      </c>
      <c r="BC578">
        <v>73</v>
      </c>
      <c r="BD578">
        <v>89</v>
      </c>
      <c r="BE578">
        <v>79</v>
      </c>
      <c r="BF578">
        <v>72</v>
      </c>
      <c r="BG578">
        <v>74</v>
      </c>
      <c r="BH578">
        <v>86</v>
      </c>
      <c r="BI578">
        <v>79</v>
      </c>
      <c r="BJ578">
        <v>75</v>
      </c>
      <c r="BK578">
        <v>13</v>
      </c>
      <c r="BL578">
        <v>8</v>
      </c>
      <c r="BM578">
        <v>12</v>
      </c>
      <c r="BN578">
        <v>8</v>
      </c>
      <c r="BO578">
        <v>10</v>
      </c>
      <c r="BP578">
        <v>77</v>
      </c>
      <c r="BQ578">
        <v>73</v>
      </c>
      <c r="BR578">
        <v>70</v>
      </c>
      <c r="BS578">
        <v>69</v>
      </c>
      <c r="BT578">
        <v>65</v>
      </c>
      <c r="BU578">
        <v>67</v>
      </c>
    </row>
    <row r="579" spans="1:73" x14ac:dyDescent="0.25">
      <c r="A579" t="s">
        <v>1024</v>
      </c>
      <c r="B579">
        <v>41</v>
      </c>
      <c r="C579" t="s">
        <v>116</v>
      </c>
      <c r="D579">
        <v>21</v>
      </c>
      <c r="E579">
        <f>Merge6[[#This Row],[age]]^2</f>
        <v>441</v>
      </c>
      <c r="F579" s="1">
        <v>18000000</v>
      </c>
      <c r="G579" s="1">
        <v>16700000</v>
      </c>
      <c r="H579" s="1">
        <f>Merge6[[#This Row],[MV at time]]/1000000</f>
        <v>18</v>
      </c>
      <c r="I579" s="1">
        <f>Merge6[[#This Row],[fee]]/1000000</f>
        <v>16.7</v>
      </c>
      <c r="J579" s="2">
        <f>Merge6[[#This Row],[fee]]/Merge6[[#This Row],[MV at time]]</f>
        <v>0.92777777777777781</v>
      </c>
      <c r="K579" t="s">
        <v>773</v>
      </c>
      <c r="L579" t="s">
        <v>279</v>
      </c>
      <c r="M579" t="s">
        <v>134</v>
      </c>
      <c r="N579" t="s">
        <v>59</v>
      </c>
      <c r="O5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79" t="s">
        <v>42</v>
      </c>
      <c r="R579" t="s">
        <v>55</v>
      </c>
      <c r="S579">
        <v>77</v>
      </c>
      <c r="T579">
        <v>85</v>
      </c>
      <c r="U579">
        <f>Merge6[[#This Row],[POT]]-Merge6[[#This Row],[TOT]]</f>
        <v>8</v>
      </c>
      <c r="V579" t="s">
        <v>8</v>
      </c>
      <c r="W579">
        <f>IF(Merge6[[#This Row],[Preffoot]]="Right",1,0)</f>
        <v>1</v>
      </c>
      <c r="X579" t="s">
        <v>37</v>
      </c>
      <c r="Y579">
        <f>IF(Merge6[[#This Row],[Position2]]="GK",1,0)</f>
        <v>0</v>
      </c>
      <c r="Z579">
        <f>IF(Merge6[[#This Row],[Position2]]="LB",1,0)</f>
        <v>0</v>
      </c>
      <c r="AA579">
        <f>IF(Merge6[[#This Row],[Position2]]="CB",1,0)</f>
        <v>0</v>
      </c>
      <c r="AB579">
        <f>IF(Merge6[[#This Row],[Position2]]="RB",1,0)</f>
        <v>0</v>
      </c>
      <c r="AC579">
        <f>IF(Merge6[[#This Row],[Position2]]="LWB",1,0)</f>
        <v>0</v>
      </c>
      <c r="AD579">
        <f>IF(Merge6[[#This Row],[Position2]]="RWB",1,0)</f>
        <v>0</v>
      </c>
      <c r="AE579">
        <f>IF(Merge6[[#This Row],[Position2]]="LM",1,0)</f>
        <v>0</v>
      </c>
      <c r="AF579">
        <f>IF(Merge6[[#This Row],[Position2]]="CDM",1,0)</f>
        <v>0</v>
      </c>
      <c r="AG579">
        <f>IF(Merge6[[#This Row],[Position2]]="CM",1,0)</f>
        <v>0</v>
      </c>
      <c r="AH579">
        <f>IF(Merge6[[#This Row],[Position2]]="CAM",1,0)</f>
        <v>0</v>
      </c>
      <c r="AI579">
        <f>IF(Merge6[[#This Row],[Position2]]="RM",1,0)</f>
        <v>1</v>
      </c>
      <c r="AJ579">
        <f>IF(Merge6[[#This Row],[Position2]]="LW",1,0)</f>
        <v>0</v>
      </c>
      <c r="AK579">
        <f>IF(Merge6[[#This Row],[Position2]]="RW",1,0)</f>
        <v>0</v>
      </c>
      <c r="AL579">
        <f>IF(Merge6[[#This Row],[Position2]]="CF",1,0)</f>
        <v>0</v>
      </c>
      <c r="AM579">
        <f>IF(Merge6[[#This Row],[Position2]]="ST",1,0)</f>
        <v>0</v>
      </c>
      <c r="AN579">
        <v>78</v>
      </c>
      <c r="AO579">
        <v>83</v>
      </c>
      <c r="AP579">
        <v>68</v>
      </c>
      <c r="AQ579">
        <v>69</v>
      </c>
      <c r="AR579">
        <v>66</v>
      </c>
      <c r="AS579">
        <v>62</v>
      </c>
      <c r="AT579">
        <v>78</v>
      </c>
      <c r="AU579">
        <v>71</v>
      </c>
      <c r="AV579">
        <v>73</v>
      </c>
      <c r="AW579">
        <v>62</v>
      </c>
      <c r="AX579">
        <v>42</v>
      </c>
      <c r="AY579">
        <v>59</v>
      </c>
      <c r="AZ579">
        <v>68</v>
      </c>
      <c r="BA579">
        <v>55</v>
      </c>
      <c r="BB579">
        <v>50</v>
      </c>
      <c r="BC579">
        <v>32</v>
      </c>
      <c r="BD579">
        <v>92</v>
      </c>
      <c r="BE579">
        <v>88</v>
      </c>
      <c r="BF579">
        <v>60</v>
      </c>
      <c r="BG579">
        <v>77</v>
      </c>
      <c r="BH579">
        <v>95</v>
      </c>
      <c r="BI579">
        <v>91</v>
      </c>
      <c r="BJ579">
        <v>94</v>
      </c>
      <c r="BK579">
        <v>11</v>
      </c>
      <c r="BL579">
        <v>10</v>
      </c>
      <c r="BM579">
        <v>8</v>
      </c>
      <c r="BN579">
        <v>11</v>
      </c>
      <c r="BO579">
        <v>12</v>
      </c>
      <c r="BP579">
        <v>57</v>
      </c>
      <c r="BQ579">
        <v>72</v>
      </c>
      <c r="BR579">
        <v>68</v>
      </c>
      <c r="BS579">
        <v>48</v>
      </c>
      <c r="BT579">
        <v>69</v>
      </c>
      <c r="BU579">
        <v>73</v>
      </c>
    </row>
    <row r="580" spans="1:73" x14ac:dyDescent="0.25">
      <c r="A580" t="s">
        <v>1414</v>
      </c>
      <c r="B580">
        <v>35</v>
      </c>
      <c r="C580" t="s">
        <v>10</v>
      </c>
      <c r="D580">
        <v>23</v>
      </c>
      <c r="E580">
        <f>Merge6[[#This Row],[age]]^2</f>
        <v>529</v>
      </c>
      <c r="F580" s="1">
        <v>5000000</v>
      </c>
      <c r="G580" s="1">
        <v>10000000</v>
      </c>
      <c r="H580" s="1">
        <f>Merge6[[#This Row],[MV at time]]/1000000</f>
        <v>5</v>
      </c>
      <c r="I580" s="1">
        <f>Merge6[[#This Row],[fee]]/1000000</f>
        <v>10</v>
      </c>
      <c r="J580" s="2">
        <f>Merge6[[#This Row],[fee]]/Merge6[[#This Row],[MV at time]]</f>
        <v>2</v>
      </c>
      <c r="K580" t="s">
        <v>1233</v>
      </c>
      <c r="L580" t="s">
        <v>201</v>
      </c>
      <c r="M580" t="s">
        <v>40</v>
      </c>
      <c r="N580" t="s">
        <v>377</v>
      </c>
      <c r="O5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80" t="s">
        <v>42</v>
      </c>
      <c r="R580" t="s">
        <v>7</v>
      </c>
      <c r="S580">
        <v>72</v>
      </c>
      <c r="T580">
        <v>79</v>
      </c>
      <c r="U580">
        <f>Merge6[[#This Row],[POT]]-Merge6[[#This Row],[TOT]]</f>
        <v>7</v>
      </c>
      <c r="V580" t="s">
        <v>43</v>
      </c>
      <c r="W580">
        <f>IF(Merge6[[#This Row],[Preffoot]]="Right",1,0)</f>
        <v>0</v>
      </c>
      <c r="X580" t="s">
        <v>21</v>
      </c>
      <c r="Y580">
        <f>IF(Merge6[[#This Row],[Position2]]="GK",1,0)</f>
        <v>0</v>
      </c>
      <c r="Z580">
        <f>IF(Merge6[[#This Row],[Position2]]="LB",1,0)</f>
        <v>0</v>
      </c>
      <c r="AA580">
        <f>IF(Merge6[[#This Row],[Position2]]="CB",1,0)</f>
        <v>0</v>
      </c>
      <c r="AB580">
        <f>IF(Merge6[[#This Row],[Position2]]="RB",1,0)</f>
        <v>0</v>
      </c>
      <c r="AC580">
        <f>IF(Merge6[[#This Row],[Position2]]="LWB",1,0)</f>
        <v>0</v>
      </c>
      <c r="AD580">
        <f>IF(Merge6[[#This Row],[Position2]]="RWB",1,0)</f>
        <v>0</v>
      </c>
      <c r="AE580">
        <f>IF(Merge6[[#This Row],[Position2]]="LM",1,0)</f>
        <v>0</v>
      </c>
      <c r="AF580">
        <f>IF(Merge6[[#This Row],[Position2]]="CDM",1,0)</f>
        <v>0</v>
      </c>
      <c r="AG580">
        <f>IF(Merge6[[#This Row],[Position2]]="CM",1,0)</f>
        <v>0</v>
      </c>
      <c r="AH580">
        <f>IF(Merge6[[#This Row],[Position2]]="CAM",1,0)</f>
        <v>1</v>
      </c>
      <c r="AI580">
        <f>IF(Merge6[[#This Row],[Position2]]="RM",1,0)</f>
        <v>0</v>
      </c>
      <c r="AJ580">
        <f>IF(Merge6[[#This Row],[Position2]]="LW",1,0)</f>
        <v>0</v>
      </c>
      <c r="AK580">
        <f>IF(Merge6[[#This Row],[Position2]]="RW",1,0)</f>
        <v>0</v>
      </c>
      <c r="AL580">
        <f>IF(Merge6[[#This Row],[Position2]]="CF",1,0)</f>
        <v>0</v>
      </c>
      <c r="AM580">
        <f>IF(Merge6[[#This Row],[Position2]]="ST",1,0)</f>
        <v>0</v>
      </c>
      <c r="AN580">
        <v>75</v>
      </c>
      <c r="AO580">
        <v>75</v>
      </c>
      <c r="AP580">
        <v>58</v>
      </c>
      <c r="AQ580">
        <v>76</v>
      </c>
      <c r="AR580">
        <v>72</v>
      </c>
      <c r="AS580">
        <v>72</v>
      </c>
      <c r="AT580">
        <v>78</v>
      </c>
      <c r="AU580">
        <v>71</v>
      </c>
      <c r="AV580">
        <v>75</v>
      </c>
      <c r="AW580">
        <v>70</v>
      </c>
      <c r="AX580">
        <v>57</v>
      </c>
      <c r="AY580">
        <v>52</v>
      </c>
      <c r="AZ580">
        <v>65</v>
      </c>
      <c r="BA580" t="s">
        <v>1234</v>
      </c>
      <c r="BB580">
        <v>57</v>
      </c>
      <c r="BC580">
        <v>69</v>
      </c>
      <c r="BD580">
        <v>61</v>
      </c>
      <c r="BE580">
        <v>78</v>
      </c>
      <c r="BF580">
        <v>85</v>
      </c>
      <c r="BG580">
        <v>42</v>
      </c>
      <c r="BH580">
        <v>65</v>
      </c>
      <c r="BI580">
        <v>65</v>
      </c>
      <c r="BJ580">
        <v>70</v>
      </c>
      <c r="BK580">
        <v>6</v>
      </c>
      <c r="BL580">
        <v>13</v>
      </c>
      <c r="BM580">
        <v>8</v>
      </c>
      <c r="BN580">
        <v>10</v>
      </c>
      <c r="BO580">
        <v>12</v>
      </c>
      <c r="BP580">
        <v>73</v>
      </c>
      <c r="BQ580">
        <v>68</v>
      </c>
      <c r="BR580">
        <v>70</v>
      </c>
      <c r="BS580">
        <v>67</v>
      </c>
      <c r="BT580">
        <v>69</v>
      </c>
      <c r="BU580">
        <v>71</v>
      </c>
    </row>
    <row r="581" spans="1:73" x14ac:dyDescent="0.25">
      <c r="A581" t="s">
        <v>1145</v>
      </c>
      <c r="B581">
        <v>10</v>
      </c>
      <c r="C581" t="s">
        <v>1</v>
      </c>
      <c r="D581">
        <v>23</v>
      </c>
      <c r="E581">
        <f>Merge6[[#This Row],[age]]^2</f>
        <v>529</v>
      </c>
      <c r="F581" s="1">
        <v>7000000</v>
      </c>
      <c r="G581" s="1">
        <v>15700000</v>
      </c>
      <c r="H581" s="1">
        <f>Merge6[[#This Row],[MV at time]]/1000000</f>
        <v>7</v>
      </c>
      <c r="I581" s="1">
        <f>Merge6[[#This Row],[fee]]/1000000</f>
        <v>15.7</v>
      </c>
      <c r="J581" s="2">
        <f>Merge6[[#This Row],[fee]]/Merge6[[#This Row],[MV at time]]</f>
        <v>2.2428571428571429</v>
      </c>
      <c r="K581" t="s">
        <v>1050</v>
      </c>
      <c r="L581" t="s">
        <v>201</v>
      </c>
      <c r="M581" t="s">
        <v>209</v>
      </c>
      <c r="N581" t="s">
        <v>405</v>
      </c>
      <c r="O5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81" t="s">
        <v>211</v>
      </c>
      <c r="R581" t="s">
        <v>60</v>
      </c>
      <c r="S581">
        <v>75</v>
      </c>
      <c r="T581">
        <v>83</v>
      </c>
      <c r="U581">
        <f>Merge6[[#This Row],[POT]]-Merge6[[#This Row],[TOT]]</f>
        <v>8</v>
      </c>
      <c r="V581" t="s">
        <v>8</v>
      </c>
      <c r="W581">
        <f>IF(Merge6[[#This Row],[Preffoot]]="Right",1,0)</f>
        <v>1</v>
      </c>
      <c r="X581" t="s">
        <v>9</v>
      </c>
      <c r="Y581">
        <f>IF(Merge6[[#This Row],[Position2]]="GK",1,0)</f>
        <v>0</v>
      </c>
      <c r="Z581">
        <f>IF(Merge6[[#This Row],[Position2]]="LB",1,0)</f>
        <v>0</v>
      </c>
      <c r="AA581">
        <f>IF(Merge6[[#This Row],[Position2]]="CB",1,0)</f>
        <v>1</v>
      </c>
      <c r="AB581">
        <f>IF(Merge6[[#This Row],[Position2]]="RB",1,0)</f>
        <v>0</v>
      </c>
      <c r="AC581">
        <f>IF(Merge6[[#This Row],[Position2]]="LWB",1,0)</f>
        <v>0</v>
      </c>
      <c r="AD581">
        <f>IF(Merge6[[#This Row],[Position2]]="RWB",1,0)</f>
        <v>0</v>
      </c>
      <c r="AE581">
        <f>IF(Merge6[[#This Row],[Position2]]="LM",1,0)</f>
        <v>0</v>
      </c>
      <c r="AF581">
        <f>IF(Merge6[[#This Row],[Position2]]="CDM",1,0)</f>
        <v>0</v>
      </c>
      <c r="AG581">
        <f>IF(Merge6[[#This Row],[Position2]]="CM",1,0)</f>
        <v>0</v>
      </c>
      <c r="AH581">
        <f>IF(Merge6[[#This Row],[Position2]]="CAM",1,0)</f>
        <v>0</v>
      </c>
      <c r="AI581">
        <f>IF(Merge6[[#This Row],[Position2]]="RM",1,0)</f>
        <v>0</v>
      </c>
      <c r="AJ581">
        <f>IF(Merge6[[#This Row],[Position2]]="LW",1,0)</f>
        <v>0</v>
      </c>
      <c r="AK581">
        <f>IF(Merge6[[#This Row],[Position2]]="RW",1,0)</f>
        <v>0</v>
      </c>
      <c r="AL581">
        <f>IF(Merge6[[#This Row],[Position2]]="CF",1,0)</f>
        <v>0</v>
      </c>
      <c r="AM581">
        <f>IF(Merge6[[#This Row],[Position2]]="ST",1,0)</f>
        <v>0</v>
      </c>
      <c r="AN581">
        <v>74</v>
      </c>
      <c r="AO581">
        <v>72</v>
      </c>
      <c r="AP581">
        <v>55</v>
      </c>
      <c r="AQ581">
        <v>73</v>
      </c>
      <c r="AR581">
        <v>64</v>
      </c>
      <c r="AS581">
        <v>74</v>
      </c>
      <c r="AT581">
        <v>64</v>
      </c>
      <c r="AU581">
        <v>57</v>
      </c>
      <c r="AV581">
        <v>47</v>
      </c>
      <c r="AW581">
        <v>58</v>
      </c>
      <c r="AX581">
        <v>42</v>
      </c>
      <c r="AY581">
        <v>49</v>
      </c>
      <c r="AZ581">
        <v>41</v>
      </c>
      <c r="BA581">
        <v>74</v>
      </c>
      <c r="BB581">
        <v>76</v>
      </c>
      <c r="BC581">
        <v>76</v>
      </c>
      <c r="BD581">
        <v>67</v>
      </c>
      <c r="BE581">
        <v>71</v>
      </c>
      <c r="BF581">
        <v>90</v>
      </c>
      <c r="BG581">
        <v>34</v>
      </c>
      <c r="BH581">
        <v>78</v>
      </c>
      <c r="BI581">
        <v>48</v>
      </c>
      <c r="BJ581">
        <v>56</v>
      </c>
      <c r="BK581">
        <v>7</v>
      </c>
      <c r="BL581">
        <v>9</v>
      </c>
      <c r="BM581">
        <v>9</v>
      </c>
      <c r="BN581">
        <v>14</v>
      </c>
      <c r="BO581">
        <v>10</v>
      </c>
      <c r="BP581">
        <v>78</v>
      </c>
      <c r="BQ581">
        <v>66</v>
      </c>
      <c r="BR581">
        <v>54</v>
      </c>
      <c r="BS581">
        <v>73</v>
      </c>
      <c r="BT581">
        <v>50</v>
      </c>
      <c r="BU581">
        <v>75</v>
      </c>
    </row>
    <row r="582" spans="1:73" x14ac:dyDescent="0.25">
      <c r="A582" t="s">
        <v>255</v>
      </c>
      <c r="B582">
        <v>41</v>
      </c>
      <c r="C582" t="s">
        <v>28</v>
      </c>
      <c r="D582">
        <v>23</v>
      </c>
      <c r="E582">
        <f>Merge6[[#This Row],[age]]^2</f>
        <v>529</v>
      </c>
      <c r="F582" s="1">
        <v>15000000</v>
      </c>
      <c r="G582" s="1">
        <v>35000000</v>
      </c>
      <c r="H582" s="1">
        <f>Merge6[[#This Row],[MV at time]]/1000000</f>
        <v>15</v>
      </c>
      <c r="I582" s="1">
        <f>Merge6[[#This Row],[fee]]/1000000</f>
        <v>35</v>
      </c>
      <c r="J582" s="2">
        <f>Merge6[[#This Row],[fee]]/Merge6[[#This Row],[MV at time]]</f>
        <v>2.3333333333333335</v>
      </c>
      <c r="K582" t="s">
        <v>2</v>
      </c>
      <c r="L582" t="s">
        <v>85</v>
      </c>
      <c r="M582" t="s">
        <v>256</v>
      </c>
      <c r="N582" t="s">
        <v>250</v>
      </c>
      <c r="O5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82" t="s">
        <v>7</v>
      </c>
      <c r="R582" t="s">
        <v>7</v>
      </c>
      <c r="S582">
        <v>68</v>
      </c>
      <c r="T582">
        <v>74</v>
      </c>
      <c r="U582">
        <f>Merge6[[#This Row],[POT]]-Merge6[[#This Row],[TOT]]</f>
        <v>6</v>
      </c>
      <c r="V582" t="s">
        <v>8</v>
      </c>
      <c r="W582">
        <f>IF(Merge6[[#This Row],[Preffoot]]="Right",1,0)</f>
        <v>1</v>
      </c>
      <c r="X582" t="s">
        <v>15</v>
      </c>
      <c r="Y582">
        <f>IF(Merge6[[#This Row],[Position2]]="GK",1,0)</f>
        <v>0</v>
      </c>
      <c r="Z582">
        <f>IF(Merge6[[#This Row],[Position2]]="LB",1,0)</f>
        <v>0</v>
      </c>
      <c r="AA582">
        <f>IF(Merge6[[#This Row],[Position2]]="CB",1,0)</f>
        <v>0</v>
      </c>
      <c r="AB582">
        <f>IF(Merge6[[#This Row],[Position2]]="RB",1,0)</f>
        <v>0</v>
      </c>
      <c r="AC582">
        <f>IF(Merge6[[#This Row],[Position2]]="LWB",1,0)</f>
        <v>0</v>
      </c>
      <c r="AD582">
        <f>IF(Merge6[[#This Row],[Position2]]="RWB",1,0)</f>
        <v>0</v>
      </c>
      <c r="AE582">
        <f>IF(Merge6[[#This Row],[Position2]]="LM",1,0)</f>
        <v>0</v>
      </c>
      <c r="AF582">
        <f>IF(Merge6[[#This Row],[Position2]]="CDM",1,0)</f>
        <v>0</v>
      </c>
      <c r="AG582">
        <f>IF(Merge6[[#This Row],[Position2]]="CM",1,0)</f>
        <v>0</v>
      </c>
      <c r="AH582">
        <f>IF(Merge6[[#This Row],[Position2]]="CAM",1,0)</f>
        <v>0</v>
      </c>
      <c r="AI582">
        <f>IF(Merge6[[#This Row],[Position2]]="RM",1,0)</f>
        <v>0</v>
      </c>
      <c r="AJ582">
        <f>IF(Merge6[[#This Row],[Position2]]="LW",1,0)</f>
        <v>0</v>
      </c>
      <c r="AK582">
        <f>IF(Merge6[[#This Row],[Position2]]="RW",1,0)</f>
        <v>0</v>
      </c>
      <c r="AL582">
        <f>IF(Merge6[[#This Row],[Position2]]="CF",1,0)</f>
        <v>0</v>
      </c>
      <c r="AM582">
        <f>IF(Merge6[[#This Row],[Position2]]="ST",1,0)</f>
        <v>1</v>
      </c>
      <c r="AN582">
        <v>67</v>
      </c>
      <c r="AO582">
        <v>65</v>
      </c>
      <c r="AP582">
        <v>51</v>
      </c>
      <c r="AQ582">
        <v>60</v>
      </c>
      <c r="AR582">
        <v>35</v>
      </c>
      <c r="AS582">
        <v>64</v>
      </c>
      <c r="AT582">
        <v>70</v>
      </c>
      <c r="AU582">
        <v>69</v>
      </c>
      <c r="AV582">
        <v>63</v>
      </c>
      <c r="AW582">
        <v>47</v>
      </c>
      <c r="AX582">
        <v>40</v>
      </c>
      <c r="AY582">
        <v>69</v>
      </c>
      <c r="AZ582">
        <v>43</v>
      </c>
      <c r="BA582">
        <v>35</v>
      </c>
      <c r="BB582">
        <v>24</v>
      </c>
      <c r="BC582">
        <v>38</v>
      </c>
      <c r="BD582">
        <v>73</v>
      </c>
      <c r="BE582">
        <v>76</v>
      </c>
      <c r="BF582">
        <v>72</v>
      </c>
      <c r="BG582">
        <v>62</v>
      </c>
      <c r="BH582">
        <v>75</v>
      </c>
      <c r="BI582">
        <v>71</v>
      </c>
      <c r="BJ582">
        <v>74</v>
      </c>
      <c r="BK582">
        <v>6</v>
      </c>
      <c r="BL582">
        <v>10</v>
      </c>
      <c r="BM582">
        <v>15</v>
      </c>
      <c r="BN582">
        <v>10</v>
      </c>
      <c r="BO582">
        <v>13</v>
      </c>
      <c r="BP582">
        <v>33</v>
      </c>
      <c r="BQ582">
        <v>55</v>
      </c>
      <c r="BR582">
        <v>70</v>
      </c>
      <c r="BS582">
        <v>31</v>
      </c>
      <c r="BT582">
        <v>52</v>
      </c>
      <c r="BU582">
        <v>62</v>
      </c>
    </row>
    <row r="583" spans="1:73" x14ac:dyDescent="0.25">
      <c r="A583" t="s">
        <v>255</v>
      </c>
      <c r="B583">
        <v>41</v>
      </c>
      <c r="C583" t="s">
        <v>28</v>
      </c>
      <c r="D583">
        <v>24</v>
      </c>
      <c r="E583">
        <f>Merge6[[#This Row],[age]]^2</f>
        <v>576</v>
      </c>
      <c r="F583" s="1">
        <v>32000000</v>
      </c>
      <c r="G583" s="1">
        <v>24000000</v>
      </c>
      <c r="H583" s="1">
        <f>Merge6[[#This Row],[MV at time]]/1000000</f>
        <v>32</v>
      </c>
      <c r="I583" s="1">
        <f>Merge6[[#This Row],[fee]]/1000000</f>
        <v>24</v>
      </c>
      <c r="J583" s="2">
        <f>Merge6[[#This Row],[fee]]/Merge6[[#This Row],[MV at time]]</f>
        <v>0.75</v>
      </c>
      <c r="K583" t="s">
        <v>509</v>
      </c>
      <c r="L583" t="s">
        <v>85</v>
      </c>
      <c r="M583" t="s">
        <v>250</v>
      </c>
      <c r="N583" t="s">
        <v>427</v>
      </c>
      <c r="O5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83" t="s">
        <v>7</v>
      </c>
      <c r="R583" t="s">
        <v>91</v>
      </c>
      <c r="S583">
        <v>79</v>
      </c>
      <c r="T583">
        <v>84</v>
      </c>
      <c r="U583">
        <f>Merge6[[#This Row],[POT]]-Merge6[[#This Row],[TOT]]</f>
        <v>5</v>
      </c>
      <c r="V583" t="s">
        <v>8</v>
      </c>
      <c r="W583">
        <f>IF(Merge6[[#This Row],[Preffoot]]="Right",1,0)</f>
        <v>1</v>
      </c>
      <c r="X583" t="s">
        <v>15</v>
      </c>
      <c r="Y583">
        <f>IF(Merge6[[#This Row],[Position2]]="GK",1,0)</f>
        <v>0</v>
      </c>
      <c r="Z583">
        <f>IF(Merge6[[#This Row],[Position2]]="LB",1,0)</f>
        <v>0</v>
      </c>
      <c r="AA583">
        <f>IF(Merge6[[#This Row],[Position2]]="CB",1,0)</f>
        <v>0</v>
      </c>
      <c r="AB583">
        <f>IF(Merge6[[#This Row],[Position2]]="RB",1,0)</f>
        <v>0</v>
      </c>
      <c r="AC583">
        <f>IF(Merge6[[#This Row],[Position2]]="LWB",1,0)</f>
        <v>0</v>
      </c>
      <c r="AD583">
        <f>IF(Merge6[[#This Row],[Position2]]="RWB",1,0)</f>
        <v>0</v>
      </c>
      <c r="AE583">
        <f>IF(Merge6[[#This Row],[Position2]]="LM",1,0)</f>
        <v>0</v>
      </c>
      <c r="AF583">
        <f>IF(Merge6[[#This Row],[Position2]]="CDM",1,0)</f>
        <v>0</v>
      </c>
      <c r="AG583">
        <f>IF(Merge6[[#This Row],[Position2]]="CM",1,0)</f>
        <v>0</v>
      </c>
      <c r="AH583">
        <f>IF(Merge6[[#This Row],[Position2]]="CAM",1,0)</f>
        <v>0</v>
      </c>
      <c r="AI583">
        <f>IF(Merge6[[#This Row],[Position2]]="RM",1,0)</f>
        <v>0</v>
      </c>
      <c r="AJ583">
        <f>IF(Merge6[[#This Row],[Position2]]="LW",1,0)</f>
        <v>0</v>
      </c>
      <c r="AK583">
        <f>IF(Merge6[[#This Row],[Position2]]="RW",1,0)</f>
        <v>0</v>
      </c>
      <c r="AL583">
        <f>IF(Merge6[[#This Row],[Position2]]="CF",1,0)</f>
        <v>0</v>
      </c>
      <c r="AM583">
        <f>IF(Merge6[[#This Row],[Position2]]="ST",1,0)</f>
        <v>1</v>
      </c>
      <c r="AN583">
        <v>76</v>
      </c>
      <c r="AO583">
        <v>72</v>
      </c>
      <c r="AP583">
        <v>51</v>
      </c>
      <c r="AQ583">
        <v>64</v>
      </c>
      <c r="AR583">
        <v>35</v>
      </c>
      <c r="AS583">
        <v>80</v>
      </c>
      <c r="AT583">
        <v>80</v>
      </c>
      <c r="AU583">
        <v>84</v>
      </c>
      <c r="AV583">
        <v>69</v>
      </c>
      <c r="AW583">
        <v>60</v>
      </c>
      <c r="AX583">
        <v>40</v>
      </c>
      <c r="AY583">
        <v>75</v>
      </c>
      <c r="AZ583">
        <v>75</v>
      </c>
      <c r="BA583">
        <v>33</v>
      </c>
      <c r="BB583">
        <v>24</v>
      </c>
      <c r="BC583">
        <v>38</v>
      </c>
      <c r="BD583">
        <v>78</v>
      </c>
      <c r="BE583">
        <v>73</v>
      </c>
      <c r="BF583">
        <v>76</v>
      </c>
      <c r="BG583">
        <v>61</v>
      </c>
      <c r="BH583">
        <v>74</v>
      </c>
      <c r="BI583">
        <v>74</v>
      </c>
      <c r="BJ583">
        <v>81</v>
      </c>
      <c r="BK583">
        <v>6</v>
      </c>
      <c r="BL583">
        <v>10</v>
      </c>
      <c r="BM583">
        <v>15</v>
      </c>
      <c r="BN583">
        <v>10</v>
      </c>
      <c r="BO583">
        <v>13</v>
      </c>
      <c r="BP583">
        <v>51</v>
      </c>
      <c r="BQ583">
        <v>76</v>
      </c>
      <c r="BR583">
        <v>86</v>
      </c>
      <c r="BS583">
        <v>31</v>
      </c>
      <c r="BT583">
        <v>52</v>
      </c>
      <c r="BU583">
        <v>72</v>
      </c>
    </row>
    <row r="584" spans="1:73" x14ac:dyDescent="0.25">
      <c r="A584" t="s">
        <v>1229</v>
      </c>
      <c r="B584">
        <v>22</v>
      </c>
      <c r="C584" t="s">
        <v>1</v>
      </c>
      <c r="D584">
        <v>26</v>
      </c>
      <c r="E584">
        <f>Merge6[[#This Row],[age]]^2</f>
        <v>676</v>
      </c>
      <c r="F584" s="1">
        <v>32000000</v>
      </c>
      <c r="G584" s="1">
        <v>35000000</v>
      </c>
      <c r="H584" s="1">
        <f>Merge6[[#This Row],[MV at time]]/1000000</f>
        <v>32</v>
      </c>
      <c r="I584" s="1">
        <f>Merge6[[#This Row],[fee]]/1000000</f>
        <v>35</v>
      </c>
      <c r="J584" s="2">
        <f>Merge6[[#This Row],[fee]]/Merge6[[#This Row],[MV at time]]</f>
        <v>1.09375</v>
      </c>
      <c r="K584" t="s">
        <v>1050</v>
      </c>
      <c r="L584" t="s">
        <v>149</v>
      </c>
      <c r="M584" t="s">
        <v>58</v>
      </c>
      <c r="N584" t="s">
        <v>181</v>
      </c>
      <c r="O5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84" t="s">
        <v>60</v>
      </c>
      <c r="R584" t="s">
        <v>60</v>
      </c>
      <c r="S584">
        <v>81</v>
      </c>
      <c r="T584">
        <v>84</v>
      </c>
      <c r="U584">
        <f>Merge6[[#This Row],[POT]]-Merge6[[#This Row],[TOT]]</f>
        <v>3</v>
      </c>
      <c r="V584" t="s">
        <v>8</v>
      </c>
      <c r="W584">
        <f>IF(Merge6[[#This Row],[Preffoot]]="Right",1,0)</f>
        <v>1</v>
      </c>
      <c r="X584" t="s">
        <v>9</v>
      </c>
      <c r="Y584">
        <f>IF(Merge6[[#This Row],[Position2]]="GK",1,0)</f>
        <v>0</v>
      </c>
      <c r="Z584">
        <f>IF(Merge6[[#This Row],[Position2]]="LB",1,0)</f>
        <v>0</v>
      </c>
      <c r="AA584">
        <f>IF(Merge6[[#This Row],[Position2]]="CB",1,0)</f>
        <v>1</v>
      </c>
      <c r="AB584">
        <f>IF(Merge6[[#This Row],[Position2]]="RB",1,0)</f>
        <v>0</v>
      </c>
      <c r="AC584">
        <f>IF(Merge6[[#This Row],[Position2]]="LWB",1,0)</f>
        <v>0</v>
      </c>
      <c r="AD584">
        <f>IF(Merge6[[#This Row],[Position2]]="RWB",1,0)</f>
        <v>0</v>
      </c>
      <c r="AE584">
        <f>IF(Merge6[[#This Row],[Position2]]="LM",1,0)</f>
        <v>0</v>
      </c>
      <c r="AF584">
        <f>IF(Merge6[[#This Row],[Position2]]="CDM",1,0)</f>
        <v>0</v>
      </c>
      <c r="AG584">
        <f>IF(Merge6[[#This Row],[Position2]]="CM",1,0)</f>
        <v>0</v>
      </c>
      <c r="AH584">
        <f>IF(Merge6[[#This Row],[Position2]]="CAM",1,0)</f>
        <v>0</v>
      </c>
      <c r="AI584">
        <f>IF(Merge6[[#This Row],[Position2]]="RM",1,0)</f>
        <v>0</v>
      </c>
      <c r="AJ584">
        <f>IF(Merge6[[#This Row],[Position2]]="LW",1,0)</f>
        <v>0</v>
      </c>
      <c r="AK584">
        <f>IF(Merge6[[#This Row],[Position2]]="RW",1,0)</f>
        <v>0</v>
      </c>
      <c r="AL584">
        <f>IF(Merge6[[#This Row],[Position2]]="CF",1,0)</f>
        <v>0</v>
      </c>
      <c r="AM584">
        <f>IF(Merge6[[#This Row],[Position2]]="ST",1,0)</f>
        <v>0</v>
      </c>
      <c r="AN584">
        <v>64</v>
      </c>
      <c r="AO584">
        <v>50</v>
      </c>
      <c r="AP584">
        <v>49</v>
      </c>
      <c r="AQ584">
        <v>72</v>
      </c>
      <c r="AR584">
        <v>68</v>
      </c>
      <c r="AS584">
        <v>84</v>
      </c>
      <c r="AT584">
        <v>63</v>
      </c>
      <c r="AU584">
        <v>47</v>
      </c>
      <c r="AV584">
        <v>49</v>
      </c>
      <c r="AW584">
        <v>60</v>
      </c>
      <c r="AX584">
        <v>59</v>
      </c>
      <c r="AY584">
        <v>59</v>
      </c>
      <c r="AZ584">
        <v>47</v>
      </c>
      <c r="BA584">
        <v>81</v>
      </c>
      <c r="BB584">
        <v>79</v>
      </c>
      <c r="BC584">
        <v>82</v>
      </c>
      <c r="BD584">
        <v>54</v>
      </c>
      <c r="BE584">
        <v>67</v>
      </c>
      <c r="BF584">
        <v>93</v>
      </c>
      <c r="BG584">
        <v>52</v>
      </c>
      <c r="BH584">
        <v>74</v>
      </c>
      <c r="BI584">
        <v>52</v>
      </c>
      <c r="BJ584">
        <v>91</v>
      </c>
      <c r="BK584">
        <v>9</v>
      </c>
      <c r="BL584">
        <v>14</v>
      </c>
      <c r="BM584">
        <v>14</v>
      </c>
      <c r="BN584">
        <v>7</v>
      </c>
      <c r="BO584">
        <v>15</v>
      </c>
      <c r="BP584">
        <v>84</v>
      </c>
      <c r="BQ584">
        <v>78</v>
      </c>
      <c r="BR584">
        <v>49</v>
      </c>
      <c r="BS584">
        <v>80</v>
      </c>
      <c r="BT584">
        <v>60</v>
      </c>
      <c r="BU584">
        <v>73</v>
      </c>
    </row>
    <row r="585" spans="1:73" x14ac:dyDescent="0.25">
      <c r="A585" t="s">
        <v>999</v>
      </c>
      <c r="B585">
        <v>34</v>
      </c>
      <c r="C585" t="s">
        <v>33</v>
      </c>
      <c r="D585">
        <v>23</v>
      </c>
      <c r="E585">
        <f>Merge6[[#This Row],[age]]^2</f>
        <v>529</v>
      </c>
      <c r="F585" s="1">
        <v>8000000</v>
      </c>
      <c r="G585" s="1">
        <v>13300000</v>
      </c>
      <c r="H585" s="1">
        <f>Merge6[[#This Row],[MV at time]]/1000000</f>
        <v>8</v>
      </c>
      <c r="I585" s="1">
        <f>Merge6[[#This Row],[fee]]/1000000</f>
        <v>13.3</v>
      </c>
      <c r="J585" s="2">
        <f>Merge6[[#This Row],[fee]]/Merge6[[#This Row],[MV at time]]</f>
        <v>1.6625000000000001</v>
      </c>
      <c r="K585" t="s">
        <v>773</v>
      </c>
      <c r="L585" t="s">
        <v>145</v>
      </c>
      <c r="M585" t="s">
        <v>556</v>
      </c>
      <c r="N585" t="s">
        <v>210</v>
      </c>
      <c r="O5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85" t="s">
        <v>60</v>
      </c>
      <c r="R585" t="s">
        <v>60</v>
      </c>
      <c r="S585">
        <v>77</v>
      </c>
      <c r="T585">
        <v>82</v>
      </c>
      <c r="U585">
        <f>Merge6[[#This Row],[POT]]-Merge6[[#This Row],[TOT]]</f>
        <v>5</v>
      </c>
      <c r="V585" t="s">
        <v>8</v>
      </c>
      <c r="W585">
        <f>IF(Merge6[[#This Row],[Preffoot]]="Right",1,0)</f>
        <v>1</v>
      </c>
      <c r="X585" t="s">
        <v>27</v>
      </c>
      <c r="Y585">
        <f>IF(Merge6[[#This Row],[Position2]]="GK",1,0)</f>
        <v>0</v>
      </c>
      <c r="Z585">
        <f>IF(Merge6[[#This Row],[Position2]]="LB",1,0)</f>
        <v>0</v>
      </c>
      <c r="AA585">
        <f>IF(Merge6[[#This Row],[Position2]]="CB",1,0)</f>
        <v>0</v>
      </c>
      <c r="AB585">
        <f>IF(Merge6[[#This Row],[Position2]]="RB",1,0)</f>
        <v>1</v>
      </c>
      <c r="AC585">
        <f>IF(Merge6[[#This Row],[Position2]]="LWB",1,0)</f>
        <v>0</v>
      </c>
      <c r="AD585">
        <f>IF(Merge6[[#This Row],[Position2]]="RWB",1,0)</f>
        <v>0</v>
      </c>
      <c r="AE585">
        <f>IF(Merge6[[#This Row],[Position2]]="LM",1,0)</f>
        <v>0</v>
      </c>
      <c r="AF585">
        <f>IF(Merge6[[#This Row],[Position2]]="CDM",1,0)</f>
        <v>0</v>
      </c>
      <c r="AG585">
        <f>IF(Merge6[[#This Row],[Position2]]="CM",1,0)</f>
        <v>0</v>
      </c>
      <c r="AH585">
        <f>IF(Merge6[[#This Row],[Position2]]="CAM",1,0)</f>
        <v>0</v>
      </c>
      <c r="AI585">
        <f>IF(Merge6[[#This Row],[Position2]]="RM",1,0)</f>
        <v>0</v>
      </c>
      <c r="AJ585">
        <f>IF(Merge6[[#This Row],[Position2]]="LW",1,0)</f>
        <v>0</v>
      </c>
      <c r="AK585">
        <f>IF(Merge6[[#This Row],[Position2]]="RW",1,0)</f>
        <v>0</v>
      </c>
      <c r="AL585">
        <f>IF(Merge6[[#This Row],[Position2]]="CF",1,0)</f>
        <v>0</v>
      </c>
      <c r="AM585">
        <f>IF(Merge6[[#This Row],[Position2]]="ST",1,0)</f>
        <v>0</v>
      </c>
      <c r="AN585">
        <v>77</v>
      </c>
      <c r="AO585">
        <v>74</v>
      </c>
      <c r="AP585">
        <v>78</v>
      </c>
      <c r="AQ585">
        <v>73</v>
      </c>
      <c r="AR585">
        <v>62</v>
      </c>
      <c r="AS585">
        <v>64</v>
      </c>
      <c r="AT585">
        <v>38</v>
      </c>
      <c r="AU585">
        <v>35</v>
      </c>
      <c r="AV585">
        <v>41</v>
      </c>
      <c r="AW585">
        <v>54</v>
      </c>
      <c r="AX585">
        <v>31</v>
      </c>
      <c r="AY585">
        <v>32</v>
      </c>
      <c r="AZ585">
        <v>25</v>
      </c>
      <c r="BA585">
        <v>73</v>
      </c>
      <c r="BB585">
        <v>73</v>
      </c>
      <c r="BC585">
        <v>76</v>
      </c>
      <c r="BD585">
        <v>78</v>
      </c>
      <c r="BE585">
        <v>78</v>
      </c>
      <c r="BF585">
        <v>61</v>
      </c>
      <c r="BG585">
        <v>79</v>
      </c>
      <c r="BH585">
        <v>76</v>
      </c>
      <c r="BI585">
        <v>72</v>
      </c>
      <c r="BJ585">
        <v>75</v>
      </c>
      <c r="BK585">
        <v>11</v>
      </c>
      <c r="BL585">
        <v>9</v>
      </c>
      <c r="BM585">
        <v>8</v>
      </c>
      <c r="BN585">
        <v>7</v>
      </c>
      <c r="BO585">
        <v>12</v>
      </c>
      <c r="BP585">
        <v>70</v>
      </c>
      <c r="BQ585">
        <v>74</v>
      </c>
      <c r="BR585">
        <v>65</v>
      </c>
      <c r="BS585">
        <v>72</v>
      </c>
      <c r="BT585">
        <v>64</v>
      </c>
      <c r="BU585">
        <v>73</v>
      </c>
    </row>
    <row r="586" spans="1:73" x14ac:dyDescent="0.25">
      <c r="A586" t="s">
        <v>346</v>
      </c>
      <c r="B586">
        <v>11</v>
      </c>
      <c r="C586" t="s">
        <v>28</v>
      </c>
      <c r="D586">
        <v>19</v>
      </c>
      <c r="E586">
        <f>Merge6[[#This Row],[age]]^2</f>
        <v>361</v>
      </c>
      <c r="F586" s="1">
        <v>120000000</v>
      </c>
      <c r="G586" s="1">
        <v>180000000</v>
      </c>
      <c r="H586" s="1">
        <f>Merge6[[#This Row],[MV at time]]/1000000</f>
        <v>120</v>
      </c>
      <c r="I586" s="1">
        <f>Merge6[[#This Row],[fee]]/1000000</f>
        <v>180</v>
      </c>
      <c r="J586" s="2">
        <f>Merge6[[#This Row],[fee]]/Merge6[[#This Row],[MV at time]]</f>
        <v>1.5</v>
      </c>
      <c r="K586" t="s">
        <v>2</v>
      </c>
      <c r="L586" t="s">
        <v>149</v>
      </c>
      <c r="M586" t="s">
        <v>59</v>
      </c>
      <c r="N586" t="s">
        <v>242</v>
      </c>
      <c r="O5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5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86" t="s">
        <v>55</v>
      </c>
      <c r="R586" t="s">
        <v>55</v>
      </c>
      <c r="S586">
        <v>84</v>
      </c>
      <c r="T586">
        <v>94</v>
      </c>
      <c r="U586">
        <f>Merge6[[#This Row],[POT]]-Merge6[[#This Row],[TOT]]</f>
        <v>10</v>
      </c>
      <c r="V586" t="s">
        <v>8</v>
      </c>
      <c r="W586">
        <f>IF(Merge6[[#This Row],[Preffoot]]="Right",1,0)</f>
        <v>1</v>
      </c>
      <c r="X586" t="s">
        <v>15</v>
      </c>
      <c r="Y586">
        <f>IF(Merge6[[#This Row],[Position2]]="GK",1,0)</f>
        <v>0</v>
      </c>
      <c r="Z586">
        <f>IF(Merge6[[#This Row],[Position2]]="LB",1,0)</f>
        <v>0</v>
      </c>
      <c r="AA586">
        <f>IF(Merge6[[#This Row],[Position2]]="CB",1,0)</f>
        <v>0</v>
      </c>
      <c r="AB586">
        <f>IF(Merge6[[#This Row],[Position2]]="RB",1,0)</f>
        <v>0</v>
      </c>
      <c r="AC586">
        <f>IF(Merge6[[#This Row],[Position2]]="LWB",1,0)</f>
        <v>0</v>
      </c>
      <c r="AD586">
        <f>IF(Merge6[[#This Row],[Position2]]="RWB",1,0)</f>
        <v>0</v>
      </c>
      <c r="AE586">
        <f>IF(Merge6[[#This Row],[Position2]]="LM",1,0)</f>
        <v>0</v>
      </c>
      <c r="AF586">
        <f>IF(Merge6[[#This Row],[Position2]]="CDM",1,0)</f>
        <v>0</v>
      </c>
      <c r="AG586">
        <f>IF(Merge6[[#This Row],[Position2]]="CM",1,0)</f>
        <v>0</v>
      </c>
      <c r="AH586">
        <f>IF(Merge6[[#This Row],[Position2]]="CAM",1,0)</f>
        <v>0</v>
      </c>
      <c r="AI586">
        <f>IF(Merge6[[#This Row],[Position2]]="RM",1,0)</f>
        <v>0</v>
      </c>
      <c r="AJ586">
        <f>IF(Merge6[[#This Row],[Position2]]="LW",1,0)</f>
        <v>0</v>
      </c>
      <c r="AK586">
        <f>IF(Merge6[[#This Row],[Position2]]="RW",1,0)</f>
        <v>0</v>
      </c>
      <c r="AL586">
        <f>IF(Merge6[[#This Row],[Position2]]="CF",1,0)</f>
        <v>0</v>
      </c>
      <c r="AM586">
        <f>IF(Merge6[[#This Row],[Position2]]="ST",1,0)</f>
        <v>1</v>
      </c>
      <c r="AN586">
        <v>87</v>
      </c>
      <c r="AO586">
        <v>89</v>
      </c>
      <c r="AP586">
        <v>72</v>
      </c>
      <c r="AQ586">
        <v>79</v>
      </c>
      <c r="AR586">
        <v>68</v>
      </c>
      <c r="AS586">
        <v>76</v>
      </c>
      <c r="AT586">
        <v>79</v>
      </c>
      <c r="AU586">
        <v>85</v>
      </c>
      <c r="AV586">
        <v>69</v>
      </c>
      <c r="AW586">
        <v>76</v>
      </c>
      <c r="AX586">
        <v>58</v>
      </c>
      <c r="AY586">
        <v>70</v>
      </c>
      <c r="AZ586">
        <v>74</v>
      </c>
      <c r="BA586">
        <v>41</v>
      </c>
      <c r="BB586">
        <v>40</v>
      </c>
      <c r="BC586">
        <v>44</v>
      </c>
      <c r="BD586">
        <v>92</v>
      </c>
      <c r="BE586">
        <v>83</v>
      </c>
      <c r="BF586">
        <v>75</v>
      </c>
      <c r="BG586">
        <v>77</v>
      </c>
      <c r="BH586">
        <v>93</v>
      </c>
      <c r="BI586">
        <v>83</v>
      </c>
      <c r="BJ586">
        <v>71</v>
      </c>
      <c r="BK586">
        <v>11</v>
      </c>
      <c r="BL586">
        <v>13</v>
      </c>
      <c r="BM586">
        <v>5</v>
      </c>
      <c r="BN586">
        <v>7</v>
      </c>
      <c r="BO586">
        <v>6</v>
      </c>
      <c r="BP586">
        <v>62</v>
      </c>
      <c r="BQ586">
        <v>80</v>
      </c>
      <c r="BR586">
        <v>83</v>
      </c>
      <c r="BS586">
        <v>49</v>
      </c>
      <c r="BT586">
        <v>77</v>
      </c>
      <c r="BU586">
        <v>80</v>
      </c>
    </row>
    <row r="587" spans="1:73" x14ac:dyDescent="0.25">
      <c r="A587" t="s">
        <v>1146</v>
      </c>
      <c r="B587">
        <v>11</v>
      </c>
      <c r="C587" t="s">
        <v>28</v>
      </c>
      <c r="D587">
        <v>20</v>
      </c>
      <c r="E587">
        <f>Merge6[[#This Row],[age]]^2</f>
        <v>400</v>
      </c>
      <c r="F587" s="1">
        <v>6500000</v>
      </c>
      <c r="G587" s="1">
        <v>10000000</v>
      </c>
      <c r="H587" s="1">
        <f>Merge6[[#This Row],[MV at time]]/1000000</f>
        <v>6.5</v>
      </c>
      <c r="I587" s="1">
        <f>Merge6[[#This Row],[fee]]/1000000</f>
        <v>10</v>
      </c>
      <c r="J587" s="2">
        <f>Merge6[[#This Row],[fee]]/Merge6[[#This Row],[MV at time]]</f>
        <v>1.5384615384615385</v>
      </c>
      <c r="K587" t="s">
        <v>1050</v>
      </c>
      <c r="L587" t="s">
        <v>137</v>
      </c>
      <c r="M587" t="s">
        <v>80</v>
      </c>
      <c r="N587" t="s">
        <v>225</v>
      </c>
      <c r="O5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587" t="s">
        <v>82</v>
      </c>
      <c r="R587" t="s">
        <v>66</v>
      </c>
      <c r="S587">
        <v>74</v>
      </c>
      <c r="T587">
        <v>84</v>
      </c>
      <c r="U587">
        <f>Merge6[[#This Row],[POT]]-Merge6[[#This Row],[TOT]]</f>
        <v>10</v>
      </c>
      <c r="V587" t="s">
        <v>8</v>
      </c>
      <c r="W587">
        <f>IF(Merge6[[#This Row],[Preffoot]]="Right",1,0)</f>
        <v>1</v>
      </c>
      <c r="X587" t="s">
        <v>15</v>
      </c>
      <c r="Y587">
        <f>IF(Merge6[[#This Row],[Position2]]="GK",1,0)</f>
        <v>0</v>
      </c>
      <c r="Z587">
        <f>IF(Merge6[[#This Row],[Position2]]="LB",1,0)</f>
        <v>0</v>
      </c>
      <c r="AA587">
        <f>IF(Merge6[[#This Row],[Position2]]="CB",1,0)</f>
        <v>0</v>
      </c>
      <c r="AB587">
        <f>IF(Merge6[[#This Row],[Position2]]="RB",1,0)</f>
        <v>0</v>
      </c>
      <c r="AC587">
        <f>IF(Merge6[[#This Row],[Position2]]="LWB",1,0)</f>
        <v>0</v>
      </c>
      <c r="AD587">
        <f>IF(Merge6[[#This Row],[Position2]]="RWB",1,0)</f>
        <v>0</v>
      </c>
      <c r="AE587">
        <f>IF(Merge6[[#This Row],[Position2]]="LM",1,0)</f>
        <v>0</v>
      </c>
      <c r="AF587">
        <f>IF(Merge6[[#This Row],[Position2]]="CDM",1,0)</f>
        <v>0</v>
      </c>
      <c r="AG587">
        <f>IF(Merge6[[#This Row],[Position2]]="CM",1,0)</f>
        <v>0</v>
      </c>
      <c r="AH587">
        <f>IF(Merge6[[#This Row],[Position2]]="CAM",1,0)</f>
        <v>0</v>
      </c>
      <c r="AI587">
        <f>IF(Merge6[[#This Row],[Position2]]="RM",1,0)</f>
        <v>0</v>
      </c>
      <c r="AJ587">
        <f>IF(Merge6[[#This Row],[Position2]]="LW",1,0)</f>
        <v>0</v>
      </c>
      <c r="AK587">
        <f>IF(Merge6[[#This Row],[Position2]]="RW",1,0)</f>
        <v>0</v>
      </c>
      <c r="AL587">
        <f>IF(Merge6[[#This Row],[Position2]]="CF",1,0)</f>
        <v>0</v>
      </c>
      <c r="AM587">
        <f>IF(Merge6[[#This Row],[Position2]]="ST",1,0)</f>
        <v>1</v>
      </c>
      <c r="AN587">
        <v>70</v>
      </c>
      <c r="AO587">
        <v>69</v>
      </c>
      <c r="AP587">
        <v>47</v>
      </c>
      <c r="AQ587">
        <v>68</v>
      </c>
      <c r="AR587">
        <v>43</v>
      </c>
      <c r="AS587">
        <v>76</v>
      </c>
      <c r="AT587">
        <v>79</v>
      </c>
      <c r="AU587">
        <v>75</v>
      </c>
      <c r="AV587">
        <v>64</v>
      </c>
      <c r="AW587">
        <v>56</v>
      </c>
      <c r="AX587">
        <v>44</v>
      </c>
      <c r="AY587">
        <v>63</v>
      </c>
      <c r="AZ587">
        <v>57</v>
      </c>
      <c r="BA587">
        <v>22</v>
      </c>
      <c r="BB587">
        <v>25</v>
      </c>
      <c r="BC587">
        <v>22</v>
      </c>
      <c r="BD587">
        <v>76</v>
      </c>
      <c r="BE587">
        <v>73</v>
      </c>
      <c r="BF587">
        <v>85</v>
      </c>
      <c r="BG587">
        <v>68</v>
      </c>
      <c r="BH587">
        <v>79</v>
      </c>
      <c r="BI587">
        <v>69</v>
      </c>
      <c r="BJ587">
        <v>84</v>
      </c>
      <c r="BK587">
        <v>13</v>
      </c>
      <c r="BL587">
        <v>9</v>
      </c>
      <c r="BM587">
        <v>12</v>
      </c>
      <c r="BN587">
        <v>14</v>
      </c>
      <c r="BO587">
        <v>10</v>
      </c>
      <c r="BP587">
        <v>57</v>
      </c>
      <c r="BQ587">
        <v>69</v>
      </c>
      <c r="BR587">
        <v>74</v>
      </c>
      <c r="BS587">
        <v>32</v>
      </c>
      <c r="BT587">
        <v>64</v>
      </c>
      <c r="BU587">
        <v>70</v>
      </c>
    </row>
    <row r="588" spans="1:73" x14ac:dyDescent="0.25">
      <c r="A588" t="s">
        <v>292</v>
      </c>
      <c r="B588">
        <v>23</v>
      </c>
      <c r="C588" t="s">
        <v>28</v>
      </c>
      <c r="D588">
        <v>20</v>
      </c>
      <c r="E588">
        <f>Merge6[[#This Row],[age]]^2</f>
        <v>400</v>
      </c>
      <c r="F588" s="1">
        <v>25000000</v>
      </c>
      <c r="G588" s="1">
        <v>25000000</v>
      </c>
      <c r="H588" s="1">
        <f>Merge6[[#This Row],[MV at time]]/1000000</f>
        <v>25</v>
      </c>
      <c r="I588" s="1">
        <f>Merge6[[#This Row],[fee]]/1000000</f>
        <v>25</v>
      </c>
      <c r="J588" s="2">
        <f>Merge6[[#This Row],[fee]]/Merge6[[#This Row],[MV at time]]</f>
        <v>1</v>
      </c>
      <c r="K588" t="s">
        <v>2</v>
      </c>
      <c r="L588" t="s">
        <v>3</v>
      </c>
      <c r="M588" t="s">
        <v>293</v>
      </c>
      <c r="N588" t="s">
        <v>24</v>
      </c>
      <c r="O5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88" t="s">
        <v>81</v>
      </c>
      <c r="R588" t="s">
        <v>7</v>
      </c>
      <c r="S588">
        <v>76</v>
      </c>
      <c r="T588">
        <v>89</v>
      </c>
      <c r="U588">
        <f>Merge6[[#This Row],[POT]]-Merge6[[#This Row],[TOT]]</f>
        <v>13</v>
      </c>
      <c r="V588" t="s">
        <v>8</v>
      </c>
      <c r="W588">
        <f>IF(Merge6[[#This Row],[Preffoot]]="Right",1,0)</f>
        <v>1</v>
      </c>
      <c r="X588" t="s">
        <v>15</v>
      </c>
      <c r="Y588">
        <f>IF(Merge6[[#This Row],[Position2]]="GK",1,0)</f>
        <v>0</v>
      </c>
      <c r="Z588">
        <f>IF(Merge6[[#This Row],[Position2]]="LB",1,0)</f>
        <v>0</v>
      </c>
      <c r="AA588">
        <f>IF(Merge6[[#This Row],[Position2]]="CB",1,0)</f>
        <v>0</v>
      </c>
      <c r="AB588">
        <f>IF(Merge6[[#This Row],[Position2]]="RB",1,0)</f>
        <v>0</v>
      </c>
      <c r="AC588">
        <f>IF(Merge6[[#This Row],[Position2]]="LWB",1,0)</f>
        <v>0</v>
      </c>
      <c r="AD588">
        <f>IF(Merge6[[#This Row],[Position2]]="RWB",1,0)</f>
        <v>0</v>
      </c>
      <c r="AE588">
        <f>IF(Merge6[[#This Row],[Position2]]="LM",1,0)</f>
        <v>0</v>
      </c>
      <c r="AF588">
        <f>IF(Merge6[[#This Row],[Position2]]="CDM",1,0)</f>
        <v>0</v>
      </c>
      <c r="AG588">
        <f>IF(Merge6[[#This Row],[Position2]]="CM",1,0)</f>
        <v>0</v>
      </c>
      <c r="AH588">
        <f>IF(Merge6[[#This Row],[Position2]]="CAM",1,0)</f>
        <v>0</v>
      </c>
      <c r="AI588">
        <f>IF(Merge6[[#This Row],[Position2]]="RM",1,0)</f>
        <v>0</v>
      </c>
      <c r="AJ588">
        <f>IF(Merge6[[#This Row],[Position2]]="LW",1,0)</f>
        <v>0</v>
      </c>
      <c r="AK588">
        <f>IF(Merge6[[#This Row],[Position2]]="RW",1,0)</f>
        <v>0</v>
      </c>
      <c r="AL588">
        <f>IF(Merge6[[#This Row],[Position2]]="CF",1,0)</f>
        <v>0</v>
      </c>
      <c r="AM588">
        <f>IF(Merge6[[#This Row],[Position2]]="ST",1,0)</f>
        <v>1</v>
      </c>
      <c r="AN588">
        <v>73</v>
      </c>
      <c r="AO588">
        <v>78</v>
      </c>
      <c r="AP588">
        <v>56</v>
      </c>
      <c r="AQ588">
        <v>62</v>
      </c>
      <c r="AR588">
        <v>50</v>
      </c>
      <c r="AS588">
        <v>70</v>
      </c>
      <c r="AT588">
        <v>74</v>
      </c>
      <c r="AU588">
        <v>79</v>
      </c>
      <c r="AV588">
        <v>68</v>
      </c>
      <c r="AW588">
        <v>71</v>
      </c>
      <c r="AX588">
        <v>33</v>
      </c>
      <c r="AY588">
        <v>59</v>
      </c>
      <c r="AZ588">
        <v>68</v>
      </c>
      <c r="BA588">
        <v>26</v>
      </c>
      <c r="BB588">
        <v>25</v>
      </c>
      <c r="BC588">
        <v>22</v>
      </c>
      <c r="BD588">
        <v>82</v>
      </c>
      <c r="BE588">
        <v>74</v>
      </c>
      <c r="BF588">
        <v>80</v>
      </c>
      <c r="BG588">
        <v>72</v>
      </c>
      <c r="BH588">
        <v>83</v>
      </c>
      <c r="BI588">
        <v>78</v>
      </c>
      <c r="BJ588">
        <v>79</v>
      </c>
      <c r="BK588">
        <v>8</v>
      </c>
      <c r="BL588">
        <v>11</v>
      </c>
      <c r="BM588">
        <v>8</v>
      </c>
      <c r="BN588">
        <v>8</v>
      </c>
      <c r="BO588">
        <v>13</v>
      </c>
      <c r="BP588">
        <v>74</v>
      </c>
      <c r="BQ588">
        <v>69</v>
      </c>
      <c r="BR588">
        <v>75</v>
      </c>
      <c r="BS588">
        <v>31</v>
      </c>
      <c r="BT588">
        <v>69</v>
      </c>
      <c r="BU588">
        <v>77</v>
      </c>
    </row>
    <row r="589" spans="1:73" x14ac:dyDescent="0.25">
      <c r="A589" t="s">
        <v>1147</v>
      </c>
      <c r="B589">
        <v>11</v>
      </c>
      <c r="C589" t="s">
        <v>1</v>
      </c>
      <c r="D589">
        <v>22</v>
      </c>
      <c r="E589">
        <f>Merge6[[#This Row],[age]]^2</f>
        <v>484</v>
      </c>
      <c r="F589" s="1">
        <v>4500000</v>
      </c>
      <c r="G589" s="1">
        <v>10500000</v>
      </c>
      <c r="H589" s="1">
        <f>Merge6[[#This Row],[MV at time]]/1000000</f>
        <v>4.5</v>
      </c>
      <c r="I589" s="1">
        <f>Merge6[[#This Row],[fee]]/1000000</f>
        <v>10.5</v>
      </c>
      <c r="J589" s="2">
        <f>Merge6[[#This Row],[fee]]/Merge6[[#This Row],[MV at time]]</f>
        <v>2.3333333333333335</v>
      </c>
      <c r="K589" t="s">
        <v>1050</v>
      </c>
      <c r="L589" t="s">
        <v>3</v>
      </c>
      <c r="M589" t="s">
        <v>835</v>
      </c>
      <c r="N589" t="s">
        <v>811</v>
      </c>
      <c r="O5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589" t="s">
        <v>851</v>
      </c>
      <c r="R589" t="s">
        <v>50</v>
      </c>
      <c r="S589">
        <v>66</v>
      </c>
      <c r="T589">
        <v>71</v>
      </c>
      <c r="U589">
        <f>Merge6[[#This Row],[POT]]-Merge6[[#This Row],[TOT]]</f>
        <v>5</v>
      </c>
      <c r="V589" t="s">
        <v>43</v>
      </c>
      <c r="W589">
        <f>IF(Merge6[[#This Row],[Preffoot]]="Right",1,0)</f>
        <v>0</v>
      </c>
      <c r="X589" t="s">
        <v>9</v>
      </c>
      <c r="Y589">
        <f>IF(Merge6[[#This Row],[Position2]]="GK",1,0)</f>
        <v>0</v>
      </c>
      <c r="Z589">
        <f>IF(Merge6[[#This Row],[Position2]]="LB",1,0)</f>
        <v>0</v>
      </c>
      <c r="AA589">
        <f>IF(Merge6[[#This Row],[Position2]]="CB",1,0)</f>
        <v>1</v>
      </c>
      <c r="AB589">
        <f>IF(Merge6[[#This Row],[Position2]]="RB",1,0)</f>
        <v>0</v>
      </c>
      <c r="AC589">
        <f>IF(Merge6[[#This Row],[Position2]]="LWB",1,0)</f>
        <v>0</v>
      </c>
      <c r="AD589">
        <f>IF(Merge6[[#This Row],[Position2]]="RWB",1,0)</f>
        <v>0</v>
      </c>
      <c r="AE589">
        <f>IF(Merge6[[#This Row],[Position2]]="LM",1,0)</f>
        <v>0</v>
      </c>
      <c r="AF589">
        <f>IF(Merge6[[#This Row],[Position2]]="CDM",1,0)</f>
        <v>0</v>
      </c>
      <c r="AG589">
        <f>IF(Merge6[[#This Row],[Position2]]="CM",1,0)</f>
        <v>0</v>
      </c>
      <c r="AH589">
        <f>IF(Merge6[[#This Row],[Position2]]="CAM",1,0)</f>
        <v>0</v>
      </c>
      <c r="AI589">
        <f>IF(Merge6[[#This Row],[Position2]]="RM",1,0)</f>
        <v>0</v>
      </c>
      <c r="AJ589">
        <f>IF(Merge6[[#This Row],[Position2]]="LW",1,0)</f>
        <v>0</v>
      </c>
      <c r="AK589">
        <f>IF(Merge6[[#This Row],[Position2]]="RW",1,0)</f>
        <v>0</v>
      </c>
      <c r="AL589">
        <f>IF(Merge6[[#This Row],[Position2]]="CF",1,0)</f>
        <v>0</v>
      </c>
      <c r="AM589">
        <f>IF(Merge6[[#This Row],[Position2]]="ST",1,0)</f>
        <v>0</v>
      </c>
      <c r="AN589">
        <v>57</v>
      </c>
      <c r="AO589">
        <v>54</v>
      </c>
      <c r="AP589">
        <v>39</v>
      </c>
      <c r="AQ589">
        <v>62</v>
      </c>
      <c r="AR589">
        <v>55</v>
      </c>
      <c r="AS589">
        <v>67</v>
      </c>
      <c r="AT589">
        <v>70</v>
      </c>
      <c r="AU589">
        <v>40</v>
      </c>
      <c r="AV589">
        <v>62</v>
      </c>
      <c r="AW589">
        <v>58</v>
      </c>
      <c r="AX589">
        <v>55</v>
      </c>
      <c r="AY589">
        <v>53</v>
      </c>
      <c r="AZ589">
        <v>42</v>
      </c>
      <c r="BA589">
        <v>65</v>
      </c>
      <c r="BB589">
        <v>65</v>
      </c>
      <c r="BC589">
        <v>67</v>
      </c>
      <c r="BD589">
        <v>67</v>
      </c>
      <c r="BE589">
        <v>70</v>
      </c>
      <c r="BF589">
        <v>75</v>
      </c>
      <c r="BG589">
        <v>56</v>
      </c>
      <c r="BH589">
        <v>70</v>
      </c>
      <c r="BI589">
        <v>58</v>
      </c>
      <c r="BJ589">
        <v>73</v>
      </c>
      <c r="BK589">
        <v>6</v>
      </c>
      <c r="BL589">
        <v>6</v>
      </c>
      <c r="BM589">
        <v>8</v>
      </c>
      <c r="BN589">
        <v>7</v>
      </c>
      <c r="BO589">
        <v>8</v>
      </c>
      <c r="BP589">
        <v>70</v>
      </c>
      <c r="BQ589">
        <v>63</v>
      </c>
      <c r="BR589">
        <v>46</v>
      </c>
      <c r="BS589">
        <v>60</v>
      </c>
      <c r="BT589">
        <v>47</v>
      </c>
      <c r="BU589">
        <v>55</v>
      </c>
    </row>
    <row r="590" spans="1:73" x14ac:dyDescent="0.25">
      <c r="A590" t="s">
        <v>642</v>
      </c>
      <c r="B590">
        <v>9</v>
      </c>
      <c r="C590" t="s">
        <v>17</v>
      </c>
      <c r="D590">
        <v>27</v>
      </c>
      <c r="E590">
        <f>Merge6[[#This Row],[age]]^2</f>
        <v>729</v>
      </c>
      <c r="F590" s="1">
        <v>28000000</v>
      </c>
      <c r="G590" s="1">
        <v>15000000</v>
      </c>
      <c r="H590" s="1">
        <f>Merge6[[#This Row],[MV at time]]/1000000</f>
        <v>28</v>
      </c>
      <c r="I590" s="1">
        <f>Merge6[[#This Row],[fee]]/1000000</f>
        <v>15</v>
      </c>
      <c r="J590" s="2">
        <f>Merge6[[#This Row],[fee]]/Merge6[[#This Row],[MV at time]]</f>
        <v>0.5357142857142857</v>
      </c>
      <c r="K590" t="s">
        <v>1233</v>
      </c>
      <c r="L590" t="s">
        <v>133</v>
      </c>
      <c r="M590" t="s">
        <v>319</v>
      </c>
      <c r="N590" t="s">
        <v>486</v>
      </c>
      <c r="O5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90" t="s">
        <v>60</v>
      </c>
      <c r="R590" t="s">
        <v>60</v>
      </c>
      <c r="S590">
        <v>76</v>
      </c>
      <c r="T590">
        <v>77</v>
      </c>
      <c r="U590">
        <f>Merge6[[#This Row],[POT]]-Merge6[[#This Row],[TOT]]</f>
        <v>1</v>
      </c>
      <c r="V590" t="s">
        <v>8</v>
      </c>
      <c r="W590">
        <f>IF(Merge6[[#This Row],[Preffoot]]="Right",1,0)</f>
        <v>1</v>
      </c>
      <c r="X590" t="s">
        <v>20</v>
      </c>
      <c r="Y590">
        <f>IF(Merge6[[#This Row],[Position2]]="GK",1,0)</f>
        <v>0</v>
      </c>
      <c r="Z590">
        <f>IF(Merge6[[#This Row],[Position2]]="LB",1,0)</f>
        <v>0</v>
      </c>
      <c r="AA590">
        <f>IF(Merge6[[#This Row],[Position2]]="CB",1,0)</f>
        <v>0</v>
      </c>
      <c r="AB590">
        <f>IF(Merge6[[#This Row],[Position2]]="RB",1,0)</f>
        <v>0</v>
      </c>
      <c r="AC590">
        <f>IF(Merge6[[#This Row],[Position2]]="LWB",1,0)</f>
        <v>0</v>
      </c>
      <c r="AD590">
        <f>IF(Merge6[[#This Row],[Position2]]="RWB",1,0)</f>
        <v>0</v>
      </c>
      <c r="AE590">
        <f>IF(Merge6[[#This Row],[Position2]]="LM",1,0)</f>
        <v>0</v>
      </c>
      <c r="AF590">
        <f>IF(Merge6[[#This Row],[Position2]]="CDM",1,0)</f>
        <v>0</v>
      </c>
      <c r="AG590">
        <f>IF(Merge6[[#This Row],[Position2]]="CM",1,0)</f>
        <v>1</v>
      </c>
      <c r="AH590">
        <f>IF(Merge6[[#This Row],[Position2]]="CAM",1,0)</f>
        <v>0</v>
      </c>
      <c r="AI590">
        <f>IF(Merge6[[#This Row],[Position2]]="RM",1,0)</f>
        <v>0</v>
      </c>
      <c r="AJ590">
        <f>IF(Merge6[[#This Row],[Position2]]="LW",1,0)</f>
        <v>0</v>
      </c>
      <c r="AK590">
        <f>IF(Merge6[[#This Row],[Position2]]="RW",1,0)</f>
        <v>0</v>
      </c>
      <c r="AL590">
        <f>IF(Merge6[[#This Row],[Position2]]="CF",1,0)</f>
        <v>0</v>
      </c>
      <c r="AM590">
        <f>IF(Merge6[[#This Row],[Position2]]="ST",1,0)</f>
        <v>0</v>
      </c>
      <c r="AN590">
        <v>76</v>
      </c>
      <c r="AO590">
        <v>73</v>
      </c>
      <c r="AP590">
        <v>75</v>
      </c>
      <c r="AQ590">
        <v>80</v>
      </c>
      <c r="AR590">
        <v>78</v>
      </c>
      <c r="AS590">
        <v>77</v>
      </c>
      <c r="AT590">
        <v>83</v>
      </c>
      <c r="AU590">
        <v>62</v>
      </c>
      <c r="AV590">
        <v>73</v>
      </c>
      <c r="AW590">
        <v>71</v>
      </c>
      <c r="AX590">
        <v>68</v>
      </c>
      <c r="AY590">
        <v>55</v>
      </c>
      <c r="AZ590">
        <v>68</v>
      </c>
      <c r="BA590" t="s">
        <v>1234</v>
      </c>
      <c r="BB590">
        <v>75</v>
      </c>
      <c r="BC590">
        <v>78</v>
      </c>
      <c r="BD590">
        <v>52</v>
      </c>
      <c r="BE590">
        <v>80</v>
      </c>
      <c r="BF590">
        <v>85</v>
      </c>
      <c r="BG590">
        <v>54</v>
      </c>
      <c r="BH590">
        <v>68</v>
      </c>
      <c r="BI590">
        <v>55</v>
      </c>
      <c r="BJ590">
        <v>74</v>
      </c>
      <c r="BK590">
        <v>14</v>
      </c>
      <c r="BL590">
        <v>14</v>
      </c>
      <c r="BM590">
        <v>8</v>
      </c>
      <c r="BN590">
        <v>14</v>
      </c>
      <c r="BO590">
        <v>6</v>
      </c>
      <c r="BP590">
        <v>75</v>
      </c>
      <c r="BQ590">
        <v>73</v>
      </c>
      <c r="BR590">
        <v>76</v>
      </c>
      <c r="BS590">
        <v>77</v>
      </c>
      <c r="BT590">
        <v>73</v>
      </c>
      <c r="BU590">
        <v>77</v>
      </c>
    </row>
    <row r="591" spans="1:73" x14ac:dyDescent="0.25">
      <c r="A591" t="s">
        <v>642</v>
      </c>
      <c r="B591">
        <v>23</v>
      </c>
      <c r="C591" t="s">
        <v>17</v>
      </c>
      <c r="D591">
        <v>24</v>
      </c>
      <c r="E591">
        <f>Merge6[[#This Row],[age]]^2</f>
        <v>576</v>
      </c>
      <c r="F591" s="1">
        <v>18000000</v>
      </c>
      <c r="G591" s="1">
        <v>13800000</v>
      </c>
      <c r="H591" s="1">
        <f>Merge6[[#This Row],[MV at time]]/1000000</f>
        <v>18</v>
      </c>
      <c r="I591" s="1">
        <f>Merge6[[#This Row],[fee]]/1000000</f>
        <v>13.8</v>
      </c>
      <c r="J591" s="2">
        <f>Merge6[[#This Row],[fee]]/Merge6[[#This Row],[MV at time]]</f>
        <v>0.76666666666666672</v>
      </c>
      <c r="K591" t="s">
        <v>509</v>
      </c>
      <c r="L591" t="s">
        <v>133</v>
      </c>
      <c r="M591" t="s">
        <v>163</v>
      </c>
      <c r="N591" t="s">
        <v>319</v>
      </c>
      <c r="O5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91" t="s">
        <v>42</v>
      </c>
      <c r="R591" t="s">
        <v>60</v>
      </c>
      <c r="S591">
        <v>79</v>
      </c>
      <c r="T591">
        <v>84</v>
      </c>
      <c r="U591">
        <f>Merge6[[#This Row],[POT]]-Merge6[[#This Row],[TOT]]</f>
        <v>5</v>
      </c>
      <c r="V591" t="s">
        <v>8</v>
      </c>
      <c r="W591">
        <f>IF(Merge6[[#This Row],[Preffoot]]="Right",1,0)</f>
        <v>1</v>
      </c>
      <c r="X591" t="s">
        <v>9</v>
      </c>
      <c r="Y591">
        <f>IF(Merge6[[#This Row],[Position2]]="GK",1,0)</f>
        <v>0</v>
      </c>
      <c r="Z591">
        <f>IF(Merge6[[#This Row],[Position2]]="LB",1,0)</f>
        <v>0</v>
      </c>
      <c r="AA591">
        <f>IF(Merge6[[#This Row],[Position2]]="CB",1,0)</f>
        <v>1</v>
      </c>
      <c r="AB591">
        <f>IF(Merge6[[#This Row],[Position2]]="RB",1,0)</f>
        <v>0</v>
      </c>
      <c r="AC591">
        <f>IF(Merge6[[#This Row],[Position2]]="LWB",1,0)</f>
        <v>0</v>
      </c>
      <c r="AD591">
        <f>IF(Merge6[[#This Row],[Position2]]="RWB",1,0)</f>
        <v>0</v>
      </c>
      <c r="AE591">
        <f>IF(Merge6[[#This Row],[Position2]]="LM",1,0)</f>
        <v>0</v>
      </c>
      <c r="AF591">
        <f>IF(Merge6[[#This Row],[Position2]]="CDM",1,0)</f>
        <v>0</v>
      </c>
      <c r="AG591">
        <f>IF(Merge6[[#This Row],[Position2]]="CM",1,0)</f>
        <v>0</v>
      </c>
      <c r="AH591">
        <f>IF(Merge6[[#This Row],[Position2]]="CAM",1,0)</f>
        <v>0</v>
      </c>
      <c r="AI591">
        <f>IF(Merge6[[#This Row],[Position2]]="RM",1,0)</f>
        <v>0</v>
      </c>
      <c r="AJ591">
        <f>IF(Merge6[[#This Row],[Position2]]="LW",1,0)</f>
        <v>0</v>
      </c>
      <c r="AK591">
        <f>IF(Merge6[[#This Row],[Position2]]="RW",1,0)</f>
        <v>0</v>
      </c>
      <c r="AL591">
        <f>IF(Merge6[[#This Row],[Position2]]="CF",1,0)</f>
        <v>0</v>
      </c>
      <c r="AM591">
        <f>IF(Merge6[[#This Row],[Position2]]="ST",1,0)</f>
        <v>0</v>
      </c>
      <c r="AN591">
        <v>75</v>
      </c>
      <c r="AO591">
        <v>72</v>
      </c>
      <c r="AP591">
        <v>75</v>
      </c>
      <c r="AQ591">
        <v>80</v>
      </c>
      <c r="AR591">
        <v>78</v>
      </c>
      <c r="AS591">
        <v>79</v>
      </c>
      <c r="AT591">
        <v>85</v>
      </c>
      <c r="AU591">
        <v>66</v>
      </c>
      <c r="AV591">
        <v>76</v>
      </c>
      <c r="AW591">
        <v>73</v>
      </c>
      <c r="AX591">
        <v>71</v>
      </c>
      <c r="AY591">
        <v>55</v>
      </c>
      <c r="AZ591">
        <v>71</v>
      </c>
      <c r="BA591">
        <v>78</v>
      </c>
      <c r="BB591">
        <v>76</v>
      </c>
      <c r="BC591">
        <v>80</v>
      </c>
      <c r="BD591">
        <v>61</v>
      </c>
      <c r="BE591">
        <v>86</v>
      </c>
      <c r="BF591">
        <v>85</v>
      </c>
      <c r="BG591">
        <v>55</v>
      </c>
      <c r="BH591">
        <v>73</v>
      </c>
      <c r="BI591">
        <v>58</v>
      </c>
      <c r="BJ591">
        <v>73</v>
      </c>
      <c r="BK591">
        <v>14</v>
      </c>
      <c r="BL591">
        <v>14</v>
      </c>
      <c r="BM591">
        <v>8</v>
      </c>
      <c r="BN591">
        <v>14</v>
      </c>
      <c r="BO591">
        <v>6</v>
      </c>
      <c r="BP591">
        <v>75</v>
      </c>
      <c r="BQ591">
        <v>73</v>
      </c>
      <c r="BR591">
        <v>76</v>
      </c>
      <c r="BS591">
        <v>78</v>
      </c>
      <c r="BT591">
        <v>76</v>
      </c>
      <c r="BU591">
        <v>77</v>
      </c>
    </row>
    <row r="592" spans="1:73" x14ac:dyDescent="0.25">
      <c r="A592" t="s">
        <v>243</v>
      </c>
      <c r="B592">
        <v>29</v>
      </c>
      <c r="C592" t="s">
        <v>17</v>
      </c>
      <c r="D592">
        <v>24</v>
      </c>
      <c r="E592">
        <f>Merge6[[#This Row],[age]]^2</f>
        <v>576</v>
      </c>
      <c r="F592" s="1">
        <v>25000000</v>
      </c>
      <c r="G592" s="1">
        <v>40000000</v>
      </c>
      <c r="H592" s="1">
        <f>Merge6[[#This Row],[MV at time]]/1000000</f>
        <v>25</v>
      </c>
      <c r="I592" s="1">
        <f>Merge6[[#This Row],[fee]]/1000000</f>
        <v>40</v>
      </c>
      <c r="J592" s="2">
        <f>Merge6[[#This Row],[fee]]/Merge6[[#This Row],[MV at time]]</f>
        <v>1.6</v>
      </c>
      <c r="K592" t="s">
        <v>2</v>
      </c>
      <c r="L592" t="s">
        <v>3</v>
      </c>
      <c r="M592" t="s">
        <v>244</v>
      </c>
      <c r="N592" t="s">
        <v>242</v>
      </c>
      <c r="O5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5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92" t="s">
        <v>66</v>
      </c>
      <c r="R592" t="s">
        <v>55</v>
      </c>
      <c r="S592">
        <v>80</v>
      </c>
      <c r="T592">
        <v>85</v>
      </c>
      <c r="U592">
        <f>Merge6[[#This Row],[POT]]-Merge6[[#This Row],[TOT]]</f>
        <v>5</v>
      </c>
      <c r="V592" t="s">
        <v>8</v>
      </c>
      <c r="W592">
        <f>IF(Merge6[[#This Row],[Preffoot]]="Right",1,0)</f>
        <v>1</v>
      </c>
      <c r="X592" t="s">
        <v>20</v>
      </c>
      <c r="Y592">
        <f>IF(Merge6[[#This Row],[Position2]]="GK",1,0)</f>
        <v>0</v>
      </c>
      <c r="Z592">
        <f>IF(Merge6[[#This Row],[Position2]]="LB",1,0)</f>
        <v>0</v>
      </c>
      <c r="AA592">
        <f>IF(Merge6[[#This Row],[Position2]]="CB",1,0)</f>
        <v>0</v>
      </c>
      <c r="AB592">
        <f>IF(Merge6[[#This Row],[Position2]]="RB",1,0)</f>
        <v>0</v>
      </c>
      <c r="AC592">
        <f>IF(Merge6[[#This Row],[Position2]]="LWB",1,0)</f>
        <v>0</v>
      </c>
      <c r="AD592">
        <f>IF(Merge6[[#This Row],[Position2]]="RWB",1,0)</f>
        <v>0</v>
      </c>
      <c r="AE592">
        <f>IF(Merge6[[#This Row],[Position2]]="LM",1,0)</f>
        <v>0</v>
      </c>
      <c r="AF592">
        <f>IF(Merge6[[#This Row],[Position2]]="CDM",1,0)</f>
        <v>0</v>
      </c>
      <c r="AG592">
        <f>IF(Merge6[[#This Row],[Position2]]="CM",1,0)</f>
        <v>1</v>
      </c>
      <c r="AH592">
        <f>IF(Merge6[[#This Row],[Position2]]="CAM",1,0)</f>
        <v>0</v>
      </c>
      <c r="AI592">
        <f>IF(Merge6[[#This Row],[Position2]]="RM",1,0)</f>
        <v>0</v>
      </c>
      <c r="AJ592">
        <f>IF(Merge6[[#This Row],[Position2]]="LW",1,0)</f>
        <v>0</v>
      </c>
      <c r="AK592">
        <f>IF(Merge6[[#This Row],[Position2]]="RW",1,0)</f>
        <v>0</v>
      </c>
      <c r="AL592">
        <f>IF(Merge6[[#This Row],[Position2]]="CF",1,0)</f>
        <v>0</v>
      </c>
      <c r="AM592">
        <f>IF(Merge6[[#This Row],[Position2]]="ST",1,0)</f>
        <v>0</v>
      </c>
      <c r="AN592">
        <v>82</v>
      </c>
      <c r="AO592">
        <v>78</v>
      </c>
      <c r="AP592">
        <v>76</v>
      </c>
      <c r="AQ592">
        <v>84</v>
      </c>
      <c r="AR592">
        <v>82</v>
      </c>
      <c r="AS592">
        <v>60</v>
      </c>
      <c r="AT592">
        <v>82</v>
      </c>
      <c r="AU592">
        <v>55</v>
      </c>
      <c r="AV592">
        <v>80</v>
      </c>
      <c r="AW592">
        <v>79</v>
      </c>
      <c r="AX592">
        <v>78</v>
      </c>
      <c r="AY592">
        <v>57</v>
      </c>
      <c r="AZ592">
        <v>73</v>
      </c>
      <c r="BA592">
        <v>65</v>
      </c>
      <c r="BB592">
        <v>72</v>
      </c>
      <c r="BC592">
        <v>75</v>
      </c>
      <c r="BD592">
        <v>75</v>
      </c>
      <c r="BE592">
        <v>79</v>
      </c>
      <c r="BF592">
        <v>69</v>
      </c>
      <c r="BG592">
        <v>77</v>
      </c>
      <c r="BH592">
        <v>69</v>
      </c>
      <c r="BI592">
        <v>77</v>
      </c>
      <c r="BJ592">
        <v>61</v>
      </c>
      <c r="BK592">
        <v>9</v>
      </c>
      <c r="BL592">
        <v>9</v>
      </c>
      <c r="BM592">
        <v>14</v>
      </c>
      <c r="BN592">
        <v>6</v>
      </c>
      <c r="BO592">
        <v>10</v>
      </c>
      <c r="BP592">
        <v>79</v>
      </c>
      <c r="BQ592">
        <v>74</v>
      </c>
      <c r="BR592">
        <v>74</v>
      </c>
      <c r="BS592">
        <v>72</v>
      </c>
      <c r="BT592">
        <v>82</v>
      </c>
      <c r="BU592">
        <v>74</v>
      </c>
    </row>
    <row r="593" spans="1:73" x14ac:dyDescent="0.25">
      <c r="A593" t="s">
        <v>643</v>
      </c>
      <c r="B593">
        <v>17</v>
      </c>
      <c r="C593" t="s">
        <v>71</v>
      </c>
      <c r="D593">
        <v>28</v>
      </c>
      <c r="E593">
        <f>Merge6[[#This Row],[age]]^2</f>
        <v>784</v>
      </c>
      <c r="F593" s="1">
        <v>30000000</v>
      </c>
      <c r="G593" s="1">
        <v>24000000</v>
      </c>
      <c r="H593" s="1">
        <f>Merge6[[#This Row],[MV at time]]/1000000</f>
        <v>30</v>
      </c>
      <c r="I593" s="1">
        <f>Merge6[[#This Row],[fee]]/1000000</f>
        <v>24</v>
      </c>
      <c r="J593" s="2">
        <f>Merge6[[#This Row],[fee]]/Merge6[[#This Row],[MV at time]]</f>
        <v>0.8</v>
      </c>
      <c r="K593" t="s">
        <v>1233</v>
      </c>
      <c r="L593" t="s">
        <v>133</v>
      </c>
      <c r="M593" t="s">
        <v>160</v>
      </c>
      <c r="N593" t="s">
        <v>184</v>
      </c>
      <c r="O5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5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93" t="s">
        <v>60</v>
      </c>
      <c r="R593" t="s">
        <v>60</v>
      </c>
      <c r="S593">
        <v>79</v>
      </c>
      <c r="T593">
        <v>79</v>
      </c>
      <c r="U593">
        <f>Merge6[[#This Row],[POT]]-Merge6[[#This Row],[TOT]]</f>
        <v>0</v>
      </c>
      <c r="V593" t="s">
        <v>8</v>
      </c>
      <c r="W593">
        <f>IF(Merge6[[#This Row],[Preffoot]]="Right",1,0)</f>
        <v>1</v>
      </c>
      <c r="X593" t="s">
        <v>77</v>
      </c>
      <c r="Y593">
        <f>IF(Merge6[[#This Row],[Position2]]="GK",1,0)</f>
        <v>0</v>
      </c>
      <c r="Z593">
        <f>IF(Merge6[[#This Row],[Position2]]="LB",1,0)</f>
        <v>0</v>
      </c>
      <c r="AA593">
        <f>IF(Merge6[[#This Row],[Position2]]="CB",1,0)</f>
        <v>0</v>
      </c>
      <c r="AB593">
        <f>IF(Merge6[[#This Row],[Position2]]="RB",1,0)</f>
        <v>0</v>
      </c>
      <c r="AC593">
        <f>IF(Merge6[[#This Row],[Position2]]="LWB",1,0)</f>
        <v>0</v>
      </c>
      <c r="AD593">
        <f>IF(Merge6[[#This Row],[Position2]]="RWB",1,0)</f>
        <v>0</v>
      </c>
      <c r="AE593">
        <f>IF(Merge6[[#This Row],[Position2]]="LM",1,0)</f>
        <v>1</v>
      </c>
      <c r="AF593">
        <f>IF(Merge6[[#This Row],[Position2]]="CDM",1,0)</f>
        <v>0</v>
      </c>
      <c r="AG593">
        <f>IF(Merge6[[#This Row],[Position2]]="CM",1,0)</f>
        <v>0</v>
      </c>
      <c r="AH593">
        <f>IF(Merge6[[#This Row],[Position2]]="CAM",1,0)</f>
        <v>0</v>
      </c>
      <c r="AI593">
        <f>IF(Merge6[[#This Row],[Position2]]="RM",1,0)</f>
        <v>0</v>
      </c>
      <c r="AJ593">
        <f>IF(Merge6[[#This Row],[Position2]]="LW",1,0)</f>
        <v>0</v>
      </c>
      <c r="AK593">
        <f>IF(Merge6[[#This Row],[Position2]]="RW",1,0)</f>
        <v>0</v>
      </c>
      <c r="AL593">
        <f>IF(Merge6[[#This Row],[Position2]]="CF",1,0)</f>
        <v>0</v>
      </c>
      <c r="AM593">
        <f>IF(Merge6[[#This Row],[Position2]]="ST",1,0)</f>
        <v>0</v>
      </c>
      <c r="AN593">
        <v>78</v>
      </c>
      <c r="AO593">
        <v>81</v>
      </c>
      <c r="AP593">
        <v>77</v>
      </c>
      <c r="AQ593">
        <v>77</v>
      </c>
      <c r="AR593">
        <v>74</v>
      </c>
      <c r="AS593">
        <v>65</v>
      </c>
      <c r="AT593">
        <v>78</v>
      </c>
      <c r="AU593">
        <v>78</v>
      </c>
      <c r="AV593">
        <v>79</v>
      </c>
      <c r="AW593">
        <v>82</v>
      </c>
      <c r="AX593">
        <v>69</v>
      </c>
      <c r="AY593">
        <v>75</v>
      </c>
      <c r="AZ593">
        <v>74</v>
      </c>
      <c r="BA593" t="s">
        <v>1234</v>
      </c>
      <c r="BB593">
        <v>18</v>
      </c>
      <c r="BC593">
        <v>31</v>
      </c>
      <c r="BD593">
        <v>89</v>
      </c>
      <c r="BE593">
        <v>74</v>
      </c>
      <c r="BF593">
        <v>60</v>
      </c>
      <c r="BG593">
        <v>85</v>
      </c>
      <c r="BH593">
        <v>76</v>
      </c>
      <c r="BI593">
        <v>92</v>
      </c>
      <c r="BJ593">
        <v>78</v>
      </c>
      <c r="BK593">
        <v>7</v>
      </c>
      <c r="BL593">
        <v>14</v>
      </c>
      <c r="BM593">
        <v>8</v>
      </c>
      <c r="BN593">
        <v>11</v>
      </c>
      <c r="BO593">
        <v>7</v>
      </c>
      <c r="BP593">
        <v>47</v>
      </c>
      <c r="BQ593">
        <v>72</v>
      </c>
      <c r="BR593">
        <v>77</v>
      </c>
      <c r="BS593">
        <v>18</v>
      </c>
      <c r="BT593">
        <v>76</v>
      </c>
      <c r="BU593">
        <v>82</v>
      </c>
    </row>
    <row r="594" spans="1:73" x14ac:dyDescent="0.25">
      <c r="A594" t="s">
        <v>643</v>
      </c>
      <c r="B594">
        <v>23</v>
      </c>
      <c r="C594" t="s">
        <v>71</v>
      </c>
      <c r="D594">
        <v>24</v>
      </c>
      <c r="E594">
        <f>Merge6[[#This Row],[age]]^2</f>
        <v>576</v>
      </c>
      <c r="F594" s="1">
        <v>16000000</v>
      </c>
      <c r="G594" s="1">
        <v>15560000</v>
      </c>
      <c r="H594" s="1">
        <f>Merge6[[#This Row],[MV at time]]/1000000</f>
        <v>16</v>
      </c>
      <c r="I594" s="1">
        <f>Merge6[[#This Row],[fee]]/1000000</f>
        <v>15.56</v>
      </c>
      <c r="J594" s="2">
        <f>Merge6[[#This Row],[fee]]/Merge6[[#This Row],[MV at time]]</f>
        <v>0.97250000000000003</v>
      </c>
      <c r="K594" t="s">
        <v>509</v>
      </c>
      <c r="L594" t="s">
        <v>133</v>
      </c>
      <c r="M594" t="s">
        <v>40</v>
      </c>
      <c r="N594" t="s">
        <v>160</v>
      </c>
      <c r="O5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94" t="s">
        <v>42</v>
      </c>
      <c r="R594" t="s">
        <v>60</v>
      </c>
      <c r="S594">
        <v>78</v>
      </c>
      <c r="T594">
        <v>81</v>
      </c>
      <c r="U594">
        <f>Merge6[[#This Row],[POT]]-Merge6[[#This Row],[TOT]]</f>
        <v>3</v>
      </c>
      <c r="V594" t="s">
        <v>8</v>
      </c>
      <c r="W594">
        <f>IF(Merge6[[#This Row],[Preffoot]]="Right",1,0)</f>
        <v>1</v>
      </c>
      <c r="X594" t="s">
        <v>77</v>
      </c>
      <c r="Y594">
        <f>IF(Merge6[[#This Row],[Position2]]="GK",1,0)</f>
        <v>0</v>
      </c>
      <c r="Z594">
        <f>IF(Merge6[[#This Row],[Position2]]="LB",1,0)</f>
        <v>0</v>
      </c>
      <c r="AA594">
        <f>IF(Merge6[[#This Row],[Position2]]="CB",1,0)</f>
        <v>0</v>
      </c>
      <c r="AB594">
        <f>IF(Merge6[[#This Row],[Position2]]="RB",1,0)</f>
        <v>0</v>
      </c>
      <c r="AC594">
        <f>IF(Merge6[[#This Row],[Position2]]="LWB",1,0)</f>
        <v>0</v>
      </c>
      <c r="AD594">
        <f>IF(Merge6[[#This Row],[Position2]]="RWB",1,0)</f>
        <v>0</v>
      </c>
      <c r="AE594">
        <f>IF(Merge6[[#This Row],[Position2]]="LM",1,0)</f>
        <v>1</v>
      </c>
      <c r="AF594">
        <f>IF(Merge6[[#This Row],[Position2]]="CDM",1,0)</f>
        <v>0</v>
      </c>
      <c r="AG594">
        <f>IF(Merge6[[#This Row],[Position2]]="CM",1,0)</f>
        <v>0</v>
      </c>
      <c r="AH594">
        <f>IF(Merge6[[#This Row],[Position2]]="CAM",1,0)</f>
        <v>0</v>
      </c>
      <c r="AI594">
        <f>IF(Merge6[[#This Row],[Position2]]="RM",1,0)</f>
        <v>0</v>
      </c>
      <c r="AJ594">
        <f>IF(Merge6[[#This Row],[Position2]]="LW",1,0)</f>
        <v>0</v>
      </c>
      <c r="AK594">
        <f>IF(Merge6[[#This Row],[Position2]]="RW",1,0)</f>
        <v>0</v>
      </c>
      <c r="AL594">
        <f>IF(Merge6[[#This Row],[Position2]]="CF",1,0)</f>
        <v>0</v>
      </c>
      <c r="AM594">
        <f>IF(Merge6[[#This Row],[Position2]]="ST",1,0)</f>
        <v>0</v>
      </c>
      <c r="AN594">
        <v>79</v>
      </c>
      <c r="AO594">
        <v>81</v>
      </c>
      <c r="AP594">
        <v>75</v>
      </c>
      <c r="AQ594">
        <v>76</v>
      </c>
      <c r="AR594">
        <v>77</v>
      </c>
      <c r="AS594">
        <v>64</v>
      </c>
      <c r="AT594">
        <v>77</v>
      </c>
      <c r="AU594">
        <v>77</v>
      </c>
      <c r="AV594">
        <v>84</v>
      </c>
      <c r="AW594">
        <v>81</v>
      </c>
      <c r="AX594">
        <v>69</v>
      </c>
      <c r="AY594">
        <v>75</v>
      </c>
      <c r="AZ594">
        <v>76</v>
      </c>
      <c r="BA594">
        <v>30</v>
      </c>
      <c r="BB594">
        <v>18</v>
      </c>
      <c r="BC594">
        <v>31</v>
      </c>
      <c r="BD594">
        <v>90</v>
      </c>
      <c r="BE594">
        <v>73</v>
      </c>
      <c r="BF594">
        <v>60</v>
      </c>
      <c r="BG594">
        <v>86</v>
      </c>
      <c r="BH594">
        <v>76</v>
      </c>
      <c r="BI594">
        <v>92</v>
      </c>
      <c r="BJ594">
        <v>87</v>
      </c>
      <c r="BK594">
        <v>7</v>
      </c>
      <c r="BL594">
        <v>14</v>
      </c>
      <c r="BM594">
        <v>8</v>
      </c>
      <c r="BN594">
        <v>11</v>
      </c>
      <c r="BO594">
        <v>7</v>
      </c>
      <c r="BP594">
        <v>47</v>
      </c>
      <c r="BQ594">
        <v>70</v>
      </c>
      <c r="BR594">
        <v>75</v>
      </c>
      <c r="BS594">
        <v>18</v>
      </c>
      <c r="BT594">
        <v>76</v>
      </c>
      <c r="BU594">
        <v>80</v>
      </c>
    </row>
    <row r="595" spans="1:73" x14ac:dyDescent="0.25">
      <c r="A595" t="s">
        <v>644</v>
      </c>
      <c r="B595">
        <v>40</v>
      </c>
      <c r="C595" t="s">
        <v>1</v>
      </c>
      <c r="D595">
        <v>23</v>
      </c>
      <c r="E595">
        <f>Merge6[[#This Row],[age]]^2</f>
        <v>529</v>
      </c>
      <c r="F595" s="1">
        <v>4000000</v>
      </c>
      <c r="G595" s="1">
        <v>10600000</v>
      </c>
      <c r="H595" s="1">
        <f>Merge6[[#This Row],[MV at time]]/1000000</f>
        <v>4</v>
      </c>
      <c r="I595" s="1">
        <f>Merge6[[#This Row],[fee]]/1000000</f>
        <v>10.6</v>
      </c>
      <c r="J595" s="2">
        <f>Merge6[[#This Row],[fee]]/Merge6[[#This Row],[MV at time]]</f>
        <v>2.65</v>
      </c>
      <c r="K595" t="s">
        <v>509</v>
      </c>
      <c r="L595" t="s">
        <v>11</v>
      </c>
      <c r="M595" t="s">
        <v>230</v>
      </c>
      <c r="N595" t="s">
        <v>250</v>
      </c>
      <c r="O5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5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95" t="s">
        <v>30</v>
      </c>
      <c r="R595" t="s">
        <v>7</v>
      </c>
      <c r="S595">
        <v>72</v>
      </c>
      <c r="T595">
        <v>82</v>
      </c>
      <c r="U595">
        <f>Merge6[[#This Row],[POT]]-Merge6[[#This Row],[TOT]]</f>
        <v>10</v>
      </c>
      <c r="V595" t="s">
        <v>8</v>
      </c>
      <c r="W595">
        <f>IF(Merge6[[#This Row],[Preffoot]]="Right",1,0)</f>
        <v>1</v>
      </c>
      <c r="X595" t="s">
        <v>9</v>
      </c>
      <c r="Y595">
        <f>IF(Merge6[[#This Row],[Position2]]="GK",1,0)</f>
        <v>0</v>
      </c>
      <c r="Z595">
        <f>IF(Merge6[[#This Row],[Position2]]="LB",1,0)</f>
        <v>0</v>
      </c>
      <c r="AA595">
        <f>IF(Merge6[[#This Row],[Position2]]="CB",1,0)</f>
        <v>1</v>
      </c>
      <c r="AB595">
        <f>IF(Merge6[[#This Row],[Position2]]="RB",1,0)</f>
        <v>0</v>
      </c>
      <c r="AC595">
        <f>IF(Merge6[[#This Row],[Position2]]="LWB",1,0)</f>
        <v>0</v>
      </c>
      <c r="AD595">
        <f>IF(Merge6[[#This Row],[Position2]]="RWB",1,0)</f>
        <v>0</v>
      </c>
      <c r="AE595">
        <f>IF(Merge6[[#This Row],[Position2]]="LM",1,0)</f>
        <v>0</v>
      </c>
      <c r="AF595">
        <f>IF(Merge6[[#This Row],[Position2]]="CDM",1,0)</f>
        <v>0</v>
      </c>
      <c r="AG595">
        <f>IF(Merge6[[#This Row],[Position2]]="CM",1,0)</f>
        <v>0</v>
      </c>
      <c r="AH595">
        <f>IF(Merge6[[#This Row],[Position2]]="CAM",1,0)</f>
        <v>0</v>
      </c>
      <c r="AI595">
        <f>IF(Merge6[[#This Row],[Position2]]="RM",1,0)</f>
        <v>0</v>
      </c>
      <c r="AJ595">
        <f>IF(Merge6[[#This Row],[Position2]]="LW",1,0)</f>
        <v>0</v>
      </c>
      <c r="AK595">
        <f>IF(Merge6[[#This Row],[Position2]]="RW",1,0)</f>
        <v>0</v>
      </c>
      <c r="AL595">
        <f>IF(Merge6[[#This Row],[Position2]]="CF",1,0)</f>
        <v>0</v>
      </c>
      <c r="AM595">
        <f>IF(Merge6[[#This Row],[Position2]]="ST",1,0)</f>
        <v>0</v>
      </c>
      <c r="AN595">
        <v>53</v>
      </c>
      <c r="AO595">
        <v>47</v>
      </c>
      <c r="AP595">
        <v>32</v>
      </c>
      <c r="AQ595">
        <v>45</v>
      </c>
      <c r="AR595">
        <v>32</v>
      </c>
      <c r="AS595">
        <v>66</v>
      </c>
      <c r="AT595">
        <v>54</v>
      </c>
      <c r="AU595">
        <v>28</v>
      </c>
      <c r="AV595">
        <v>27</v>
      </c>
      <c r="AW595">
        <v>30</v>
      </c>
      <c r="AX595">
        <v>27</v>
      </c>
      <c r="AY595">
        <v>48</v>
      </c>
      <c r="AZ595">
        <v>30</v>
      </c>
      <c r="BA595">
        <v>74</v>
      </c>
      <c r="BB595">
        <v>73</v>
      </c>
      <c r="BC595">
        <v>76</v>
      </c>
      <c r="BD595">
        <v>58</v>
      </c>
      <c r="BE595">
        <v>69</v>
      </c>
      <c r="BF595">
        <v>71</v>
      </c>
      <c r="BG595">
        <v>62</v>
      </c>
      <c r="BH595">
        <v>57</v>
      </c>
      <c r="BI595">
        <v>64</v>
      </c>
      <c r="BJ595">
        <v>87</v>
      </c>
      <c r="BK595">
        <v>8</v>
      </c>
      <c r="BL595">
        <v>10</v>
      </c>
      <c r="BM595">
        <v>13</v>
      </c>
      <c r="BN595">
        <v>9</v>
      </c>
      <c r="BO595">
        <v>13</v>
      </c>
      <c r="BP595">
        <v>77</v>
      </c>
      <c r="BQ595">
        <v>72</v>
      </c>
      <c r="BR595">
        <v>37</v>
      </c>
      <c r="BS595">
        <v>73</v>
      </c>
      <c r="BT595">
        <v>30</v>
      </c>
      <c r="BU595">
        <v>73</v>
      </c>
    </row>
    <row r="596" spans="1:73" x14ac:dyDescent="0.25">
      <c r="A596" t="s">
        <v>1148</v>
      </c>
      <c r="B596">
        <v>22</v>
      </c>
      <c r="C596" t="s">
        <v>71</v>
      </c>
      <c r="D596">
        <v>24</v>
      </c>
      <c r="E596">
        <f>Merge6[[#This Row],[age]]^2</f>
        <v>576</v>
      </c>
      <c r="F596" s="1">
        <v>35000000</v>
      </c>
      <c r="G596" s="1">
        <v>32000000</v>
      </c>
      <c r="H596" s="1">
        <f>Merge6[[#This Row],[MV at time]]/1000000</f>
        <v>35</v>
      </c>
      <c r="I596" s="1">
        <f>Merge6[[#This Row],[fee]]/1000000</f>
        <v>32</v>
      </c>
      <c r="J596" s="2">
        <f>Merge6[[#This Row],[fee]]/Merge6[[#This Row],[MV at time]]</f>
        <v>0.91428571428571426</v>
      </c>
      <c r="K596" t="s">
        <v>1050</v>
      </c>
      <c r="L596" t="s">
        <v>446</v>
      </c>
      <c r="M596" t="s">
        <v>282</v>
      </c>
      <c r="N596" t="s">
        <v>486</v>
      </c>
      <c r="O5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596" t="s">
        <v>91</v>
      </c>
      <c r="R596" t="s">
        <v>60</v>
      </c>
      <c r="S596">
        <v>81</v>
      </c>
      <c r="T596">
        <v>84</v>
      </c>
      <c r="U596">
        <f>Merge6[[#This Row],[POT]]-Merge6[[#This Row],[TOT]]</f>
        <v>3</v>
      </c>
      <c r="V596" t="s">
        <v>43</v>
      </c>
      <c r="W596">
        <f>IF(Merge6[[#This Row],[Preffoot]]="Right",1,0)</f>
        <v>0</v>
      </c>
      <c r="X596" t="s">
        <v>37</v>
      </c>
      <c r="Y596">
        <f>IF(Merge6[[#This Row],[Position2]]="GK",1,0)</f>
        <v>0</v>
      </c>
      <c r="Z596">
        <f>IF(Merge6[[#This Row],[Position2]]="LB",1,0)</f>
        <v>0</v>
      </c>
      <c r="AA596">
        <f>IF(Merge6[[#This Row],[Position2]]="CB",1,0)</f>
        <v>0</v>
      </c>
      <c r="AB596">
        <f>IF(Merge6[[#This Row],[Position2]]="RB",1,0)</f>
        <v>0</v>
      </c>
      <c r="AC596">
        <f>IF(Merge6[[#This Row],[Position2]]="LWB",1,0)</f>
        <v>0</v>
      </c>
      <c r="AD596">
        <f>IF(Merge6[[#This Row],[Position2]]="RWB",1,0)</f>
        <v>0</v>
      </c>
      <c r="AE596">
        <f>IF(Merge6[[#This Row],[Position2]]="LM",1,0)</f>
        <v>0</v>
      </c>
      <c r="AF596">
        <f>IF(Merge6[[#This Row],[Position2]]="CDM",1,0)</f>
        <v>0</v>
      </c>
      <c r="AG596">
        <f>IF(Merge6[[#This Row],[Position2]]="CM",1,0)</f>
        <v>0</v>
      </c>
      <c r="AH596">
        <f>IF(Merge6[[#This Row],[Position2]]="CAM",1,0)</f>
        <v>0</v>
      </c>
      <c r="AI596">
        <f>IF(Merge6[[#This Row],[Position2]]="RM",1,0)</f>
        <v>1</v>
      </c>
      <c r="AJ596">
        <f>IF(Merge6[[#This Row],[Position2]]="LW",1,0)</f>
        <v>0</v>
      </c>
      <c r="AK596">
        <f>IF(Merge6[[#This Row],[Position2]]="RW",1,0)</f>
        <v>0</v>
      </c>
      <c r="AL596">
        <f>IF(Merge6[[#This Row],[Position2]]="CF",1,0)</f>
        <v>0</v>
      </c>
      <c r="AM596">
        <f>IF(Merge6[[#This Row],[Position2]]="ST",1,0)</f>
        <v>0</v>
      </c>
      <c r="AN596">
        <v>82</v>
      </c>
      <c r="AO596">
        <v>85</v>
      </c>
      <c r="AP596">
        <v>74</v>
      </c>
      <c r="AQ596">
        <v>73</v>
      </c>
      <c r="AR596">
        <v>65</v>
      </c>
      <c r="AS596">
        <v>57</v>
      </c>
      <c r="AT596">
        <v>79</v>
      </c>
      <c r="AU596">
        <v>79</v>
      </c>
      <c r="AV596">
        <v>78</v>
      </c>
      <c r="AW596">
        <v>79</v>
      </c>
      <c r="AX596">
        <v>79</v>
      </c>
      <c r="AY596">
        <v>71</v>
      </c>
      <c r="AZ596">
        <v>74</v>
      </c>
      <c r="BA596">
        <v>45</v>
      </c>
      <c r="BB596">
        <v>18</v>
      </c>
      <c r="BC596">
        <v>25</v>
      </c>
      <c r="BD596">
        <v>93</v>
      </c>
      <c r="BE596">
        <v>63</v>
      </c>
      <c r="BF596">
        <v>61</v>
      </c>
      <c r="BG596">
        <v>84</v>
      </c>
      <c r="BH596">
        <v>93</v>
      </c>
      <c r="BI596">
        <v>86</v>
      </c>
      <c r="BJ596">
        <v>77</v>
      </c>
      <c r="BK596">
        <v>15</v>
      </c>
      <c r="BL596">
        <v>12</v>
      </c>
      <c r="BM596">
        <v>13</v>
      </c>
      <c r="BN596">
        <v>6</v>
      </c>
      <c r="BO596">
        <v>14</v>
      </c>
      <c r="BP596">
        <v>55</v>
      </c>
      <c r="BQ596">
        <v>79</v>
      </c>
      <c r="BR596">
        <v>80</v>
      </c>
      <c r="BS596">
        <v>21</v>
      </c>
      <c r="BT596">
        <v>79</v>
      </c>
      <c r="BU596">
        <v>75</v>
      </c>
    </row>
    <row r="597" spans="1:73" x14ac:dyDescent="0.25">
      <c r="A597" t="s">
        <v>1149</v>
      </c>
      <c r="B597">
        <v>35</v>
      </c>
      <c r="C597" t="s">
        <v>1</v>
      </c>
      <c r="D597">
        <v>22</v>
      </c>
      <c r="E597">
        <f>Merge6[[#This Row],[age]]^2</f>
        <v>484</v>
      </c>
      <c r="F597" s="1">
        <v>8000000</v>
      </c>
      <c r="G597" s="1">
        <v>11000000</v>
      </c>
      <c r="H597" s="1">
        <f>Merge6[[#This Row],[MV at time]]/1000000</f>
        <v>8</v>
      </c>
      <c r="I597" s="1">
        <f>Merge6[[#This Row],[fee]]/1000000</f>
        <v>11</v>
      </c>
      <c r="J597" s="2">
        <f>Merge6[[#This Row],[fee]]/Merge6[[#This Row],[MV at time]]</f>
        <v>1.375</v>
      </c>
      <c r="K597" t="s">
        <v>1050</v>
      </c>
      <c r="L597" t="s">
        <v>3</v>
      </c>
      <c r="M597" t="s">
        <v>218</v>
      </c>
      <c r="N597" t="s">
        <v>291</v>
      </c>
      <c r="O5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597" t="s">
        <v>91</v>
      </c>
      <c r="R597" t="s">
        <v>55</v>
      </c>
      <c r="S597">
        <v>75</v>
      </c>
      <c r="T597">
        <v>82</v>
      </c>
      <c r="U597">
        <f>Merge6[[#This Row],[POT]]-Merge6[[#This Row],[TOT]]</f>
        <v>7</v>
      </c>
      <c r="V597" t="s">
        <v>8</v>
      </c>
      <c r="W597">
        <f>IF(Merge6[[#This Row],[Preffoot]]="Right",1,0)</f>
        <v>1</v>
      </c>
      <c r="X597" t="s">
        <v>9</v>
      </c>
      <c r="Y597">
        <f>IF(Merge6[[#This Row],[Position2]]="GK",1,0)</f>
        <v>0</v>
      </c>
      <c r="Z597">
        <f>IF(Merge6[[#This Row],[Position2]]="LB",1,0)</f>
        <v>0</v>
      </c>
      <c r="AA597">
        <f>IF(Merge6[[#This Row],[Position2]]="CB",1,0)</f>
        <v>1</v>
      </c>
      <c r="AB597">
        <f>IF(Merge6[[#This Row],[Position2]]="RB",1,0)</f>
        <v>0</v>
      </c>
      <c r="AC597">
        <f>IF(Merge6[[#This Row],[Position2]]="LWB",1,0)</f>
        <v>0</v>
      </c>
      <c r="AD597">
        <f>IF(Merge6[[#This Row],[Position2]]="RWB",1,0)</f>
        <v>0</v>
      </c>
      <c r="AE597">
        <f>IF(Merge6[[#This Row],[Position2]]="LM",1,0)</f>
        <v>0</v>
      </c>
      <c r="AF597">
        <f>IF(Merge6[[#This Row],[Position2]]="CDM",1,0)</f>
        <v>0</v>
      </c>
      <c r="AG597">
        <f>IF(Merge6[[#This Row],[Position2]]="CM",1,0)</f>
        <v>0</v>
      </c>
      <c r="AH597">
        <f>IF(Merge6[[#This Row],[Position2]]="CAM",1,0)</f>
        <v>0</v>
      </c>
      <c r="AI597">
        <f>IF(Merge6[[#This Row],[Position2]]="RM",1,0)</f>
        <v>0</v>
      </c>
      <c r="AJ597">
        <f>IF(Merge6[[#This Row],[Position2]]="LW",1,0)</f>
        <v>0</v>
      </c>
      <c r="AK597">
        <f>IF(Merge6[[#This Row],[Position2]]="RW",1,0)</f>
        <v>0</v>
      </c>
      <c r="AL597">
        <f>IF(Merge6[[#This Row],[Position2]]="CF",1,0)</f>
        <v>0</v>
      </c>
      <c r="AM597">
        <f>IF(Merge6[[#This Row],[Position2]]="ST",1,0)</f>
        <v>0</v>
      </c>
      <c r="AN597">
        <v>69</v>
      </c>
      <c r="AO597">
        <v>60</v>
      </c>
      <c r="AP597">
        <v>42</v>
      </c>
      <c r="AQ597">
        <v>75</v>
      </c>
      <c r="AR597">
        <v>70</v>
      </c>
      <c r="AS597">
        <v>77</v>
      </c>
      <c r="AT597">
        <v>55</v>
      </c>
      <c r="AU597">
        <v>29</v>
      </c>
      <c r="AV597">
        <v>31</v>
      </c>
      <c r="AW597">
        <v>39</v>
      </c>
      <c r="AX597">
        <v>30</v>
      </c>
      <c r="AY597">
        <v>47</v>
      </c>
      <c r="AZ597">
        <v>29</v>
      </c>
      <c r="BA597">
        <v>75</v>
      </c>
      <c r="BB597">
        <v>75</v>
      </c>
      <c r="BC597">
        <v>77</v>
      </c>
      <c r="BD597">
        <v>67</v>
      </c>
      <c r="BE597">
        <v>69</v>
      </c>
      <c r="BF597">
        <v>78</v>
      </c>
      <c r="BG597">
        <v>57</v>
      </c>
      <c r="BH597">
        <v>74</v>
      </c>
      <c r="BI597">
        <v>66</v>
      </c>
      <c r="BJ597">
        <v>74</v>
      </c>
      <c r="BK597">
        <v>15</v>
      </c>
      <c r="BL597">
        <v>6</v>
      </c>
      <c r="BM597">
        <v>8</v>
      </c>
      <c r="BN597">
        <v>15</v>
      </c>
      <c r="BO597">
        <v>14</v>
      </c>
      <c r="BP597">
        <v>76</v>
      </c>
      <c r="BQ597">
        <v>69</v>
      </c>
      <c r="BR597">
        <v>33</v>
      </c>
      <c r="BS597">
        <v>72</v>
      </c>
      <c r="BT597">
        <v>43</v>
      </c>
      <c r="BU597">
        <v>67</v>
      </c>
    </row>
    <row r="598" spans="1:73" x14ac:dyDescent="0.25">
      <c r="A598" t="s">
        <v>1010</v>
      </c>
      <c r="B598">
        <v>35</v>
      </c>
      <c r="C598" t="s">
        <v>10</v>
      </c>
      <c r="D598">
        <v>26</v>
      </c>
      <c r="E598">
        <f>Merge6[[#This Row],[age]]^2</f>
        <v>676</v>
      </c>
      <c r="F598" s="1">
        <v>4800000</v>
      </c>
      <c r="G598" s="1">
        <v>7000000</v>
      </c>
      <c r="H598" s="1">
        <f>Merge6[[#This Row],[MV at time]]/1000000</f>
        <v>4.8</v>
      </c>
      <c r="I598" s="1">
        <f>Merge6[[#This Row],[fee]]/1000000</f>
        <v>7</v>
      </c>
      <c r="J598" s="2">
        <f>Merge6[[#This Row],[fee]]/Merge6[[#This Row],[MV at time]]</f>
        <v>1.4583333333333333</v>
      </c>
      <c r="K598" t="s">
        <v>773</v>
      </c>
      <c r="L598" t="s">
        <v>252</v>
      </c>
      <c r="M598" t="s">
        <v>143</v>
      </c>
      <c r="N598" t="s">
        <v>337</v>
      </c>
      <c r="O5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5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598" t="s">
        <v>91</v>
      </c>
      <c r="R598" t="s">
        <v>91</v>
      </c>
      <c r="S598">
        <v>76</v>
      </c>
      <c r="T598">
        <v>76</v>
      </c>
      <c r="U598">
        <f>Merge6[[#This Row],[POT]]-Merge6[[#This Row],[TOT]]</f>
        <v>0</v>
      </c>
      <c r="V598" t="s">
        <v>8</v>
      </c>
      <c r="W598">
        <f>IF(Merge6[[#This Row],[Preffoot]]="Right",1,0)</f>
        <v>1</v>
      </c>
      <c r="X598" t="s">
        <v>21</v>
      </c>
      <c r="Y598">
        <f>IF(Merge6[[#This Row],[Position2]]="GK",1,0)</f>
        <v>0</v>
      </c>
      <c r="Z598">
        <f>IF(Merge6[[#This Row],[Position2]]="LB",1,0)</f>
        <v>0</v>
      </c>
      <c r="AA598">
        <f>IF(Merge6[[#This Row],[Position2]]="CB",1,0)</f>
        <v>0</v>
      </c>
      <c r="AB598">
        <f>IF(Merge6[[#This Row],[Position2]]="RB",1,0)</f>
        <v>0</v>
      </c>
      <c r="AC598">
        <f>IF(Merge6[[#This Row],[Position2]]="LWB",1,0)</f>
        <v>0</v>
      </c>
      <c r="AD598">
        <f>IF(Merge6[[#This Row],[Position2]]="RWB",1,0)</f>
        <v>0</v>
      </c>
      <c r="AE598">
        <f>IF(Merge6[[#This Row],[Position2]]="LM",1,0)</f>
        <v>0</v>
      </c>
      <c r="AF598">
        <f>IF(Merge6[[#This Row],[Position2]]="CDM",1,0)</f>
        <v>0</v>
      </c>
      <c r="AG598">
        <f>IF(Merge6[[#This Row],[Position2]]="CM",1,0)</f>
        <v>0</v>
      </c>
      <c r="AH598">
        <f>IF(Merge6[[#This Row],[Position2]]="CAM",1,0)</f>
        <v>1</v>
      </c>
      <c r="AI598">
        <f>IF(Merge6[[#This Row],[Position2]]="RM",1,0)</f>
        <v>0</v>
      </c>
      <c r="AJ598">
        <f>IF(Merge6[[#This Row],[Position2]]="LW",1,0)</f>
        <v>0</v>
      </c>
      <c r="AK598">
        <f>IF(Merge6[[#This Row],[Position2]]="RW",1,0)</f>
        <v>0</v>
      </c>
      <c r="AL598">
        <f>IF(Merge6[[#This Row],[Position2]]="CF",1,0)</f>
        <v>0</v>
      </c>
      <c r="AM598">
        <f>IF(Merge6[[#This Row],[Position2]]="ST",1,0)</f>
        <v>0</v>
      </c>
      <c r="AN598">
        <v>79</v>
      </c>
      <c r="AO598">
        <v>84</v>
      </c>
      <c r="AP598">
        <v>68</v>
      </c>
      <c r="AQ598">
        <v>76</v>
      </c>
      <c r="AR598">
        <v>72</v>
      </c>
      <c r="AS598">
        <v>46</v>
      </c>
      <c r="AT598">
        <v>69</v>
      </c>
      <c r="AU598">
        <v>67</v>
      </c>
      <c r="AV598">
        <v>70</v>
      </c>
      <c r="AW598">
        <v>77</v>
      </c>
      <c r="AX598">
        <v>70</v>
      </c>
      <c r="AY598">
        <v>63</v>
      </c>
      <c r="AZ598">
        <v>69</v>
      </c>
      <c r="BA598">
        <v>58</v>
      </c>
      <c r="BB598">
        <v>58</v>
      </c>
      <c r="BC598">
        <v>61</v>
      </c>
      <c r="BD598">
        <v>85</v>
      </c>
      <c r="BE598">
        <v>76</v>
      </c>
      <c r="BF598">
        <v>46</v>
      </c>
      <c r="BG598">
        <v>89</v>
      </c>
      <c r="BH598">
        <v>74</v>
      </c>
      <c r="BI598">
        <v>91</v>
      </c>
      <c r="BJ598">
        <v>65</v>
      </c>
      <c r="BK598">
        <v>14</v>
      </c>
      <c r="BL598">
        <v>15</v>
      </c>
      <c r="BM598">
        <v>11</v>
      </c>
      <c r="BN598">
        <v>6</v>
      </c>
      <c r="BO598">
        <v>16</v>
      </c>
      <c r="BP598">
        <v>74</v>
      </c>
      <c r="BQ598">
        <v>75</v>
      </c>
      <c r="BR598">
        <v>68</v>
      </c>
      <c r="BS598">
        <v>57</v>
      </c>
      <c r="BT598">
        <v>70</v>
      </c>
      <c r="BU598">
        <v>74</v>
      </c>
    </row>
    <row r="599" spans="1:73" x14ac:dyDescent="0.25">
      <c r="A599" t="s">
        <v>257</v>
      </c>
      <c r="B599">
        <v>46</v>
      </c>
      <c r="C599" t="s">
        <v>1</v>
      </c>
      <c r="D599">
        <v>31</v>
      </c>
      <c r="E599">
        <f>Merge6[[#This Row],[age]]^2</f>
        <v>961</v>
      </c>
      <c r="F599" s="1">
        <v>35000000</v>
      </c>
      <c r="G599" s="1">
        <v>35000000</v>
      </c>
      <c r="H599" s="1">
        <f>Merge6[[#This Row],[MV at time]]/1000000</f>
        <v>35</v>
      </c>
      <c r="I599" s="1">
        <f>Merge6[[#This Row],[fee]]/1000000</f>
        <v>35</v>
      </c>
      <c r="J599" s="2">
        <f>Merge6[[#This Row],[fee]]/Merge6[[#This Row],[MV at time]]</f>
        <v>1</v>
      </c>
      <c r="K599" t="s">
        <v>2</v>
      </c>
      <c r="L599" t="s">
        <v>18</v>
      </c>
      <c r="M599" t="s">
        <v>250</v>
      </c>
      <c r="N599" t="s">
        <v>187</v>
      </c>
      <c r="O5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5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599" t="s">
        <v>7</v>
      </c>
      <c r="R599" t="s">
        <v>7</v>
      </c>
      <c r="S599">
        <v>86</v>
      </c>
      <c r="T599">
        <v>86</v>
      </c>
      <c r="U599">
        <f>Merge6[[#This Row],[POT]]-Merge6[[#This Row],[TOT]]</f>
        <v>0</v>
      </c>
      <c r="V599" t="s">
        <v>8</v>
      </c>
      <c r="W599">
        <f>IF(Merge6[[#This Row],[Preffoot]]="Right",1,0)</f>
        <v>1</v>
      </c>
      <c r="X599" t="s">
        <v>9</v>
      </c>
      <c r="Y599">
        <f>IF(Merge6[[#This Row],[Position2]]="GK",1,0)</f>
        <v>0</v>
      </c>
      <c r="Z599">
        <f>IF(Merge6[[#This Row],[Position2]]="LB",1,0)</f>
        <v>0</v>
      </c>
      <c r="AA599">
        <f>IF(Merge6[[#This Row],[Position2]]="CB",1,0)</f>
        <v>1</v>
      </c>
      <c r="AB599">
        <f>IF(Merge6[[#This Row],[Position2]]="RB",1,0)</f>
        <v>0</v>
      </c>
      <c r="AC599">
        <f>IF(Merge6[[#This Row],[Position2]]="LWB",1,0)</f>
        <v>0</v>
      </c>
      <c r="AD599">
        <f>IF(Merge6[[#This Row],[Position2]]="RWB",1,0)</f>
        <v>0</v>
      </c>
      <c r="AE599">
        <f>IF(Merge6[[#This Row],[Position2]]="LM",1,0)</f>
        <v>0</v>
      </c>
      <c r="AF599">
        <f>IF(Merge6[[#This Row],[Position2]]="CDM",1,0)</f>
        <v>0</v>
      </c>
      <c r="AG599">
        <f>IF(Merge6[[#This Row],[Position2]]="CM",1,0)</f>
        <v>0</v>
      </c>
      <c r="AH599">
        <f>IF(Merge6[[#This Row],[Position2]]="CAM",1,0)</f>
        <v>0</v>
      </c>
      <c r="AI599">
        <f>IF(Merge6[[#This Row],[Position2]]="RM",1,0)</f>
        <v>0</v>
      </c>
      <c r="AJ599">
        <f>IF(Merge6[[#This Row],[Position2]]="LW",1,0)</f>
        <v>0</v>
      </c>
      <c r="AK599">
        <f>IF(Merge6[[#This Row],[Position2]]="RW",1,0)</f>
        <v>0</v>
      </c>
      <c r="AL599">
        <f>IF(Merge6[[#This Row],[Position2]]="CF",1,0)</f>
        <v>0</v>
      </c>
      <c r="AM599">
        <f>IF(Merge6[[#This Row],[Position2]]="ST",1,0)</f>
        <v>0</v>
      </c>
      <c r="AN599">
        <v>75</v>
      </c>
      <c r="AO599">
        <v>69</v>
      </c>
      <c r="AP599">
        <v>44</v>
      </c>
      <c r="AQ599">
        <v>79</v>
      </c>
      <c r="AR599">
        <v>85</v>
      </c>
      <c r="AS599">
        <v>86</v>
      </c>
      <c r="AT599">
        <v>74</v>
      </c>
      <c r="AU599">
        <v>44</v>
      </c>
      <c r="AV599">
        <v>65</v>
      </c>
      <c r="AW599">
        <v>56</v>
      </c>
      <c r="AX599">
        <v>61</v>
      </c>
      <c r="AY599">
        <v>70</v>
      </c>
      <c r="AZ599">
        <v>58</v>
      </c>
      <c r="BA599">
        <v>80</v>
      </c>
      <c r="BB599">
        <v>84</v>
      </c>
      <c r="BC599">
        <v>88</v>
      </c>
      <c r="BD599">
        <v>62</v>
      </c>
      <c r="BE599">
        <v>73</v>
      </c>
      <c r="BF599">
        <v>85</v>
      </c>
      <c r="BG599">
        <v>52</v>
      </c>
      <c r="BH599">
        <v>72</v>
      </c>
      <c r="BI599">
        <v>60</v>
      </c>
      <c r="BJ599">
        <v>85</v>
      </c>
      <c r="BK599">
        <v>2</v>
      </c>
      <c r="BL599">
        <v>2</v>
      </c>
      <c r="BM599">
        <v>2</v>
      </c>
      <c r="BN599">
        <v>3</v>
      </c>
      <c r="BO599">
        <v>4</v>
      </c>
      <c r="BP599">
        <v>82</v>
      </c>
      <c r="BQ599">
        <v>84</v>
      </c>
      <c r="BR599">
        <v>38</v>
      </c>
      <c r="BS599">
        <v>90</v>
      </c>
      <c r="BT599">
        <v>74</v>
      </c>
      <c r="BU599">
        <v>86</v>
      </c>
    </row>
    <row r="600" spans="1:73" x14ac:dyDescent="0.25">
      <c r="A600" t="s">
        <v>645</v>
      </c>
      <c r="B600">
        <v>35</v>
      </c>
      <c r="C600" t="s">
        <v>23</v>
      </c>
      <c r="D600">
        <v>26</v>
      </c>
      <c r="E600">
        <f>Merge6[[#This Row],[age]]^2</f>
        <v>676</v>
      </c>
      <c r="F600" s="1">
        <v>15000000</v>
      </c>
      <c r="G600" s="1">
        <v>29500000</v>
      </c>
      <c r="H600" s="1">
        <f>Merge6[[#This Row],[MV at time]]/1000000</f>
        <v>15</v>
      </c>
      <c r="I600" s="1">
        <f>Merge6[[#This Row],[fee]]/1000000</f>
        <v>29.5</v>
      </c>
      <c r="J600" s="2">
        <f>Merge6[[#This Row],[fee]]/Merge6[[#This Row],[MV at time]]</f>
        <v>1.9666666666666666</v>
      </c>
      <c r="K600" t="s">
        <v>509</v>
      </c>
      <c r="L600" t="s">
        <v>18</v>
      </c>
      <c r="M600" t="s">
        <v>187</v>
      </c>
      <c r="N600" t="s">
        <v>25</v>
      </c>
      <c r="O6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00" t="s">
        <v>7</v>
      </c>
      <c r="R600" t="s">
        <v>7</v>
      </c>
      <c r="S600">
        <v>79</v>
      </c>
      <c r="T600">
        <v>79</v>
      </c>
      <c r="U600">
        <f>Merge6[[#This Row],[POT]]-Merge6[[#This Row],[TOT]]</f>
        <v>0</v>
      </c>
      <c r="V600" t="s">
        <v>8</v>
      </c>
      <c r="W600">
        <f>IF(Merge6[[#This Row],[Preffoot]]="Right",1,0)</f>
        <v>1</v>
      </c>
      <c r="X600" t="s">
        <v>77</v>
      </c>
      <c r="Y600">
        <f>IF(Merge6[[#This Row],[Position2]]="GK",1,0)</f>
        <v>0</v>
      </c>
      <c r="Z600">
        <f>IF(Merge6[[#This Row],[Position2]]="LB",1,0)</f>
        <v>0</v>
      </c>
      <c r="AA600">
        <f>IF(Merge6[[#This Row],[Position2]]="CB",1,0)</f>
        <v>0</v>
      </c>
      <c r="AB600">
        <f>IF(Merge6[[#This Row],[Position2]]="RB",1,0)</f>
        <v>0</v>
      </c>
      <c r="AC600">
        <f>IF(Merge6[[#This Row],[Position2]]="LWB",1,0)</f>
        <v>0</v>
      </c>
      <c r="AD600">
        <f>IF(Merge6[[#This Row],[Position2]]="RWB",1,0)</f>
        <v>0</v>
      </c>
      <c r="AE600">
        <f>IF(Merge6[[#This Row],[Position2]]="LM",1,0)</f>
        <v>1</v>
      </c>
      <c r="AF600">
        <f>IF(Merge6[[#This Row],[Position2]]="CDM",1,0)</f>
        <v>0</v>
      </c>
      <c r="AG600">
        <f>IF(Merge6[[#This Row],[Position2]]="CM",1,0)</f>
        <v>0</v>
      </c>
      <c r="AH600">
        <f>IF(Merge6[[#This Row],[Position2]]="CAM",1,0)</f>
        <v>0</v>
      </c>
      <c r="AI600">
        <f>IF(Merge6[[#This Row],[Position2]]="RM",1,0)</f>
        <v>0</v>
      </c>
      <c r="AJ600">
        <f>IF(Merge6[[#This Row],[Position2]]="LW",1,0)</f>
        <v>0</v>
      </c>
      <c r="AK600">
        <f>IF(Merge6[[#This Row],[Position2]]="RW",1,0)</f>
        <v>0</v>
      </c>
      <c r="AL600">
        <f>IF(Merge6[[#This Row],[Position2]]="CF",1,0)</f>
        <v>0</v>
      </c>
      <c r="AM600">
        <f>IF(Merge6[[#This Row],[Position2]]="ST",1,0)</f>
        <v>0</v>
      </c>
      <c r="AN600">
        <v>80</v>
      </c>
      <c r="AO600">
        <v>80</v>
      </c>
      <c r="AP600">
        <v>82</v>
      </c>
      <c r="AQ600">
        <v>78</v>
      </c>
      <c r="AR600">
        <v>72</v>
      </c>
      <c r="AS600">
        <v>66</v>
      </c>
      <c r="AT600">
        <v>68</v>
      </c>
      <c r="AU600">
        <v>60</v>
      </c>
      <c r="AV600">
        <v>68</v>
      </c>
      <c r="AW600">
        <v>62</v>
      </c>
      <c r="AX600">
        <v>41</v>
      </c>
      <c r="AY600">
        <v>59</v>
      </c>
      <c r="AZ600">
        <v>59</v>
      </c>
      <c r="BA600">
        <v>76</v>
      </c>
      <c r="BB600">
        <v>77</v>
      </c>
      <c r="BC600">
        <v>77</v>
      </c>
      <c r="BD600">
        <v>78</v>
      </c>
      <c r="BE600">
        <v>89</v>
      </c>
      <c r="BF600">
        <v>66</v>
      </c>
      <c r="BG600">
        <v>61</v>
      </c>
      <c r="BH600">
        <v>83</v>
      </c>
      <c r="BI600">
        <v>76</v>
      </c>
      <c r="BJ600">
        <v>76</v>
      </c>
      <c r="BK600">
        <v>15</v>
      </c>
      <c r="BL600">
        <v>11</v>
      </c>
      <c r="BM600">
        <v>13</v>
      </c>
      <c r="BN600">
        <v>12</v>
      </c>
      <c r="BO600">
        <v>14</v>
      </c>
      <c r="BP600">
        <v>68</v>
      </c>
      <c r="BQ600">
        <v>76</v>
      </c>
      <c r="BR600">
        <v>74</v>
      </c>
      <c r="BS600">
        <v>76</v>
      </c>
      <c r="BT600">
        <v>72</v>
      </c>
      <c r="BU600">
        <v>76</v>
      </c>
    </row>
    <row r="601" spans="1:73" x14ac:dyDescent="0.25">
      <c r="A601" t="s">
        <v>865</v>
      </c>
      <c r="B601">
        <v>11</v>
      </c>
      <c r="C601" t="s">
        <v>71</v>
      </c>
      <c r="D601">
        <v>24</v>
      </c>
      <c r="E601">
        <f>Merge6[[#This Row],[age]]^2</f>
        <v>576</v>
      </c>
      <c r="F601" s="1">
        <v>80000000</v>
      </c>
      <c r="G601" s="1">
        <v>49000000</v>
      </c>
      <c r="H601" s="1">
        <f>Merge6[[#This Row],[MV at time]]/1000000</f>
        <v>80</v>
      </c>
      <c r="I601" s="1">
        <f>Merge6[[#This Row],[fee]]/1000000</f>
        <v>49</v>
      </c>
      <c r="J601" s="2">
        <f>Merge6[[#This Row],[fee]]/Merge6[[#This Row],[MV at time]]</f>
        <v>0.61250000000000004</v>
      </c>
      <c r="K601" t="s">
        <v>773</v>
      </c>
      <c r="L601" t="s">
        <v>252</v>
      </c>
      <c r="M601" t="s">
        <v>89</v>
      </c>
      <c r="N601" t="s">
        <v>240</v>
      </c>
      <c r="O6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01" t="s">
        <v>60</v>
      </c>
      <c r="R601" t="s">
        <v>91</v>
      </c>
      <c r="S601">
        <v>85</v>
      </c>
      <c r="T601">
        <v>88</v>
      </c>
      <c r="U601">
        <f>Merge6[[#This Row],[POT]]-Merge6[[#This Row],[TOT]]</f>
        <v>3</v>
      </c>
      <c r="V601" t="s">
        <v>43</v>
      </c>
      <c r="W601">
        <f>IF(Merge6[[#This Row],[Preffoot]]="Right",1,0)</f>
        <v>0</v>
      </c>
      <c r="X601" t="s">
        <v>37</v>
      </c>
      <c r="Y601">
        <f>IF(Merge6[[#This Row],[Position2]]="GK",1,0)</f>
        <v>0</v>
      </c>
      <c r="Z601">
        <f>IF(Merge6[[#This Row],[Position2]]="LB",1,0)</f>
        <v>0</v>
      </c>
      <c r="AA601">
        <f>IF(Merge6[[#This Row],[Position2]]="CB",1,0)</f>
        <v>0</v>
      </c>
      <c r="AB601">
        <f>IF(Merge6[[#This Row],[Position2]]="RB",1,0)</f>
        <v>0</v>
      </c>
      <c r="AC601">
        <f>IF(Merge6[[#This Row],[Position2]]="LWB",1,0)</f>
        <v>0</v>
      </c>
      <c r="AD601">
        <f>IF(Merge6[[#This Row],[Position2]]="RWB",1,0)</f>
        <v>0</v>
      </c>
      <c r="AE601">
        <f>IF(Merge6[[#This Row],[Position2]]="LM",1,0)</f>
        <v>0</v>
      </c>
      <c r="AF601">
        <f>IF(Merge6[[#This Row],[Position2]]="CDM",1,0)</f>
        <v>0</v>
      </c>
      <c r="AG601">
        <f>IF(Merge6[[#This Row],[Position2]]="CM",1,0)</f>
        <v>0</v>
      </c>
      <c r="AH601">
        <f>IF(Merge6[[#This Row],[Position2]]="CAM",1,0)</f>
        <v>0</v>
      </c>
      <c r="AI601">
        <f>IF(Merge6[[#This Row],[Position2]]="RM",1,0)</f>
        <v>1</v>
      </c>
      <c r="AJ601">
        <f>IF(Merge6[[#This Row],[Position2]]="LW",1,0)</f>
        <v>0</v>
      </c>
      <c r="AK601">
        <f>IF(Merge6[[#This Row],[Position2]]="RW",1,0)</f>
        <v>0</v>
      </c>
      <c r="AL601">
        <f>IF(Merge6[[#This Row],[Position2]]="CF",1,0)</f>
        <v>0</v>
      </c>
      <c r="AM601">
        <f>IF(Merge6[[#This Row],[Position2]]="ST",1,0)</f>
        <v>0</v>
      </c>
      <c r="AN601">
        <v>84</v>
      </c>
      <c r="AO601">
        <v>88</v>
      </c>
      <c r="AP601">
        <v>83</v>
      </c>
      <c r="AQ601">
        <v>81</v>
      </c>
      <c r="AR601">
        <v>64</v>
      </c>
      <c r="AS601">
        <v>72</v>
      </c>
      <c r="AT601">
        <v>87</v>
      </c>
      <c r="AU601">
        <v>81</v>
      </c>
      <c r="AV601">
        <v>78</v>
      </c>
      <c r="AW601">
        <v>83</v>
      </c>
      <c r="AX601">
        <v>82</v>
      </c>
      <c r="AY601">
        <v>71</v>
      </c>
      <c r="AZ601">
        <v>85</v>
      </c>
      <c r="BA601">
        <v>36</v>
      </c>
      <c r="BB601">
        <v>35</v>
      </c>
      <c r="BC601">
        <v>32</v>
      </c>
      <c r="BD601">
        <v>91</v>
      </c>
      <c r="BE601">
        <v>68</v>
      </c>
      <c r="BF601">
        <v>71</v>
      </c>
      <c r="BG601">
        <v>78</v>
      </c>
      <c r="BH601">
        <v>92</v>
      </c>
      <c r="BI601">
        <v>84</v>
      </c>
      <c r="BJ601">
        <v>64</v>
      </c>
      <c r="BK601">
        <v>9</v>
      </c>
      <c r="BL601">
        <v>8</v>
      </c>
      <c r="BM601">
        <v>12</v>
      </c>
      <c r="BN601">
        <v>9</v>
      </c>
      <c r="BO601">
        <v>14</v>
      </c>
      <c r="BP601">
        <v>63</v>
      </c>
      <c r="BQ601">
        <v>79</v>
      </c>
      <c r="BR601">
        <v>84</v>
      </c>
      <c r="BS601">
        <v>34</v>
      </c>
      <c r="BT601">
        <v>82</v>
      </c>
      <c r="BU601">
        <v>80</v>
      </c>
    </row>
    <row r="602" spans="1:73" x14ac:dyDescent="0.25">
      <c r="A602" t="s">
        <v>1244</v>
      </c>
      <c r="B602">
        <v>35</v>
      </c>
      <c r="C602" t="s">
        <v>57</v>
      </c>
      <c r="D602">
        <v>23</v>
      </c>
      <c r="E602">
        <f>Merge6[[#This Row],[age]]^2</f>
        <v>529</v>
      </c>
      <c r="F602" s="1">
        <v>3500000</v>
      </c>
      <c r="G602" s="1">
        <v>9400000</v>
      </c>
      <c r="H602" s="1">
        <f>Merge6[[#This Row],[MV at time]]/1000000</f>
        <v>3.5</v>
      </c>
      <c r="I602" s="1">
        <f>Merge6[[#This Row],[fee]]/1000000</f>
        <v>9.4</v>
      </c>
      <c r="J602" s="2">
        <f>Merge6[[#This Row],[fee]]/Merge6[[#This Row],[MV at time]]</f>
        <v>2.6857142857142855</v>
      </c>
      <c r="K602" t="s">
        <v>1233</v>
      </c>
      <c r="L602" t="s">
        <v>145</v>
      </c>
      <c r="M602" t="s">
        <v>335</v>
      </c>
      <c r="N602" t="s">
        <v>129</v>
      </c>
      <c r="O6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02" t="s">
        <v>131</v>
      </c>
      <c r="R602" t="s">
        <v>60</v>
      </c>
      <c r="S602">
        <v>73</v>
      </c>
      <c r="T602">
        <v>80</v>
      </c>
      <c r="U602">
        <f>Merge6[[#This Row],[POT]]-Merge6[[#This Row],[TOT]]</f>
        <v>7</v>
      </c>
      <c r="V602" t="s">
        <v>43</v>
      </c>
      <c r="W602">
        <f>IF(Merge6[[#This Row],[Preffoot]]="Right",1,0)</f>
        <v>0</v>
      </c>
      <c r="X602" t="s">
        <v>20</v>
      </c>
      <c r="Y602">
        <f>IF(Merge6[[#This Row],[Position2]]="GK",1,0)</f>
        <v>0</v>
      </c>
      <c r="Z602">
        <f>IF(Merge6[[#This Row],[Position2]]="LB",1,0)</f>
        <v>0</v>
      </c>
      <c r="AA602">
        <f>IF(Merge6[[#This Row],[Position2]]="CB",1,0)</f>
        <v>0</v>
      </c>
      <c r="AB602">
        <f>IF(Merge6[[#This Row],[Position2]]="RB",1,0)</f>
        <v>0</v>
      </c>
      <c r="AC602">
        <f>IF(Merge6[[#This Row],[Position2]]="LWB",1,0)</f>
        <v>0</v>
      </c>
      <c r="AD602">
        <f>IF(Merge6[[#This Row],[Position2]]="RWB",1,0)</f>
        <v>0</v>
      </c>
      <c r="AE602">
        <f>IF(Merge6[[#This Row],[Position2]]="LM",1,0)</f>
        <v>0</v>
      </c>
      <c r="AF602">
        <f>IF(Merge6[[#This Row],[Position2]]="CDM",1,0)</f>
        <v>0</v>
      </c>
      <c r="AG602">
        <f>IF(Merge6[[#This Row],[Position2]]="CM",1,0)</f>
        <v>1</v>
      </c>
      <c r="AH602">
        <f>IF(Merge6[[#This Row],[Position2]]="CAM",1,0)</f>
        <v>0</v>
      </c>
      <c r="AI602">
        <f>IF(Merge6[[#This Row],[Position2]]="RM",1,0)</f>
        <v>0</v>
      </c>
      <c r="AJ602">
        <f>IF(Merge6[[#This Row],[Position2]]="LW",1,0)</f>
        <v>0</v>
      </c>
      <c r="AK602">
        <f>IF(Merge6[[#This Row],[Position2]]="RW",1,0)</f>
        <v>0</v>
      </c>
      <c r="AL602">
        <f>IF(Merge6[[#This Row],[Position2]]="CF",1,0)</f>
        <v>0</v>
      </c>
      <c r="AM602">
        <f>IF(Merge6[[#This Row],[Position2]]="ST",1,0)</f>
        <v>0</v>
      </c>
      <c r="AN602">
        <v>74</v>
      </c>
      <c r="AO602">
        <v>75</v>
      </c>
      <c r="AP602">
        <v>56</v>
      </c>
      <c r="AQ602">
        <v>73</v>
      </c>
      <c r="AR602">
        <v>66</v>
      </c>
      <c r="AS602">
        <v>53</v>
      </c>
      <c r="AT602">
        <v>67</v>
      </c>
      <c r="AU602">
        <v>60</v>
      </c>
      <c r="AV602">
        <v>65</v>
      </c>
      <c r="AW602">
        <v>42</v>
      </c>
      <c r="AX602">
        <v>47</v>
      </c>
      <c r="AY602">
        <v>42</v>
      </c>
      <c r="AZ602">
        <v>52</v>
      </c>
      <c r="BA602" t="s">
        <v>1234</v>
      </c>
      <c r="BB602">
        <v>73</v>
      </c>
      <c r="BC602">
        <v>74</v>
      </c>
      <c r="BD602">
        <v>74</v>
      </c>
      <c r="BE602">
        <v>92</v>
      </c>
      <c r="BF602">
        <v>63</v>
      </c>
      <c r="BG602">
        <v>85</v>
      </c>
      <c r="BH602">
        <v>64</v>
      </c>
      <c r="BI602">
        <v>79</v>
      </c>
      <c r="BJ602">
        <v>68</v>
      </c>
      <c r="BK602">
        <v>7</v>
      </c>
      <c r="BL602">
        <v>13</v>
      </c>
      <c r="BM602">
        <v>13</v>
      </c>
      <c r="BN602">
        <v>11</v>
      </c>
      <c r="BO602">
        <v>7</v>
      </c>
      <c r="BP602">
        <v>77</v>
      </c>
      <c r="BQ602">
        <v>75</v>
      </c>
      <c r="BR602">
        <v>68</v>
      </c>
      <c r="BS602">
        <v>69</v>
      </c>
      <c r="BT602">
        <v>72</v>
      </c>
      <c r="BU602">
        <v>70</v>
      </c>
    </row>
    <row r="603" spans="1:73" x14ac:dyDescent="0.25">
      <c r="A603" t="s">
        <v>78</v>
      </c>
      <c r="B603">
        <v>29</v>
      </c>
      <c r="C603" t="s">
        <v>1</v>
      </c>
      <c r="D603">
        <v>25</v>
      </c>
      <c r="E603">
        <f>Merge6[[#This Row],[age]]^2</f>
        <v>625</v>
      </c>
      <c r="F603" s="1">
        <v>6000000</v>
      </c>
      <c r="G603" s="1">
        <v>9000000</v>
      </c>
      <c r="H603" s="1">
        <f>Merge6[[#This Row],[MV at time]]/1000000</f>
        <v>6</v>
      </c>
      <c r="I603" s="1">
        <f>Merge6[[#This Row],[fee]]/1000000</f>
        <v>9</v>
      </c>
      <c r="J603" s="2">
        <f>Merge6[[#This Row],[fee]]/Merge6[[#This Row],[MV at time]]</f>
        <v>1.5</v>
      </c>
      <c r="K603" t="s">
        <v>2</v>
      </c>
      <c r="L603" t="s">
        <v>3</v>
      </c>
      <c r="M603" t="s">
        <v>79</v>
      </c>
      <c r="N603" t="s">
        <v>80</v>
      </c>
      <c r="O6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03" t="s">
        <v>81</v>
      </c>
      <c r="R603" t="s">
        <v>82</v>
      </c>
      <c r="S603">
        <v>74</v>
      </c>
      <c r="T603">
        <v>81</v>
      </c>
      <c r="U603">
        <f>Merge6[[#This Row],[POT]]-Merge6[[#This Row],[TOT]]</f>
        <v>7</v>
      </c>
      <c r="V603" t="s">
        <v>8</v>
      </c>
      <c r="W603">
        <f>IF(Merge6[[#This Row],[Preffoot]]="Right",1,0)</f>
        <v>1</v>
      </c>
      <c r="X603" t="s">
        <v>9</v>
      </c>
      <c r="Y603">
        <f>IF(Merge6[[#This Row],[Position2]]="GK",1,0)</f>
        <v>0</v>
      </c>
      <c r="Z603">
        <f>IF(Merge6[[#This Row],[Position2]]="LB",1,0)</f>
        <v>0</v>
      </c>
      <c r="AA603">
        <f>IF(Merge6[[#This Row],[Position2]]="CB",1,0)</f>
        <v>1</v>
      </c>
      <c r="AB603">
        <f>IF(Merge6[[#This Row],[Position2]]="RB",1,0)</f>
        <v>0</v>
      </c>
      <c r="AC603">
        <f>IF(Merge6[[#This Row],[Position2]]="LWB",1,0)</f>
        <v>0</v>
      </c>
      <c r="AD603">
        <f>IF(Merge6[[#This Row],[Position2]]="RWB",1,0)</f>
        <v>0</v>
      </c>
      <c r="AE603">
        <f>IF(Merge6[[#This Row],[Position2]]="LM",1,0)</f>
        <v>0</v>
      </c>
      <c r="AF603">
        <f>IF(Merge6[[#This Row],[Position2]]="CDM",1,0)</f>
        <v>0</v>
      </c>
      <c r="AG603">
        <f>IF(Merge6[[#This Row],[Position2]]="CM",1,0)</f>
        <v>0</v>
      </c>
      <c r="AH603">
        <f>IF(Merge6[[#This Row],[Position2]]="CAM",1,0)</f>
        <v>0</v>
      </c>
      <c r="AI603">
        <f>IF(Merge6[[#This Row],[Position2]]="RM",1,0)</f>
        <v>0</v>
      </c>
      <c r="AJ603">
        <f>IF(Merge6[[#This Row],[Position2]]="LW",1,0)</f>
        <v>0</v>
      </c>
      <c r="AK603">
        <f>IF(Merge6[[#This Row],[Position2]]="RW",1,0)</f>
        <v>0</v>
      </c>
      <c r="AL603">
        <f>IF(Merge6[[#This Row],[Position2]]="CF",1,0)</f>
        <v>0</v>
      </c>
      <c r="AM603">
        <f>IF(Merge6[[#This Row],[Position2]]="ST",1,0)</f>
        <v>0</v>
      </c>
      <c r="AN603">
        <v>60</v>
      </c>
      <c r="AO603">
        <v>57</v>
      </c>
      <c r="AP603">
        <v>45</v>
      </c>
      <c r="AQ603">
        <v>68</v>
      </c>
      <c r="AR603">
        <v>56</v>
      </c>
      <c r="AS603">
        <v>76</v>
      </c>
      <c r="AT603">
        <v>50</v>
      </c>
      <c r="AU603">
        <v>35</v>
      </c>
      <c r="AV603">
        <v>33</v>
      </c>
      <c r="AW603">
        <v>32</v>
      </c>
      <c r="AX603">
        <v>34</v>
      </c>
      <c r="AY603">
        <v>44</v>
      </c>
      <c r="AZ603">
        <v>27</v>
      </c>
      <c r="BA603">
        <v>75</v>
      </c>
      <c r="BB603">
        <v>70</v>
      </c>
      <c r="BC603">
        <v>74</v>
      </c>
      <c r="BD603">
        <v>60</v>
      </c>
      <c r="BE603">
        <v>74</v>
      </c>
      <c r="BF603">
        <v>78</v>
      </c>
      <c r="BG603">
        <v>57</v>
      </c>
      <c r="BH603">
        <v>67</v>
      </c>
      <c r="BI603">
        <v>64</v>
      </c>
      <c r="BJ603">
        <v>83</v>
      </c>
      <c r="BK603">
        <v>14</v>
      </c>
      <c r="BL603">
        <v>7</v>
      </c>
      <c r="BM603">
        <v>9</v>
      </c>
      <c r="BN603">
        <v>7</v>
      </c>
      <c r="BO603">
        <v>16</v>
      </c>
      <c r="BP603">
        <v>70</v>
      </c>
      <c r="BQ603">
        <v>72</v>
      </c>
      <c r="BR603">
        <v>34</v>
      </c>
      <c r="BS603">
        <v>76</v>
      </c>
      <c r="BT603">
        <v>40</v>
      </c>
      <c r="BU603">
        <v>68</v>
      </c>
    </row>
    <row r="604" spans="1:73" x14ac:dyDescent="0.25">
      <c r="A604" t="s">
        <v>1281</v>
      </c>
      <c r="B604">
        <v>35</v>
      </c>
      <c r="C604" t="s">
        <v>1</v>
      </c>
      <c r="D604">
        <v>24</v>
      </c>
      <c r="E604">
        <f>Merge6[[#This Row],[age]]^2</f>
        <v>576</v>
      </c>
      <c r="F604" s="1">
        <v>32000000</v>
      </c>
      <c r="G604" s="1">
        <v>57370000</v>
      </c>
      <c r="H604" s="1">
        <f>Merge6[[#This Row],[MV at time]]/1000000</f>
        <v>32</v>
      </c>
      <c r="I604" s="1">
        <f>Merge6[[#This Row],[fee]]/1000000</f>
        <v>57.37</v>
      </c>
      <c r="J604" s="2">
        <f>Merge6[[#This Row],[fee]]/Merge6[[#This Row],[MV at time]]</f>
        <v>1.7928124999999999</v>
      </c>
      <c r="K604" t="s">
        <v>1233</v>
      </c>
      <c r="L604" t="s">
        <v>3</v>
      </c>
      <c r="M604" t="s">
        <v>80</v>
      </c>
      <c r="N604" t="s">
        <v>226</v>
      </c>
      <c r="O6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04" t="s">
        <v>82</v>
      </c>
      <c r="R604" t="s">
        <v>60</v>
      </c>
      <c r="S604">
        <v>81</v>
      </c>
      <c r="T604">
        <v>86</v>
      </c>
      <c r="U604">
        <f>Merge6[[#This Row],[POT]]-Merge6[[#This Row],[TOT]]</f>
        <v>5</v>
      </c>
      <c r="V604" t="s">
        <v>43</v>
      </c>
      <c r="W604">
        <f>IF(Merge6[[#This Row],[Preffoot]]="Right",1,0)</f>
        <v>0</v>
      </c>
      <c r="X604" t="s">
        <v>9</v>
      </c>
      <c r="Y604">
        <f>IF(Merge6[[#This Row],[Position2]]="GK",1,0)</f>
        <v>0</v>
      </c>
      <c r="Z604">
        <f>IF(Merge6[[#This Row],[Position2]]="LB",1,0)</f>
        <v>0</v>
      </c>
      <c r="AA604">
        <f>IF(Merge6[[#This Row],[Position2]]="CB",1,0)</f>
        <v>1</v>
      </c>
      <c r="AB604">
        <f>IF(Merge6[[#This Row],[Position2]]="RB",1,0)</f>
        <v>0</v>
      </c>
      <c r="AC604">
        <f>IF(Merge6[[#This Row],[Position2]]="LWB",1,0)</f>
        <v>0</v>
      </c>
      <c r="AD604">
        <f>IF(Merge6[[#This Row],[Position2]]="RWB",1,0)</f>
        <v>0</v>
      </c>
      <c r="AE604">
        <f>IF(Merge6[[#This Row],[Position2]]="LM",1,0)</f>
        <v>0</v>
      </c>
      <c r="AF604">
        <f>IF(Merge6[[#This Row],[Position2]]="CDM",1,0)</f>
        <v>0</v>
      </c>
      <c r="AG604">
        <f>IF(Merge6[[#This Row],[Position2]]="CM",1,0)</f>
        <v>0</v>
      </c>
      <c r="AH604">
        <f>IF(Merge6[[#This Row],[Position2]]="CAM",1,0)</f>
        <v>0</v>
      </c>
      <c r="AI604">
        <f>IF(Merge6[[#This Row],[Position2]]="RM",1,0)</f>
        <v>0</v>
      </c>
      <c r="AJ604">
        <f>IF(Merge6[[#This Row],[Position2]]="LW",1,0)</f>
        <v>0</v>
      </c>
      <c r="AK604">
        <f>IF(Merge6[[#This Row],[Position2]]="RW",1,0)</f>
        <v>0</v>
      </c>
      <c r="AL604">
        <f>IF(Merge6[[#This Row],[Position2]]="CF",1,0)</f>
        <v>0</v>
      </c>
      <c r="AM604">
        <f>IF(Merge6[[#This Row],[Position2]]="ST",1,0)</f>
        <v>0</v>
      </c>
      <c r="AN604">
        <v>79</v>
      </c>
      <c r="AO604">
        <v>76</v>
      </c>
      <c r="AP604">
        <v>75</v>
      </c>
      <c r="AQ604">
        <v>80</v>
      </c>
      <c r="AR604">
        <v>82</v>
      </c>
      <c r="AS604">
        <v>75</v>
      </c>
      <c r="AT604">
        <v>72</v>
      </c>
      <c r="AU604">
        <v>52</v>
      </c>
      <c r="AV604">
        <v>66</v>
      </c>
      <c r="AW604">
        <v>63</v>
      </c>
      <c r="AX604">
        <v>55</v>
      </c>
      <c r="AY604">
        <v>55</v>
      </c>
      <c r="AZ604">
        <v>56</v>
      </c>
      <c r="BA604" t="s">
        <v>1234</v>
      </c>
      <c r="BB604">
        <v>81</v>
      </c>
      <c r="BC604">
        <v>82</v>
      </c>
      <c r="BD604">
        <v>74</v>
      </c>
      <c r="BE604">
        <v>85</v>
      </c>
      <c r="BF604">
        <v>81</v>
      </c>
      <c r="BG604">
        <v>79</v>
      </c>
      <c r="BH604">
        <v>71</v>
      </c>
      <c r="BI604">
        <v>73</v>
      </c>
      <c r="BJ604">
        <v>91</v>
      </c>
      <c r="BK604">
        <v>14</v>
      </c>
      <c r="BL604">
        <v>6</v>
      </c>
      <c r="BM604">
        <v>14</v>
      </c>
      <c r="BN604">
        <v>13</v>
      </c>
      <c r="BO604">
        <v>8</v>
      </c>
      <c r="BP604">
        <v>84</v>
      </c>
      <c r="BQ604">
        <v>77</v>
      </c>
      <c r="BR604">
        <v>62</v>
      </c>
      <c r="BS604">
        <v>82</v>
      </c>
      <c r="BT604">
        <v>73</v>
      </c>
      <c r="BU604">
        <v>82</v>
      </c>
    </row>
    <row r="605" spans="1:73" x14ac:dyDescent="0.25">
      <c r="A605" t="s">
        <v>646</v>
      </c>
      <c r="B605">
        <v>23</v>
      </c>
      <c r="C605" t="s">
        <v>1</v>
      </c>
      <c r="D605">
        <v>20</v>
      </c>
      <c r="E605">
        <f>Merge6[[#This Row],[age]]^2</f>
        <v>400</v>
      </c>
      <c r="F605" s="1">
        <v>9000000</v>
      </c>
      <c r="G605" s="1">
        <v>14800000</v>
      </c>
      <c r="H605" s="1">
        <f>Merge6[[#This Row],[MV at time]]/1000000</f>
        <v>9</v>
      </c>
      <c r="I605" s="1">
        <f>Merge6[[#This Row],[fee]]/1000000</f>
        <v>14.8</v>
      </c>
      <c r="J605" s="2">
        <f>Merge6[[#This Row],[fee]]/Merge6[[#This Row],[MV at time]]</f>
        <v>1.6444444444444444</v>
      </c>
      <c r="K605" t="s">
        <v>509</v>
      </c>
      <c r="L605" t="s">
        <v>145</v>
      </c>
      <c r="M605" t="s">
        <v>146</v>
      </c>
      <c r="N605" t="s">
        <v>267</v>
      </c>
      <c r="O6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05" t="s">
        <v>131</v>
      </c>
      <c r="R605" t="s">
        <v>60</v>
      </c>
      <c r="S605">
        <v>68</v>
      </c>
      <c r="T605">
        <v>82</v>
      </c>
      <c r="U605">
        <f>Merge6[[#This Row],[POT]]-Merge6[[#This Row],[TOT]]</f>
        <v>14</v>
      </c>
      <c r="V605" t="s">
        <v>43</v>
      </c>
      <c r="W605">
        <f>IF(Merge6[[#This Row],[Preffoot]]="Right",1,0)</f>
        <v>0</v>
      </c>
      <c r="X605" t="s">
        <v>26</v>
      </c>
      <c r="Y605">
        <f>IF(Merge6[[#This Row],[Position2]]="GK",1,0)</f>
        <v>0</v>
      </c>
      <c r="Z605">
        <f>IF(Merge6[[#This Row],[Position2]]="LB",1,0)</f>
        <v>1</v>
      </c>
      <c r="AA605">
        <f>IF(Merge6[[#This Row],[Position2]]="CB",1,0)</f>
        <v>0</v>
      </c>
      <c r="AB605">
        <f>IF(Merge6[[#This Row],[Position2]]="RB",1,0)</f>
        <v>0</v>
      </c>
      <c r="AC605">
        <f>IF(Merge6[[#This Row],[Position2]]="LWB",1,0)</f>
        <v>0</v>
      </c>
      <c r="AD605">
        <f>IF(Merge6[[#This Row],[Position2]]="RWB",1,0)</f>
        <v>0</v>
      </c>
      <c r="AE605">
        <f>IF(Merge6[[#This Row],[Position2]]="LM",1,0)</f>
        <v>0</v>
      </c>
      <c r="AF605">
        <f>IF(Merge6[[#This Row],[Position2]]="CDM",1,0)</f>
        <v>0</v>
      </c>
      <c r="AG605">
        <f>IF(Merge6[[#This Row],[Position2]]="CM",1,0)</f>
        <v>0</v>
      </c>
      <c r="AH605">
        <f>IF(Merge6[[#This Row],[Position2]]="CAM",1,0)</f>
        <v>0</v>
      </c>
      <c r="AI605">
        <f>IF(Merge6[[#This Row],[Position2]]="RM",1,0)</f>
        <v>0</v>
      </c>
      <c r="AJ605">
        <f>IF(Merge6[[#This Row],[Position2]]="LW",1,0)</f>
        <v>0</v>
      </c>
      <c r="AK605">
        <f>IF(Merge6[[#This Row],[Position2]]="RW",1,0)</f>
        <v>0</v>
      </c>
      <c r="AL605">
        <f>IF(Merge6[[#This Row],[Position2]]="CF",1,0)</f>
        <v>0</v>
      </c>
      <c r="AM605">
        <f>IF(Merge6[[#This Row],[Position2]]="ST",1,0)</f>
        <v>0</v>
      </c>
      <c r="AN605">
        <v>69</v>
      </c>
      <c r="AO605">
        <v>67</v>
      </c>
      <c r="AP605">
        <v>64</v>
      </c>
      <c r="AQ605">
        <v>63</v>
      </c>
      <c r="AR605">
        <v>56</v>
      </c>
      <c r="AS605">
        <v>61</v>
      </c>
      <c r="AT605">
        <v>50</v>
      </c>
      <c r="AU605">
        <v>34</v>
      </c>
      <c r="AV605">
        <v>39</v>
      </c>
      <c r="AW605">
        <v>44</v>
      </c>
      <c r="AX605">
        <v>42</v>
      </c>
      <c r="AY605">
        <v>45</v>
      </c>
      <c r="AZ605">
        <v>35</v>
      </c>
      <c r="BA605">
        <v>67</v>
      </c>
      <c r="BB605">
        <v>67</v>
      </c>
      <c r="BC605">
        <v>68</v>
      </c>
      <c r="BD605">
        <v>74</v>
      </c>
      <c r="BE605">
        <v>70</v>
      </c>
      <c r="BF605">
        <v>74</v>
      </c>
      <c r="BG605">
        <v>62</v>
      </c>
      <c r="BH605">
        <v>75</v>
      </c>
      <c r="BI605">
        <v>63</v>
      </c>
      <c r="BJ605">
        <v>60</v>
      </c>
      <c r="BK605">
        <v>11</v>
      </c>
      <c r="BL605">
        <v>7</v>
      </c>
      <c r="BM605">
        <v>8</v>
      </c>
      <c r="BN605">
        <v>8</v>
      </c>
      <c r="BO605">
        <v>12</v>
      </c>
      <c r="BP605">
        <v>64</v>
      </c>
      <c r="BQ605">
        <v>61</v>
      </c>
      <c r="BR605">
        <v>60</v>
      </c>
      <c r="BS605">
        <v>66</v>
      </c>
      <c r="BT605">
        <v>55</v>
      </c>
      <c r="BU605">
        <v>67</v>
      </c>
    </row>
    <row r="606" spans="1:73" x14ac:dyDescent="0.25">
      <c r="A606" t="s">
        <v>1150</v>
      </c>
      <c r="B606">
        <v>23</v>
      </c>
      <c r="C606" t="s">
        <v>1</v>
      </c>
      <c r="D606">
        <v>21</v>
      </c>
      <c r="E606">
        <f>Merge6[[#This Row],[age]]^2</f>
        <v>441</v>
      </c>
      <c r="F606" s="1">
        <v>12000000</v>
      </c>
      <c r="G606" s="1">
        <v>17000000</v>
      </c>
      <c r="H606" s="1">
        <f>Merge6[[#This Row],[MV at time]]/1000000</f>
        <v>12</v>
      </c>
      <c r="I606" s="1">
        <f>Merge6[[#This Row],[fee]]/1000000</f>
        <v>17</v>
      </c>
      <c r="J606" s="2">
        <f>Merge6[[#This Row],[fee]]/Merge6[[#This Row],[MV at time]]</f>
        <v>1.4166666666666667</v>
      </c>
      <c r="K606" t="s">
        <v>1050</v>
      </c>
      <c r="L606" t="s">
        <v>149</v>
      </c>
      <c r="M606" t="s">
        <v>938</v>
      </c>
      <c r="N606" t="s">
        <v>54</v>
      </c>
      <c r="O6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606" t="s">
        <v>55</v>
      </c>
      <c r="R606" t="s">
        <v>55</v>
      </c>
      <c r="S606">
        <v>73</v>
      </c>
      <c r="T606">
        <v>81</v>
      </c>
      <c r="U606">
        <f>Merge6[[#This Row],[POT]]-Merge6[[#This Row],[TOT]]</f>
        <v>8</v>
      </c>
      <c r="V606" t="s">
        <v>8</v>
      </c>
      <c r="W606">
        <f>IF(Merge6[[#This Row],[Preffoot]]="Right",1,0)</f>
        <v>1</v>
      </c>
      <c r="X606" t="s">
        <v>9</v>
      </c>
      <c r="Y606">
        <f>IF(Merge6[[#This Row],[Position2]]="GK",1,0)</f>
        <v>0</v>
      </c>
      <c r="Z606">
        <f>IF(Merge6[[#This Row],[Position2]]="LB",1,0)</f>
        <v>0</v>
      </c>
      <c r="AA606">
        <f>IF(Merge6[[#This Row],[Position2]]="CB",1,0)</f>
        <v>1</v>
      </c>
      <c r="AB606">
        <f>IF(Merge6[[#This Row],[Position2]]="RB",1,0)</f>
        <v>0</v>
      </c>
      <c r="AC606">
        <f>IF(Merge6[[#This Row],[Position2]]="LWB",1,0)</f>
        <v>0</v>
      </c>
      <c r="AD606">
        <f>IF(Merge6[[#This Row],[Position2]]="RWB",1,0)</f>
        <v>0</v>
      </c>
      <c r="AE606">
        <f>IF(Merge6[[#This Row],[Position2]]="LM",1,0)</f>
        <v>0</v>
      </c>
      <c r="AF606">
        <f>IF(Merge6[[#This Row],[Position2]]="CDM",1,0)</f>
        <v>0</v>
      </c>
      <c r="AG606">
        <f>IF(Merge6[[#This Row],[Position2]]="CM",1,0)</f>
        <v>0</v>
      </c>
      <c r="AH606">
        <f>IF(Merge6[[#This Row],[Position2]]="CAM",1,0)</f>
        <v>0</v>
      </c>
      <c r="AI606">
        <f>IF(Merge6[[#This Row],[Position2]]="RM",1,0)</f>
        <v>0</v>
      </c>
      <c r="AJ606">
        <f>IF(Merge6[[#This Row],[Position2]]="LW",1,0)</f>
        <v>0</v>
      </c>
      <c r="AK606">
        <f>IF(Merge6[[#This Row],[Position2]]="RW",1,0)</f>
        <v>0</v>
      </c>
      <c r="AL606">
        <f>IF(Merge6[[#This Row],[Position2]]="CF",1,0)</f>
        <v>0</v>
      </c>
      <c r="AM606">
        <f>IF(Merge6[[#This Row],[Position2]]="ST",1,0)</f>
        <v>0</v>
      </c>
      <c r="AN606">
        <v>71</v>
      </c>
      <c r="AO606">
        <v>58</v>
      </c>
      <c r="AP606">
        <v>31</v>
      </c>
      <c r="AQ606">
        <v>70</v>
      </c>
      <c r="AR606">
        <v>59</v>
      </c>
      <c r="AS606">
        <v>72</v>
      </c>
      <c r="AT606">
        <v>59</v>
      </c>
      <c r="AU606">
        <v>25</v>
      </c>
      <c r="AV606">
        <v>25</v>
      </c>
      <c r="AW606">
        <v>35</v>
      </c>
      <c r="AX606">
        <v>23</v>
      </c>
      <c r="AY606">
        <v>33</v>
      </c>
      <c r="AZ606">
        <v>24</v>
      </c>
      <c r="BA606">
        <v>72</v>
      </c>
      <c r="BB606">
        <v>71</v>
      </c>
      <c r="BC606">
        <v>77</v>
      </c>
      <c r="BD606">
        <v>58</v>
      </c>
      <c r="BE606">
        <v>68</v>
      </c>
      <c r="BF606">
        <v>84</v>
      </c>
      <c r="BG606">
        <v>45</v>
      </c>
      <c r="BH606">
        <v>63</v>
      </c>
      <c r="BI606">
        <v>52</v>
      </c>
      <c r="BJ606">
        <v>75</v>
      </c>
      <c r="BK606">
        <v>7</v>
      </c>
      <c r="BL606">
        <v>7</v>
      </c>
      <c r="BM606">
        <v>6</v>
      </c>
      <c r="BN606">
        <v>14</v>
      </c>
      <c r="BO606">
        <v>7</v>
      </c>
      <c r="BP606">
        <v>71</v>
      </c>
      <c r="BQ606">
        <v>65</v>
      </c>
      <c r="BR606">
        <v>33</v>
      </c>
      <c r="BS606">
        <v>72</v>
      </c>
      <c r="BT606">
        <v>57</v>
      </c>
      <c r="BU606">
        <v>73</v>
      </c>
    </row>
    <row r="607" spans="1:73" x14ac:dyDescent="0.25">
      <c r="A607" t="s">
        <v>782</v>
      </c>
      <c r="B607">
        <v>0</v>
      </c>
      <c r="C607" t="s">
        <v>1</v>
      </c>
      <c r="D607">
        <v>19</v>
      </c>
      <c r="E607">
        <f>Merge6[[#This Row],[age]]^2</f>
        <v>361</v>
      </c>
      <c r="F607" s="1">
        <v>4500000</v>
      </c>
      <c r="G607" s="1">
        <v>5000000</v>
      </c>
      <c r="H607" s="1">
        <f>Merge6[[#This Row],[MV at time]]/1000000</f>
        <v>4.5</v>
      </c>
      <c r="I607" s="1">
        <f>Merge6[[#This Row],[fee]]/1000000</f>
        <v>5</v>
      </c>
      <c r="J607" s="2">
        <f>Merge6[[#This Row],[fee]]/Merge6[[#This Row],[MV at time]]</f>
        <v>1.1111111111111112</v>
      </c>
      <c r="K607" t="s">
        <v>773</v>
      </c>
      <c r="L607" t="s">
        <v>149</v>
      </c>
      <c r="M607" t="s">
        <v>783</v>
      </c>
      <c r="N607" t="s">
        <v>129</v>
      </c>
      <c r="O6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07" t="s">
        <v>784</v>
      </c>
      <c r="R607" t="s">
        <v>131</v>
      </c>
      <c r="S607">
        <v>66</v>
      </c>
      <c r="T607">
        <v>76</v>
      </c>
      <c r="U607">
        <f>Merge6[[#This Row],[POT]]-Merge6[[#This Row],[TOT]]</f>
        <v>10</v>
      </c>
      <c r="V607" t="s">
        <v>8</v>
      </c>
      <c r="W607">
        <f>IF(Merge6[[#This Row],[Preffoot]]="Right",1,0)</f>
        <v>1</v>
      </c>
      <c r="X607" t="s">
        <v>9</v>
      </c>
      <c r="Y607">
        <f>IF(Merge6[[#This Row],[Position2]]="GK",1,0)</f>
        <v>0</v>
      </c>
      <c r="Z607">
        <f>IF(Merge6[[#This Row],[Position2]]="LB",1,0)</f>
        <v>0</v>
      </c>
      <c r="AA607">
        <f>IF(Merge6[[#This Row],[Position2]]="CB",1,0)</f>
        <v>1</v>
      </c>
      <c r="AB607">
        <f>IF(Merge6[[#This Row],[Position2]]="RB",1,0)</f>
        <v>0</v>
      </c>
      <c r="AC607">
        <f>IF(Merge6[[#This Row],[Position2]]="LWB",1,0)</f>
        <v>0</v>
      </c>
      <c r="AD607">
        <f>IF(Merge6[[#This Row],[Position2]]="RWB",1,0)</f>
        <v>0</v>
      </c>
      <c r="AE607">
        <f>IF(Merge6[[#This Row],[Position2]]="LM",1,0)</f>
        <v>0</v>
      </c>
      <c r="AF607">
        <f>IF(Merge6[[#This Row],[Position2]]="CDM",1,0)</f>
        <v>0</v>
      </c>
      <c r="AG607">
        <f>IF(Merge6[[#This Row],[Position2]]="CM",1,0)</f>
        <v>0</v>
      </c>
      <c r="AH607">
        <f>IF(Merge6[[#This Row],[Position2]]="CAM",1,0)</f>
        <v>0</v>
      </c>
      <c r="AI607">
        <f>IF(Merge6[[#This Row],[Position2]]="RM",1,0)</f>
        <v>0</v>
      </c>
      <c r="AJ607">
        <f>IF(Merge6[[#This Row],[Position2]]="LW",1,0)</f>
        <v>0</v>
      </c>
      <c r="AK607">
        <f>IF(Merge6[[#This Row],[Position2]]="RW",1,0)</f>
        <v>0</v>
      </c>
      <c r="AL607">
        <f>IF(Merge6[[#This Row],[Position2]]="CF",1,0)</f>
        <v>0</v>
      </c>
      <c r="AM607">
        <f>IF(Merge6[[#This Row],[Position2]]="ST",1,0)</f>
        <v>0</v>
      </c>
      <c r="AN607">
        <v>60</v>
      </c>
      <c r="AO607">
        <v>39</v>
      </c>
      <c r="AP607">
        <v>49</v>
      </c>
      <c r="AQ607">
        <v>63</v>
      </c>
      <c r="AR607">
        <v>48</v>
      </c>
      <c r="AS607">
        <v>70</v>
      </c>
      <c r="AT607">
        <v>39</v>
      </c>
      <c r="AU607">
        <v>25</v>
      </c>
      <c r="AV607">
        <v>22</v>
      </c>
      <c r="AW607">
        <v>34</v>
      </c>
      <c r="AX607">
        <v>29</v>
      </c>
      <c r="AY607">
        <v>46</v>
      </c>
      <c r="AZ607">
        <v>33</v>
      </c>
      <c r="BA607">
        <v>65</v>
      </c>
      <c r="BB607">
        <v>66</v>
      </c>
      <c r="BC607">
        <v>67</v>
      </c>
      <c r="BD607">
        <v>62</v>
      </c>
      <c r="BE607">
        <v>63</v>
      </c>
      <c r="BF607">
        <v>72</v>
      </c>
      <c r="BG607">
        <v>54</v>
      </c>
      <c r="BH607">
        <v>60</v>
      </c>
      <c r="BI607">
        <v>38</v>
      </c>
      <c r="BJ607">
        <v>71</v>
      </c>
      <c r="BK607">
        <v>6</v>
      </c>
      <c r="BL607">
        <v>9</v>
      </c>
      <c r="BM607">
        <v>8</v>
      </c>
      <c r="BN607">
        <v>6</v>
      </c>
      <c r="BO607">
        <v>10</v>
      </c>
      <c r="BP607">
        <v>64</v>
      </c>
      <c r="BQ607">
        <v>63</v>
      </c>
      <c r="BR607">
        <v>30</v>
      </c>
      <c r="BS607">
        <v>65</v>
      </c>
      <c r="BT607">
        <v>32</v>
      </c>
      <c r="BU607">
        <v>61</v>
      </c>
    </row>
    <row r="608" spans="1:73" x14ac:dyDescent="0.25">
      <c r="A608" t="s">
        <v>1235</v>
      </c>
      <c r="B608">
        <v>23</v>
      </c>
      <c r="C608" t="s">
        <v>28</v>
      </c>
      <c r="D608">
        <v>22</v>
      </c>
      <c r="E608">
        <f>Merge6[[#This Row],[age]]^2</f>
        <v>484</v>
      </c>
      <c r="F608" s="1">
        <v>7500000</v>
      </c>
      <c r="G608" s="1">
        <v>9800000</v>
      </c>
      <c r="H608" s="1">
        <f>Merge6[[#This Row],[MV at time]]/1000000</f>
        <v>7.5</v>
      </c>
      <c r="I608" s="1">
        <f>Merge6[[#This Row],[fee]]/1000000</f>
        <v>9.8000000000000007</v>
      </c>
      <c r="J608" s="2">
        <f>Merge6[[#This Row],[fee]]/Merge6[[#This Row],[MV at time]]</f>
        <v>1.3066666666666666</v>
      </c>
      <c r="K608" t="s">
        <v>1233</v>
      </c>
      <c r="L608" t="s">
        <v>133</v>
      </c>
      <c r="M608" t="s">
        <v>134</v>
      </c>
      <c r="N608" t="s">
        <v>938</v>
      </c>
      <c r="O6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608" t="s">
        <v>42</v>
      </c>
      <c r="R608" t="s">
        <v>55</v>
      </c>
      <c r="S608">
        <v>75</v>
      </c>
      <c r="T608">
        <v>83</v>
      </c>
      <c r="U608">
        <f>Merge6[[#This Row],[POT]]-Merge6[[#This Row],[TOT]]</f>
        <v>8</v>
      </c>
      <c r="V608" t="s">
        <v>8</v>
      </c>
      <c r="W608">
        <f>IF(Merge6[[#This Row],[Preffoot]]="Right",1,0)</f>
        <v>1</v>
      </c>
      <c r="X608" t="s">
        <v>15</v>
      </c>
      <c r="Y608">
        <f>IF(Merge6[[#This Row],[Position2]]="GK",1,0)</f>
        <v>0</v>
      </c>
      <c r="Z608">
        <f>IF(Merge6[[#This Row],[Position2]]="LB",1,0)</f>
        <v>0</v>
      </c>
      <c r="AA608">
        <f>IF(Merge6[[#This Row],[Position2]]="CB",1,0)</f>
        <v>0</v>
      </c>
      <c r="AB608">
        <f>IF(Merge6[[#This Row],[Position2]]="RB",1,0)</f>
        <v>0</v>
      </c>
      <c r="AC608">
        <f>IF(Merge6[[#This Row],[Position2]]="LWB",1,0)</f>
        <v>0</v>
      </c>
      <c r="AD608">
        <f>IF(Merge6[[#This Row],[Position2]]="RWB",1,0)</f>
        <v>0</v>
      </c>
      <c r="AE608">
        <f>IF(Merge6[[#This Row],[Position2]]="LM",1,0)</f>
        <v>0</v>
      </c>
      <c r="AF608">
        <f>IF(Merge6[[#This Row],[Position2]]="CDM",1,0)</f>
        <v>0</v>
      </c>
      <c r="AG608">
        <f>IF(Merge6[[#This Row],[Position2]]="CM",1,0)</f>
        <v>0</v>
      </c>
      <c r="AH608">
        <f>IF(Merge6[[#This Row],[Position2]]="CAM",1,0)</f>
        <v>0</v>
      </c>
      <c r="AI608">
        <f>IF(Merge6[[#This Row],[Position2]]="RM",1,0)</f>
        <v>0</v>
      </c>
      <c r="AJ608">
        <f>IF(Merge6[[#This Row],[Position2]]="LW",1,0)</f>
        <v>0</v>
      </c>
      <c r="AK608">
        <f>IF(Merge6[[#This Row],[Position2]]="RW",1,0)</f>
        <v>0</v>
      </c>
      <c r="AL608">
        <f>IF(Merge6[[#This Row],[Position2]]="CF",1,0)</f>
        <v>0</v>
      </c>
      <c r="AM608">
        <f>IF(Merge6[[#This Row],[Position2]]="ST",1,0)</f>
        <v>1</v>
      </c>
      <c r="AN608">
        <v>72</v>
      </c>
      <c r="AO608">
        <v>73</v>
      </c>
      <c r="AP608">
        <v>67</v>
      </c>
      <c r="AQ608">
        <v>70</v>
      </c>
      <c r="AR608">
        <v>56</v>
      </c>
      <c r="AS608">
        <v>65</v>
      </c>
      <c r="AT608">
        <v>73</v>
      </c>
      <c r="AU608">
        <v>77</v>
      </c>
      <c r="AV608">
        <v>66</v>
      </c>
      <c r="AW608">
        <v>51</v>
      </c>
      <c r="AX608">
        <v>43</v>
      </c>
      <c r="AY608">
        <v>74</v>
      </c>
      <c r="AZ608">
        <v>64</v>
      </c>
      <c r="BA608" t="s">
        <v>1234</v>
      </c>
      <c r="BB608">
        <v>15</v>
      </c>
      <c r="BC608">
        <v>19</v>
      </c>
      <c r="BD608">
        <v>94</v>
      </c>
      <c r="BE608">
        <v>77</v>
      </c>
      <c r="BF608">
        <v>75</v>
      </c>
      <c r="BG608">
        <v>79</v>
      </c>
      <c r="BH608">
        <v>93</v>
      </c>
      <c r="BI608">
        <v>79</v>
      </c>
      <c r="BJ608">
        <v>92</v>
      </c>
      <c r="BK608">
        <v>8</v>
      </c>
      <c r="BL608">
        <v>9</v>
      </c>
      <c r="BM608">
        <v>8</v>
      </c>
      <c r="BN608">
        <v>10</v>
      </c>
      <c r="BO608">
        <v>13</v>
      </c>
      <c r="BP608">
        <v>72</v>
      </c>
      <c r="BQ608">
        <v>74</v>
      </c>
      <c r="BR608">
        <v>76</v>
      </c>
      <c r="BS608">
        <v>16</v>
      </c>
      <c r="BT608">
        <v>67</v>
      </c>
      <c r="BU608">
        <v>71</v>
      </c>
    </row>
    <row r="609" spans="1:73" x14ac:dyDescent="0.25">
      <c r="A609" t="s">
        <v>1151</v>
      </c>
      <c r="B609">
        <v>58</v>
      </c>
      <c r="C609" t="s">
        <v>10</v>
      </c>
      <c r="D609">
        <v>23</v>
      </c>
      <c r="E609">
        <f>Merge6[[#This Row],[age]]^2</f>
        <v>529</v>
      </c>
      <c r="F609" s="1">
        <v>13000000</v>
      </c>
      <c r="G609" s="1">
        <v>12000000</v>
      </c>
      <c r="H609" s="1">
        <f>Merge6[[#This Row],[MV at time]]/1000000</f>
        <v>13</v>
      </c>
      <c r="I609" s="1">
        <f>Merge6[[#This Row],[fee]]/1000000</f>
        <v>12</v>
      </c>
      <c r="J609" s="2">
        <f>Merge6[[#This Row],[fee]]/Merge6[[#This Row],[MV at time]]</f>
        <v>0.92307692307692313</v>
      </c>
      <c r="K609" t="s">
        <v>1050</v>
      </c>
      <c r="L609" t="s">
        <v>305</v>
      </c>
      <c r="M609" t="s">
        <v>560</v>
      </c>
      <c r="N609" t="s">
        <v>54</v>
      </c>
      <c r="O6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609" t="s">
        <v>1152</v>
      </c>
      <c r="R609" t="s">
        <v>55</v>
      </c>
      <c r="S609">
        <v>79</v>
      </c>
      <c r="T609">
        <v>84</v>
      </c>
      <c r="U609">
        <f>Merge6[[#This Row],[POT]]-Merge6[[#This Row],[TOT]]</f>
        <v>5</v>
      </c>
      <c r="V609" t="s">
        <v>43</v>
      </c>
      <c r="W609">
        <f>IF(Merge6[[#This Row],[Preffoot]]="Right",1,0)</f>
        <v>0</v>
      </c>
      <c r="X609" t="s">
        <v>20</v>
      </c>
      <c r="Y609">
        <f>IF(Merge6[[#This Row],[Position2]]="GK",1,0)</f>
        <v>0</v>
      </c>
      <c r="Z609">
        <f>IF(Merge6[[#This Row],[Position2]]="LB",1,0)</f>
        <v>0</v>
      </c>
      <c r="AA609">
        <f>IF(Merge6[[#This Row],[Position2]]="CB",1,0)</f>
        <v>0</v>
      </c>
      <c r="AB609">
        <f>IF(Merge6[[#This Row],[Position2]]="RB",1,0)</f>
        <v>0</v>
      </c>
      <c r="AC609">
        <f>IF(Merge6[[#This Row],[Position2]]="LWB",1,0)</f>
        <v>0</v>
      </c>
      <c r="AD609">
        <f>IF(Merge6[[#This Row],[Position2]]="RWB",1,0)</f>
        <v>0</v>
      </c>
      <c r="AE609">
        <f>IF(Merge6[[#This Row],[Position2]]="LM",1,0)</f>
        <v>0</v>
      </c>
      <c r="AF609">
        <f>IF(Merge6[[#This Row],[Position2]]="CDM",1,0)</f>
        <v>0</v>
      </c>
      <c r="AG609">
        <f>IF(Merge6[[#This Row],[Position2]]="CM",1,0)</f>
        <v>1</v>
      </c>
      <c r="AH609">
        <f>IF(Merge6[[#This Row],[Position2]]="CAM",1,0)</f>
        <v>0</v>
      </c>
      <c r="AI609">
        <f>IF(Merge6[[#This Row],[Position2]]="RM",1,0)</f>
        <v>0</v>
      </c>
      <c r="AJ609">
        <f>IF(Merge6[[#This Row],[Position2]]="LW",1,0)</f>
        <v>0</v>
      </c>
      <c r="AK609">
        <f>IF(Merge6[[#This Row],[Position2]]="RW",1,0)</f>
        <v>0</v>
      </c>
      <c r="AL609">
        <f>IF(Merge6[[#This Row],[Position2]]="CF",1,0)</f>
        <v>0</v>
      </c>
      <c r="AM609">
        <f>IF(Merge6[[#This Row],[Position2]]="ST",1,0)</f>
        <v>0</v>
      </c>
      <c r="AN609">
        <v>85</v>
      </c>
      <c r="AO609">
        <v>85</v>
      </c>
      <c r="AP609">
        <v>79</v>
      </c>
      <c r="AQ609">
        <v>81</v>
      </c>
      <c r="AR609">
        <v>79</v>
      </c>
      <c r="AS609">
        <v>55</v>
      </c>
      <c r="AT609">
        <v>76</v>
      </c>
      <c r="AU609">
        <v>71</v>
      </c>
      <c r="AV609">
        <v>72</v>
      </c>
      <c r="AW609">
        <v>86</v>
      </c>
      <c r="AX609">
        <v>77</v>
      </c>
      <c r="AY609">
        <v>78</v>
      </c>
      <c r="AZ609">
        <v>67</v>
      </c>
      <c r="BA609">
        <v>56</v>
      </c>
      <c r="BB609">
        <v>58</v>
      </c>
      <c r="BC609">
        <v>65</v>
      </c>
      <c r="BD609">
        <v>78</v>
      </c>
      <c r="BE609">
        <v>78</v>
      </c>
      <c r="BF609">
        <v>64</v>
      </c>
      <c r="BG609">
        <v>70</v>
      </c>
      <c r="BH609">
        <v>66</v>
      </c>
      <c r="BI609">
        <v>86</v>
      </c>
      <c r="BJ609">
        <v>59</v>
      </c>
      <c r="BK609">
        <v>5</v>
      </c>
      <c r="BL609">
        <v>9</v>
      </c>
      <c r="BM609">
        <v>12</v>
      </c>
      <c r="BN609">
        <v>12</v>
      </c>
      <c r="BO609">
        <v>6</v>
      </c>
      <c r="BP609">
        <v>62</v>
      </c>
      <c r="BQ609">
        <v>79</v>
      </c>
      <c r="BR609">
        <v>77</v>
      </c>
      <c r="BS609">
        <v>63</v>
      </c>
      <c r="BT609">
        <v>80</v>
      </c>
      <c r="BU609">
        <v>78</v>
      </c>
    </row>
    <row r="610" spans="1:73" x14ac:dyDescent="0.25">
      <c r="A610" t="s">
        <v>647</v>
      </c>
      <c r="B610">
        <v>35</v>
      </c>
      <c r="C610" t="s">
        <v>23</v>
      </c>
      <c r="D610">
        <v>20</v>
      </c>
      <c r="E610">
        <f>Merge6[[#This Row],[age]]^2</f>
        <v>400</v>
      </c>
      <c r="F610" s="1">
        <v>5000000</v>
      </c>
      <c r="G610" s="1">
        <v>22000000</v>
      </c>
      <c r="H610" s="1">
        <f>Merge6[[#This Row],[MV at time]]/1000000</f>
        <v>5</v>
      </c>
      <c r="I610" s="1">
        <f>Merge6[[#This Row],[fee]]/1000000</f>
        <v>22</v>
      </c>
      <c r="J610" s="2">
        <f>Merge6[[#This Row],[fee]]/Merge6[[#This Row],[MV at time]]</f>
        <v>4.4000000000000004</v>
      </c>
      <c r="K610" t="s">
        <v>509</v>
      </c>
      <c r="L610" t="s">
        <v>18</v>
      </c>
      <c r="M610" t="s">
        <v>25</v>
      </c>
      <c r="N610" t="s">
        <v>187</v>
      </c>
      <c r="O6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10" t="s">
        <v>7</v>
      </c>
      <c r="R610" t="s">
        <v>7</v>
      </c>
      <c r="S610">
        <v>71</v>
      </c>
      <c r="T610">
        <v>85</v>
      </c>
      <c r="U610">
        <f>Merge6[[#This Row],[POT]]-Merge6[[#This Row],[TOT]]</f>
        <v>14</v>
      </c>
      <c r="V610" t="s">
        <v>43</v>
      </c>
      <c r="W610">
        <f>IF(Merge6[[#This Row],[Preffoot]]="Right",1,0)</f>
        <v>0</v>
      </c>
      <c r="X610" t="s">
        <v>26</v>
      </c>
      <c r="Y610">
        <f>IF(Merge6[[#This Row],[Position2]]="GK",1,0)</f>
        <v>0</v>
      </c>
      <c r="Z610">
        <f>IF(Merge6[[#This Row],[Position2]]="LB",1,0)</f>
        <v>1</v>
      </c>
      <c r="AA610">
        <f>IF(Merge6[[#This Row],[Position2]]="CB",1,0)</f>
        <v>0</v>
      </c>
      <c r="AB610">
        <f>IF(Merge6[[#This Row],[Position2]]="RB",1,0)</f>
        <v>0</v>
      </c>
      <c r="AC610">
        <f>IF(Merge6[[#This Row],[Position2]]="LWB",1,0)</f>
        <v>0</v>
      </c>
      <c r="AD610">
        <f>IF(Merge6[[#This Row],[Position2]]="RWB",1,0)</f>
        <v>0</v>
      </c>
      <c r="AE610">
        <f>IF(Merge6[[#This Row],[Position2]]="LM",1,0)</f>
        <v>0</v>
      </c>
      <c r="AF610">
        <f>IF(Merge6[[#This Row],[Position2]]="CDM",1,0)</f>
        <v>0</v>
      </c>
      <c r="AG610">
        <f>IF(Merge6[[#This Row],[Position2]]="CM",1,0)</f>
        <v>0</v>
      </c>
      <c r="AH610">
        <f>IF(Merge6[[#This Row],[Position2]]="CAM",1,0)</f>
        <v>0</v>
      </c>
      <c r="AI610">
        <f>IF(Merge6[[#This Row],[Position2]]="RM",1,0)</f>
        <v>0</v>
      </c>
      <c r="AJ610">
        <f>IF(Merge6[[#This Row],[Position2]]="LW",1,0)</f>
        <v>0</v>
      </c>
      <c r="AK610">
        <f>IF(Merge6[[#This Row],[Position2]]="RW",1,0)</f>
        <v>0</v>
      </c>
      <c r="AL610">
        <f>IF(Merge6[[#This Row],[Position2]]="CF",1,0)</f>
        <v>0</v>
      </c>
      <c r="AM610">
        <f>IF(Merge6[[#This Row],[Position2]]="ST",1,0)</f>
        <v>0</v>
      </c>
      <c r="AN610">
        <v>72</v>
      </c>
      <c r="AO610">
        <v>68</v>
      </c>
      <c r="AP610">
        <v>78</v>
      </c>
      <c r="AQ610">
        <v>67</v>
      </c>
      <c r="AR610">
        <v>62</v>
      </c>
      <c r="AS610">
        <v>57</v>
      </c>
      <c r="AT610">
        <v>36</v>
      </c>
      <c r="AU610">
        <v>30</v>
      </c>
      <c r="AV610">
        <v>35</v>
      </c>
      <c r="AW610">
        <v>52</v>
      </c>
      <c r="AX610">
        <v>39</v>
      </c>
      <c r="AY610">
        <v>49</v>
      </c>
      <c r="AZ610">
        <v>33</v>
      </c>
      <c r="BA610">
        <v>68</v>
      </c>
      <c r="BB610">
        <v>69</v>
      </c>
      <c r="BC610">
        <v>72</v>
      </c>
      <c r="BD610">
        <v>78</v>
      </c>
      <c r="BE610">
        <v>69</v>
      </c>
      <c r="BF610">
        <v>50</v>
      </c>
      <c r="BG610">
        <v>69</v>
      </c>
      <c r="BH610">
        <v>75</v>
      </c>
      <c r="BI610">
        <v>65</v>
      </c>
      <c r="BJ610">
        <v>59</v>
      </c>
      <c r="BK610">
        <v>6</v>
      </c>
      <c r="BL610">
        <v>6</v>
      </c>
      <c r="BM610">
        <v>9</v>
      </c>
      <c r="BN610">
        <v>11</v>
      </c>
      <c r="BO610">
        <v>5</v>
      </c>
      <c r="BP610">
        <v>56</v>
      </c>
      <c r="BQ610">
        <v>68</v>
      </c>
      <c r="BR610">
        <v>68</v>
      </c>
      <c r="BS610">
        <v>62</v>
      </c>
      <c r="BT610">
        <v>44</v>
      </c>
      <c r="BU610">
        <v>67</v>
      </c>
    </row>
    <row r="611" spans="1:73" x14ac:dyDescent="0.25">
      <c r="A611" t="s">
        <v>928</v>
      </c>
      <c r="B611">
        <v>22</v>
      </c>
      <c r="C611" t="s">
        <v>357</v>
      </c>
      <c r="D611">
        <v>24</v>
      </c>
      <c r="E611">
        <f>Merge6[[#This Row],[age]]^2</f>
        <v>576</v>
      </c>
      <c r="F611" s="1">
        <v>16000000</v>
      </c>
      <c r="G611" s="1">
        <v>15000000</v>
      </c>
      <c r="H611" s="1">
        <f>Merge6[[#This Row],[MV at time]]/1000000</f>
        <v>16</v>
      </c>
      <c r="I611" s="1">
        <f>Merge6[[#This Row],[fee]]/1000000</f>
        <v>15</v>
      </c>
      <c r="J611" s="2">
        <f>Merge6[[#This Row],[fee]]/Merge6[[#This Row],[MV at time]]</f>
        <v>0.9375</v>
      </c>
      <c r="K611" t="s">
        <v>773</v>
      </c>
      <c r="L611" t="s">
        <v>252</v>
      </c>
      <c r="M611" t="s">
        <v>317</v>
      </c>
      <c r="N611" t="s">
        <v>13</v>
      </c>
      <c r="O6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611" t="s">
        <v>91</v>
      </c>
      <c r="R611" t="s">
        <v>14</v>
      </c>
      <c r="S611">
        <v>77</v>
      </c>
      <c r="T611">
        <v>82</v>
      </c>
      <c r="U611">
        <f>Merge6[[#This Row],[POT]]-Merge6[[#This Row],[TOT]]</f>
        <v>5</v>
      </c>
      <c r="V611" t="s">
        <v>43</v>
      </c>
      <c r="W611">
        <f>IF(Merge6[[#This Row],[Preffoot]]="Right",1,0)</f>
        <v>0</v>
      </c>
      <c r="X611" t="s">
        <v>157</v>
      </c>
      <c r="Y611">
        <f>IF(Merge6[[#This Row],[Position2]]="GK",1,0)</f>
        <v>0</v>
      </c>
      <c r="Z611">
        <f>IF(Merge6[[#This Row],[Position2]]="LB",1,0)</f>
        <v>0</v>
      </c>
      <c r="AA611">
        <f>IF(Merge6[[#This Row],[Position2]]="CB",1,0)</f>
        <v>0</v>
      </c>
      <c r="AB611">
        <f>IF(Merge6[[#This Row],[Position2]]="RB",1,0)</f>
        <v>0</v>
      </c>
      <c r="AC611">
        <f>IF(Merge6[[#This Row],[Position2]]="LWB",1,0)</f>
        <v>0</v>
      </c>
      <c r="AD611">
        <f>IF(Merge6[[#This Row],[Position2]]="RWB",1,0)</f>
        <v>0</v>
      </c>
      <c r="AE611">
        <f>IF(Merge6[[#This Row],[Position2]]="LM",1,0)</f>
        <v>0</v>
      </c>
      <c r="AF611">
        <f>IF(Merge6[[#This Row],[Position2]]="CDM",1,0)</f>
        <v>0</v>
      </c>
      <c r="AG611">
        <f>IF(Merge6[[#This Row],[Position2]]="CM",1,0)</f>
        <v>0</v>
      </c>
      <c r="AH611">
        <f>IF(Merge6[[#This Row],[Position2]]="CAM",1,0)</f>
        <v>0</v>
      </c>
      <c r="AI611">
        <f>IF(Merge6[[#This Row],[Position2]]="RM",1,0)</f>
        <v>0</v>
      </c>
      <c r="AJ611">
        <f>IF(Merge6[[#This Row],[Position2]]="LW",1,0)</f>
        <v>0</v>
      </c>
      <c r="AK611">
        <f>IF(Merge6[[#This Row],[Position2]]="RW",1,0)</f>
        <v>0</v>
      </c>
      <c r="AL611">
        <f>IF(Merge6[[#This Row],[Position2]]="CF",1,0)</f>
        <v>1</v>
      </c>
      <c r="AM611">
        <f>IF(Merge6[[#This Row],[Position2]]="ST",1,0)</f>
        <v>0</v>
      </c>
      <c r="AN611">
        <v>75</v>
      </c>
      <c r="AO611">
        <v>76</v>
      </c>
      <c r="AP611">
        <v>63</v>
      </c>
      <c r="AQ611">
        <v>75</v>
      </c>
      <c r="AR611">
        <v>65</v>
      </c>
      <c r="AS611">
        <v>59</v>
      </c>
      <c r="AT611">
        <v>81</v>
      </c>
      <c r="AU611">
        <v>79</v>
      </c>
      <c r="AV611">
        <v>82</v>
      </c>
      <c r="AW611">
        <v>73</v>
      </c>
      <c r="AX611">
        <v>63</v>
      </c>
      <c r="AY611">
        <v>83</v>
      </c>
      <c r="AZ611">
        <v>72</v>
      </c>
      <c r="BA611">
        <v>33</v>
      </c>
      <c r="BB611">
        <v>18</v>
      </c>
      <c r="BC611">
        <v>19</v>
      </c>
      <c r="BD611">
        <v>77</v>
      </c>
      <c r="BE611">
        <v>70</v>
      </c>
      <c r="BF611">
        <v>64</v>
      </c>
      <c r="BG611">
        <v>77</v>
      </c>
      <c r="BH611">
        <v>71</v>
      </c>
      <c r="BI611">
        <v>78</v>
      </c>
      <c r="BJ611">
        <v>66</v>
      </c>
      <c r="BK611">
        <v>9</v>
      </c>
      <c r="BL611">
        <v>14</v>
      </c>
      <c r="BM611">
        <v>10</v>
      </c>
      <c r="BN611">
        <v>7</v>
      </c>
      <c r="BO611">
        <v>16</v>
      </c>
      <c r="BP611">
        <v>44</v>
      </c>
      <c r="BQ611">
        <v>74</v>
      </c>
      <c r="BR611">
        <v>82</v>
      </c>
      <c r="BS611">
        <v>28</v>
      </c>
      <c r="BT611">
        <v>75</v>
      </c>
      <c r="BU611">
        <v>72</v>
      </c>
    </row>
    <row r="612" spans="1:73" x14ac:dyDescent="0.25">
      <c r="A612" t="s">
        <v>928</v>
      </c>
      <c r="B612">
        <v>46</v>
      </c>
      <c r="C612" t="s">
        <v>357</v>
      </c>
      <c r="D612">
        <v>25</v>
      </c>
      <c r="E612">
        <f>Merge6[[#This Row],[age]]^2</f>
        <v>625</v>
      </c>
      <c r="F612" s="1">
        <v>15000000</v>
      </c>
      <c r="G612" s="1">
        <v>12000000</v>
      </c>
      <c r="H612" s="1">
        <f>Merge6[[#This Row],[MV at time]]/1000000</f>
        <v>15</v>
      </c>
      <c r="I612" s="1">
        <f>Merge6[[#This Row],[fee]]/1000000</f>
        <v>12</v>
      </c>
      <c r="J612" s="2">
        <f>Merge6[[#This Row],[fee]]/Merge6[[#This Row],[MV at time]]</f>
        <v>0.8</v>
      </c>
      <c r="K612" t="s">
        <v>1050</v>
      </c>
      <c r="L612" t="s">
        <v>252</v>
      </c>
      <c r="M612" t="s">
        <v>13</v>
      </c>
      <c r="N612" t="s">
        <v>469</v>
      </c>
      <c r="O6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6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12" t="s">
        <v>1082</v>
      </c>
      <c r="R612" t="s">
        <v>91</v>
      </c>
      <c r="S612">
        <v>75</v>
      </c>
      <c r="T612">
        <v>80</v>
      </c>
      <c r="U612">
        <f>Merge6[[#This Row],[POT]]-Merge6[[#This Row],[TOT]]</f>
        <v>5</v>
      </c>
      <c r="V612" t="s">
        <v>43</v>
      </c>
      <c r="W612">
        <f>IF(Merge6[[#This Row],[Preffoot]]="Right",1,0)</f>
        <v>0</v>
      </c>
      <c r="X612" t="s">
        <v>157</v>
      </c>
      <c r="Y612">
        <f>IF(Merge6[[#This Row],[Position2]]="GK",1,0)</f>
        <v>0</v>
      </c>
      <c r="Z612">
        <f>IF(Merge6[[#This Row],[Position2]]="LB",1,0)</f>
        <v>0</v>
      </c>
      <c r="AA612">
        <f>IF(Merge6[[#This Row],[Position2]]="CB",1,0)</f>
        <v>0</v>
      </c>
      <c r="AB612">
        <f>IF(Merge6[[#This Row],[Position2]]="RB",1,0)</f>
        <v>0</v>
      </c>
      <c r="AC612">
        <f>IF(Merge6[[#This Row],[Position2]]="LWB",1,0)</f>
        <v>0</v>
      </c>
      <c r="AD612">
        <f>IF(Merge6[[#This Row],[Position2]]="RWB",1,0)</f>
        <v>0</v>
      </c>
      <c r="AE612">
        <f>IF(Merge6[[#This Row],[Position2]]="LM",1,0)</f>
        <v>0</v>
      </c>
      <c r="AF612">
        <f>IF(Merge6[[#This Row],[Position2]]="CDM",1,0)</f>
        <v>0</v>
      </c>
      <c r="AG612">
        <f>IF(Merge6[[#This Row],[Position2]]="CM",1,0)</f>
        <v>0</v>
      </c>
      <c r="AH612">
        <f>IF(Merge6[[#This Row],[Position2]]="CAM",1,0)</f>
        <v>0</v>
      </c>
      <c r="AI612">
        <f>IF(Merge6[[#This Row],[Position2]]="RM",1,0)</f>
        <v>0</v>
      </c>
      <c r="AJ612">
        <f>IF(Merge6[[#This Row],[Position2]]="LW",1,0)</f>
        <v>0</v>
      </c>
      <c r="AK612">
        <f>IF(Merge6[[#This Row],[Position2]]="RW",1,0)</f>
        <v>0</v>
      </c>
      <c r="AL612">
        <f>IF(Merge6[[#This Row],[Position2]]="CF",1,0)</f>
        <v>1</v>
      </c>
      <c r="AM612">
        <f>IF(Merge6[[#This Row],[Position2]]="ST",1,0)</f>
        <v>0</v>
      </c>
      <c r="AN612">
        <v>75</v>
      </c>
      <c r="AO612">
        <v>76</v>
      </c>
      <c r="AP612">
        <v>63</v>
      </c>
      <c r="AQ612">
        <v>74</v>
      </c>
      <c r="AR612">
        <v>65</v>
      </c>
      <c r="AS612">
        <v>59</v>
      </c>
      <c r="AT612">
        <v>81</v>
      </c>
      <c r="AU612">
        <v>77</v>
      </c>
      <c r="AV612">
        <v>80</v>
      </c>
      <c r="AW612">
        <v>73</v>
      </c>
      <c r="AX612">
        <v>63</v>
      </c>
      <c r="AY612">
        <v>83</v>
      </c>
      <c r="AZ612">
        <v>71</v>
      </c>
      <c r="BA612">
        <v>33</v>
      </c>
      <c r="BB612">
        <v>18</v>
      </c>
      <c r="BC612">
        <v>19</v>
      </c>
      <c r="BD612">
        <v>77</v>
      </c>
      <c r="BE612">
        <v>70</v>
      </c>
      <c r="BF612">
        <v>64</v>
      </c>
      <c r="BG612">
        <v>77</v>
      </c>
      <c r="BH612">
        <v>66</v>
      </c>
      <c r="BI612">
        <v>78</v>
      </c>
      <c r="BJ612">
        <v>66</v>
      </c>
      <c r="BK612">
        <v>9</v>
      </c>
      <c r="BL612">
        <v>14</v>
      </c>
      <c r="BM612">
        <v>10</v>
      </c>
      <c r="BN612">
        <v>7</v>
      </c>
      <c r="BO612">
        <v>16</v>
      </c>
      <c r="BP612">
        <v>44</v>
      </c>
      <c r="BQ612">
        <v>75</v>
      </c>
      <c r="BR612">
        <v>78</v>
      </c>
      <c r="BS612">
        <v>28</v>
      </c>
      <c r="BT612">
        <v>75</v>
      </c>
      <c r="BU612">
        <v>72</v>
      </c>
    </row>
    <row r="613" spans="1:73" x14ac:dyDescent="0.25">
      <c r="A613" t="s">
        <v>321</v>
      </c>
      <c r="B613">
        <v>51</v>
      </c>
      <c r="C613" t="s">
        <v>23</v>
      </c>
      <c r="D613">
        <v>28</v>
      </c>
      <c r="E613">
        <f>Merge6[[#This Row],[age]]^2</f>
        <v>784</v>
      </c>
      <c r="F613" s="1">
        <v>30000000</v>
      </c>
      <c r="G613" s="1">
        <v>30000000</v>
      </c>
      <c r="H613" s="1">
        <f>Merge6[[#This Row],[MV at time]]/1000000</f>
        <v>30</v>
      </c>
      <c r="I613" s="1">
        <f>Merge6[[#This Row],[fee]]/1000000</f>
        <v>30</v>
      </c>
      <c r="J613" s="2">
        <f>Merge6[[#This Row],[fee]]/Merge6[[#This Row],[MV at time]]</f>
        <v>1</v>
      </c>
      <c r="K613" t="s">
        <v>1050</v>
      </c>
      <c r="L613" t="s">
        <v>149</v>
      </c>
      <c r="M613" t="s">
        <v>94</v>
      </c>
      <c r="N613" t="s">
        <v>486</v>
      </c>
      <c r="O6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13" t="s">
        <v>60</v>
      </c>
      <c r="R613" t="s">
        <v>60</v>
      </c>
      <c r="S613">
        <v>83</v>
      </c>
      <c r="T613">
        <v>83</v>
      </c>
      <c r="U613">
        <f>Merge6[[#This Row],[POT]]-Merge6[[#This Row],[TOT]]</f>
        <v>0</v>
      </c>
      <c r="V613" t="s">
        <v>43</v>
      </c>
      <c r="W613">
        <f>IF(Merge6[[#This Row],[Preffoot]]="Right",1,0)</f>
        <v>0</v>
      </c>
      <c r="X613" t="s">
        <v>26</v>
      </c>
      <c r="Y613">
        <f>IF(Merge6[[#This Row],[Position2]]="GK",1,0)</f>
        <v>0</v>
      </c>
      <c r="Z613">
        <f>IF(Merge6[[#This Row],[Position2]]="LB",1,0)</f>
        <v>1</v>
      </c>
      <c r="AA613">
        <f>IF(Merge6[[#This Row],[Position2]]="CB",1,0)</f>
        <v>0</v>
      </c>
      <c r="AB613">
        <f>IF(Merge6[[#This Row],[Position2]]="RB",1,0)</f>
        <v>0</v>
      </c>
      <c r="AC613">
        <f>IF(Merge6[[#This Row],[Position2]]="LWB",1,0)</f>
        <v>0</v>
      </c>
      <c r="AD613">
        <f>IF(Merge6[[#This Row],[Position2]]="RWB",1,0)</f>
        <v>0</v>
      </c>
      <c r="AE613">
        <f>IF(Merge6[[#This Row],[Position2]]="LM",1,0)</f>
        <v>0</v>
      </c>
      <c r="AF613">
        <f>IF(Merge6[[#This Row],[Position2]]="CDM",1,0)</f>
        <v>0</v>
      </c>
      <c r="AG613">
        <f>IF(Merge6[[#This Row],[Position2]]="CM",1,0)</f>
        <v>0</v>
      </c>
      <c r="AH613">
        <f>IF(Merge6[[#This Row],[Position2]]="CAM",1,0)</f>
        <v>0</v>
      </c>
      <c r="AI613">
        <f>IF(Merge6[[#This Row],[Position2]]="RM",1,0)</f>
        <v>0</v>
      </c>
      <c r="AJ613">
        <f>IF(Merge6[[#This Row],[Position2]]="LW",1,0)</f>
        <v>0</v>
      </c>
      <c r="AK613">
        <f>IF(Merge6[[#This Row],[Position2]]="RW",1,0)</f>
        <v>0</v>
      </c>
      <c r="AL613">
        <f>IF(Merge6[[#This Row],[Position2]]="CF",1,0)</f>
        <v>0</v>
      </c>
      <c r="AM613">
        <f>IF(Merge6[[#This Row],[Position2]]="ST",1,0)</f>
        <v>0</v>
      </c>
      <c r="AN613">
        <v>84</v>
      </c>
      <c r="AO613">
        <v>78</v>
      </c>
      <c r="AP613">
        <v>88</v>
      </c>
      <c r="AQ613">
        <v>81</v>
      </c>
      <c r="AR613">
        <v>73</v>
      </c>
      <c r="AS613">
        <v>72</v>
      </c>
      <c r="AT613">
        <v>83</v>
      </c>
      <c r="AU613">
        <v>60</v>
      </c>
      <c r="AV613">
        <v>76</v>
      </c>
      <c r="AW613">
        <v>83</v>
      </c>
      <c r="AX613">
        <v>83</v>
      </c>
      <c r="AY613">
        <v>60</v>
      </c>
      <c r="AZ613">
        <v>68</v>
      </c>
      <c r="BA613">
        <v>76</v>
      </c>
      <c r="BB613">
        <v>80</v>
      </c>
      <c r="BC613">
        <v>78</v>
      </c>
      <c r="BD613">
        <v>81</v>
      </c>
      <c r="BE613">
        <v>86</v>
      </c>
      <c r="BF613">
        <v>69</v>
      </c>
      <c r="BG613">
        <v>78</v>
      </c>
      <c r="BH613">
        <v>77</v>
      </c>
      <c r="BI613">
        <v>74</v>
      </c>
      <c r="BJ613">
        <v>92</v>
      </c>
      <c r="BK613">
        <v>6</v>
      </c>
      <c r="BL613">
        <v>6</v>
      </c>
      <c r="BM613">
        <v>12</v>
      </c>
      <c r="BN613">
        <v>9</v>
      </c>
      <c r="BO613">
        <v>13</v>
      </c>
      <c r="BP613">
        <v>76</v>
      </c>
      <c r="BQ613">
        <v>83</v>
      </c>
      <c r="BR613">
        <v>73</v>
      </c>
      <c r="BS613">
        <v>82</v>
      </c>
      <c r="BT613">
        <v>75</v>
      </c>
      <c r="BU613">
        <v>81</v>
      </c>
    </row>
    <row r="614" spans="1:73" x14ac:dyDescent="0.25">
      <c r="A614" t="s">
        <v>321</v>
      </c>
      <c r="B614">
        <v>34</v>
      </c>
      <c r="C614" t="s">
        <v>23</v>
      </c>
      <c r="D614">
        <v>25</v>
      </c>
      <c r="E614">
        <f>Merge6[[#This Row],[age]]^2</f>
        <v>625</v>
      </c>
      <c r="F614" s="1">
        <v>15000000</v>
      </c>
      <c r="G614" s="1">
        <v>20200000</v>
      </c>
      <c r="H614" s="1">
        <f>Merge6[[#This Row],[MV at time]]/1000000</f>
        <v>15</v>
      </c>
      <c r="I614" s="1">
        <f>Merge6[[#This Row],[fee]]/1000000</f>
        <v>20.2</v>
      </c>
      <c r="J614" s="2">
        <f>Merge6[[#This Row],[fee]]/Merge6[[#This Row],[MV at time]]</f>
        <v>1.3466666666666667</v>
      </c>
      <c r="K614" t="s">
        <v>2</v>
      </c>
      <c r="L614" t="s">
        <v>149</v>
      </c>
      <c r="M614" t="s">
        <v>35</v>
      </c>
      <c r="N614" t="s">
        <v>94</v>
      </c>
      <c r="O6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14" t="s">
        <v>6</v>
      </c>
      <c r="R614" t="s">
        <v>60</v>
      </c>
      <c r="S614">
        <v>79</v>
      </c>
      <c r="T614">
        <v>84</v>
      </c>
      <c r="U614">
        <f>Merge6[[#This Row],[POT]]-Merge6[[#This Row],[TOT]]</f>
        <v>5</v>
      </c>
      <c r="V614" t="s">
        <v>43</v>
      </c>
      <c r="W614">
        <f>IF(Merge6[[#This Row],[Preffoot]]="Right",1,0)</f>
        <v>0</v>
      </c>
      <c r="X614" t="s">
        <v>26</v>
      </c>
      <c r="Y614">
        <f>IF(Merge6[[#This Row],[Position2]]="GK",1,0)</f>
        <v>0</v>
      </c>
      <c r="Z614">
        <f>IF(Merge6[[#This Row],[Position2]]="LB",1,0)</f>
        <v>1</v>
      </c>
      <c r="AA614">
        <f>IF(Merge6[[#This Row],[Position2]]="CB",1,0)</f>
        <v>0</v>
      </c>
      <c r="AB614">
        <f>IF(Merge6[[#This Row],[Position2]]="RB",1,0)</f>
        <v>0</v>
      </c>
      <c r="AC614">
        <f>IF(Merge6[[#This Row],[Position2]]="LWB",1,0)</f>
        <v>0</v>
      </c>
      <c r="AD614">
        <f>IF(Merge6[[#This Row],[Position2]]="RWB",1,0)</f>
        <v>0</v>
      </c>
      <c r="AE614">
        <f>IF(Merge6[[#This Row],[Position2]]="LM",1,0)</f>
        <v>0</v>
      </c>
      <c r="AF614">
        <f>IF(Merge6[[#This Row],[Position2]]="CDM",1,0)</f>
        <v>0</v>
      </c>
      <c r="AG614">
        <f>IF(Merge6[[#This Row],[Position2]]="CM",1,0)</f>
        <v>0</v>
      </c>
      <c r="AH614">
        <f>IF(Merge6[[#This Row],[Position2]]="CAM",1,0)</f>
        <v>0</v>
      </c>
      <c r="AI614">
        <f>IF(Merge6[[#This Row],[Position2]]="RM",1,0)</f>
        <v>0</v>
      </c>
      <c r="AJ614">
        <f>IF(Merge6[[#This Row],[Position2]]="LW",1,0)</f>
        <v>0</v>
      </c>
      <c r="AK614">
        <f>IF(Merge6[[#This Row],[Position2]]="RW",1,0)</f>
        <v>0</v>
      </c>
      <c r="AL614">
        <f>IF(Merge6[[#This Row],[Position2]]="CF",1,0)</f>
        <v>0</v>
      </c>
      <c r="AM614">
        <f>IF(Merge6[[#This Row],[Position2]]="ST",1,0)</f>
        <v>0</v>
      </c>
      <c r="AN614">
        <v>79</v>
      </c>
      <c r="AO614">
        <v>73</v>
      </c>
      <c r="AP614">
        <v>78</v>
      </c>
      <c r="AQ614">
        <v>80</v>
      </c>
      <c r="AR614">
        <v>69</v>
      </c>
      <c r="AS614">
        <v>64</v>
      </c>
      <c r="AT614">
        <v>77</v>
      </c>
      <c r="AU614">
        <v>52</v>
      </c>
      <c r="AV614">
        <v>69</v>
      </c>
      <c r="AW614">
        <v>68</v>
      </c>
      <c r="AX614">
        <v>57</v>
      </c>
      <c r="AY614">
        <v>58</v>
      </c>
      <c r="AZ614">
        <v>45</v>
      </c>
      <c r="BA614">
        <v>74</v>
      </c>
      <c r="BB614">
        <v>81</v>
      </c>
      <c r="BC614">
        <v>77</v>
      </c>
      <c r="BD614">
        <v>79</v>
      </c>
      <c r="BE614">
        <v>80</v>
      </c>
      <c r="BF614">
        <v>72</v>
      </c>
      <c r="BG614">
        <v>80</v>
      </c>
      <c r="BH614">
        <v>81</v>
      </c>
      <c r="BI614">
        <v>71</v>
      </c>
      <c r="BJ614">
        <v>75</v>
      </c>
      <c r="BK614">
        <v>6</v>
      </c>
      <c r="BL614">
        <v>6</v>
      </c>
      <c r="BM614">
        <v>12</v>
      </c>
      <c r="BN614">
        <v>9</v>
      </c>
      <c r="BO614">
        <v>13</v>
      </c>
      <c r="BP614">
        <v>75</v>
      </c>
      <c r="BQ614">
        <v>76</v>
      </c>
      <c r="BR614">
        <v>67</v>
      </c>
      <c r="BS614">
        <v>77</v>
      </c>
      <c r="BT614">
        <v>72</v>
      </c>
      <c r="BU614">
        <v>71</v>
      </c>
    </row>
    <row r="615" spans="1:73" x14ac:dyDescent="0.25">
      <c r="A615" t="s">
        <v>1369</v>
      </c>
      <c r="B615">
        <v>35</v>
      </c>
      <c r="C615" t="s">
        <v>17</v>
      </c>
      <c r="D615">
        <v>18</v>
      </c>
      <c r="E615">
        <f>Merge6[[#This Row],[age]]^2</f>
        <v>324</v>
      </c>
      <c r="F615" s="1">
        <v>10000000</v>
      </c>
      <c r="G615" s="1">
        <v>13000000</v>
      </c>
      <c r="H615" s="1">
        <f>Merge6[[#This Row],[MV at time]]/1000000</f>
        <v>10</v>
      </c>
      <c r="I615" s="1">
        <f>Merge6[[#This Row],[fee]]/1000000</f>
        <v>13</v>
      </c>
      <c r="J615" s="2">
        <f>Merge6[[#This Row],[fee]]/Merge6[[#This Row],[MV at time]]</f>
        <v>1.3</v>
      </c>
      <c r="K615" t="s">
        <v>1233</v>
      </c>
      <c r="L615" t="s">
        <v>149</v>
      </c>
      <c r="M615" t="s">
        <v>717</v>
      </c>
      <c r="N615" t="s">
        <v>203</v>
      </c>
      <c r="O6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15" t="s">
        <v>185</v>
      </c>
      <c r="R615" t="s">
        <v>91</v>
      </c>
      <c r="S615">
        <v>71</v>
      </c>
      <c r="T615">
        <v>82</v>
      </c>
      <c r="U615">
        <f>Merge6[[#This Row],[POT]]-Merge6[[#This Row],[TOT]]</f>
        <v>11</v>
      </c>
      <c r="V615" t="s">
        <v>8</v>
      </c>
      <c r="W615">
        <f>IF(Merge6[[#This Row],[Preffoot]]="Right",1,0)</f>
        <v>1</v>
      </c>
      <c r="X615" t="s">
        <v>61</v>
      </c>
      <c r="Y615">
        <f>IF(Merge6[[#This Row],[Position2]]="GK",1,0)</f>
        <v>0</v>
      </c>
      <c r="Z615">
        <f>IF(Merge6[[#This Row],[Position2]]="LB",1,0)</f>
        <v>0</v>
      </c>
      <c r="AA615">
        <f>IF(Merge6[[#This Row],[Position2]]="CB",1,0)</f>
        <v>0</v>
      </c>
      <c r="AB615">
        <f>IF(Merge6[[#This Row],[Position2]]="RB",1,0)</f>
        <v>0</v>
      </c>
      <c r="AC615">
        <f>IF(Merge6[[#This Row],[Position2]]="LWB",1,0)</f>
        <v>0</v>
      </c>
      <c r="AD615">
        <f>IF(Merge6[[#This Row],[Position2]]="RWB",1,0)</f>
        <v>0</v>
      </c>
      <c r="AE615">
        <f>IF(Merge6[[#This Row],[Position2]]="LM",1,0)</f>
        <v>0</v>
      </c>
      <c r="AF615">
        <f>IF(Merge6[[#This Row],[Position2]]="CDM",1,0)</f>
        <v>1</v>
      </c>
      <c r="AG615">
        <f>IF(Merge6[[#This Row],[Position2]]="CM",1,0)</f>
        <v>0</v>
      </c>
      <c r="AH615">
        <f>IF(Merge6[[#This Row],[Position2]]="CAM",1,0)</f>
        <v>0</v>
      </c>
      <c r="AI615">
        <f>IF(Merge6[[#This Row],[Position2]]="RM",1,0)</f>
        <v>0</v>
      </c>
      <c r="AJ615">
        <f>IF(Merge6[[#This Row],[Position2]]="LW",1,0)</f>
        <v>0</v>
      </c>
      <c r="AK615">
        <f>IF(Merge6[[#This Row],[Position2]]="RW",1,0)</f>
        <v>0</v>
      </c>
      <c r="AL615">
        <f>IF(Merge6[[#This Row],[Position2]]="CF",1,0)</f>
        <v>0</v>
      </c>
      <c r="AM615">
        <f>IF(Merge6[[#This Row],[Position2]]="ST",1,0)</f>
        <v>0</v>
      </c>
      <c r="AN615">
        <v>71</v>
      </c>
      <c r="AO615">
        <v>69</v>
      </c>
      <c r="AP615">
        <v>54</v>
      </c>
      <c r="AQ615">
        <v>72</v>
      </c>
      <c r="AR615">
        <v>67</v>
      </c>
      <c r="AS615">
        <v>65</v>
      </c>
      <c r="AT615">
        <v>62</v>
      </c>
      <c r="AU615">
        <v>48</v>
      </c>
      <c r="AV615">
        <v>49</v>
      </c>
      <c r="AW615">
        <v>42</v>
      </c>
      <c r="AX615">
        <v>43</v>
      </c>
      <c r="AY615">
        <v>50</v>
      </c>
      <c r="AZ615">
        <v>46</v>
      </c>
      <c r="BA615" t="s">
        <v>1234</v>
      </c>
      <c r="BB615">
        <v>68</v>
      </c>
      <c r="BC615">
        <v>71</v>
      </c>
      <c r="BD615">
        <v>70</v>
      </c>
      <c r="BE615">
        <v>80</v>
      </c>
      <c r="BF615">
        <v>70</v>
      </c>
      <c r="BG615">
        <v>65</v>
      </c>
      <c r="BH615">
        <v>65</v>
      </c>
      <c r="BI615">
        <v>68</v>
      </c>
      <c r="BJ615">
        <v>59</v>
      </c>
      <c r="BK615">
        <v>13</v>
      </c>
      <c r="BL615">
        <v>8</v>
      </c>
      <c r="BM615">
        <v>6</v>
      </c>
      <c r="BN615">
        <v>6</v>
      </c>
      <c r="BO615">
        <v>13</v>
      </c>
      <c r="BP615">
        <v>70</v>
      </c>
      <c r="BQ615">
        <v>68</v>
      </c>
      <c r="BR615">
        <v>62</v>
      </c>
      <c r="BS615">
        <v>70</v>
      </c>
      <c r="BT615">
        <v>69</v>
      </c>
      <c r="BU615">
        <v>71</v>
      </c>
    </row>
    <row r="616" spans="1:73" x14ac:dyDescent="0.25">
      <c r="A616" t="s">
        <v>648</v>
      </c>
      <c r="B616">
        <v>59</v>
      </c>
      <c r="C616" t="s">
        <v>1</v>
      </c>
      <c r="D616">
        <v>23</v>
      </c>
      <c r="E616">
        <f>Merge6[[#This Row],[age]]^2</f>
        <v>529</v>
      </c>
      <c r="F616" s="1">
        <v>70000000</v>
      </c>
      <c r="G616" s="1">
        <v>80000000</v>
      </c>
      <c r="H616" s="1">
        <f>Merge6[[#This Row],[MV at time]]/1000000</f>
        <v>70</v>
      </c>
      <c r="I616" s="1">
        <f>Merge6[[#This Row],[fee]]/1000000</f>
        <v>80</v>
      </c>
      <c r="J616" s="2">
        <f>Merge6[[#This Row],[fee]]/Merge6[[#This Row],[MV at time]]</f>
        <v>1.1428571428571428</v>
      </c>
      <c r="K616" t="s">
        <v>509</v>
      </c>
      <c r="L616" t="s">
        <v>149</v>
      </c>
      <c r="M616" t="s">
        <v>206</v>
      </c>
      <c r="N616" t="s">
        <v>240</v>
      </c>
      <c r="O6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16" t="s">
        <v>6</v>
      </c>
      <c r="R616" t="s">
        <v>91</v>
      </c>
      <c r="S616">
        <v>84</v>
      </c>
      <c r="T616">
        <v>89</v>
      </c>
      <c r="U616">
        <f>Merge6[[#This Row],[POT]]-Merge6[[#This Row],[TOT]]</f>
        <v>5</v>
      </c>
      <c r="V616" t="s">
        <v>43</v>
      </c>
      <c r="W616">
        <f>IF(Merge6[[#This Row],[Preffoot]]="Right",1,0)</f>
        <v>0</v>
      </c>
      <c r="X616" t="s">
        <v>9</v>
      </c>
      <c r="Y616">
        <f>IF(Merge6[[#This Row],[Position2]]="GK",1,0)</f>
        <v>0</v>
      </c>
      <c r="Z616">
        <f>IF(Merge6[[#This Row],[Position2]]="LB",1,0)</f>
        <v>0</v>
      </c>
      <c r="AA616">
        <f>IF(Merge6[[#This Row],[Position2]]="CB",1,0)</f>
        <v>1</v>
      </c>
      <c r="AB616">
        <f>IF(Merge6[[#This Row],[Position2]]="RB",1,0)</f>
        <v>0</v>
      </c>
      <c r="AC616">
        <f>IF(Merge6[[#This Row],[Position2]]="LWB",1,0)</f>
        <v>0</v>
      </c>
      <c r="AD616">
        <f>IF(Merge6[[#This Row],[Position2]]="RWB",1,0)</f>
        <v>0</v>
      </c>
      <c r="AE616">
        <f>IF(Merge6[[#This Row],[Position2]]="LM",1,0)</f>
        <v>0</v>
      </c>
      <c r="AF616">
        <f>IF(Merge6[[#This Row],[Position2]]="CDM",1,0)</f>
        <v>0</v>
      </c>
      <c r="AG616">
        <f>IF(Merge6[[#This Row],[Position2]]="CM",1,0)</f>
        <v>0</v>
      </c>
      <c r="AH616">
        <f>IF(Merge6[[#This Row],[Position2]]="CAM",1,0)</f>
        <v>0</v>
      </c>
      <c r="AI616">
        <f>IF(Merge6[[#This Row],[Position2]]="RM",1,0)</f>
        <v>0</v>
      </c>
      <c r="AJ616">
        <f>IF(Merge6[[#This Row],[Position2]]="LW",1,0)</f>
        <v>0</v>
      </c>
      <c r="AK616">
        <f>IF(Merge6[[#This Row],[Position2]]="RW",1,0)</f>
        <v>0</v>
      </c>
      <c r="AL616">
        <f>IF(Merge6[[#This Row],[Position2]]="CF",1,0)</f>
        <v>0</v>
      </c>
      <c r="AM616">
        <f>IF(Merge6[[#This Row],[Position2]]="ST",1,0)</f>
        <v>0</v>
      </c>
      <c r="AN616">
        <v>79</v>
      </c>
      <c r="AO616">
        <v>65</v>
      </c>
      <c r="AP616">
        <v>78</v>
      </c>
      <c r="AQ616">
        <v>79</v>
      </c>
      <c r="AR616">
        <v>63</v>
      </c>
      <c r="AS616">
        <v>82</v>
      </c>
      <c r="AT616">
        <v>62</v>
      </c>
      <c r="AU616">
        <v>53</v>
      </c>
      <c r="AV616">
        <v>51</v>
      </c>
      <c r="AW616">
        <v>59</v>
      </c>
      <c r="AX616">
        <v>39</v>
      </c>
      <c r="AY616">
        <v>42</v>
      </c>
      <c r="AZ616">
        <v>46</v>
      </c>
      <c r="BA616">
        <v>81</v>
      </c>
      <c r="BB616">
        <v>86</v>
      </c>
      <c r="BC616">
        <v>84</v>
      </c>
      <c r="BD616">
        <v>79</v>
      </c>
      <c r="BE616">
        <v>79</v>
      </c>
      <c r="BF616">
        <v>79</v>
      </c>
      <c r="BG616">
        <v>68</v>
      </c>
      <c r="BH616">
        <v>79</v>
      </c>
      <c r="BI616">
        <v>70</v>
      </c>
      <c r="BJ616">
        <v>85</v>
      </c>
      <c r="BK616">
        <v>14</v>
      </c>
      <c r="BL616">
        <v>10</v>
      </c>
      <c r="BM616">
        <v>7</v>
      </c>
      <c r="BN616">
        <v>8</v>
      </c>
      <c r="BO616">
        <v>10</v>
      </c>
      <c r="BP616">
        <v>86</v>
      </c>
      <c r="BQ616">
        <v>85</v>
      </c>
      <c r="BR616">
        <v>62</v>
      </c>
      <c r="BS616">
        <v>83</v>
      </c>
      <c r="BT616">
        <v>63</v>
      </c>
      <c r="BU616">
        <v>76</v>
      </c>
    </row>
    <row r="617" spans="1:73" x14ac:dyDescent="0.25">
      <c r="A617" t="s">
        <v>803</v>
      </c>
      <c r="B617">
        <v>8</v>
      </c>
      <c r="C617" t="s">
        <v>1</v>
      </c>
      <c r="D617">
        <v>24</v>
      </c>
      <c r="E617">
        <f>Merge6[[#This Row],[age]]^2</f>
        <v>576</v>
      </c>
      <c r="F617" s="1">
        <v>10000000</v>
      </c>
      <c r="G617" s="1">
        <v>13000000</v>
      </c>
      <c r="H617" s="1">
        <f>Merge6[[#This Row],[MV at time]]/1000000</f>
        <v>10</v>
      </c>
      <c r="I617" s="1">
        <f>Merge6[[#This Row],[fee]]/1000000</f>
        <v>13</v>
      </c>
      <c r="J617" s="2">
        <f>Merge6[[#This Row],[fee]]/Merge6[[#This Row],[MV at time]]</f>
        <v>1.3</v>
      </c>
      <c r="K617" t="s">
        <v>773</v>
      </c>
      <c r="L617" t="s">
        <v>3</v>
      </c>
      <c r="M617" t="s">
        <v>388</v>
      </c>
      <c r="N617" t="s">
        <v>5</v>
      </c>
      <c r="O6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17" t="s">
        <v>804</v>
      </c>
      <c r="R617" t="s">
        <v>7</v>
      </c>
      <c r="S617">
        <v>76</v>
      </c>
      <c r="T617">
        <v>82</v>
      </c>
      <c r="U617">
        <f>Merge6[[#This Row],[POT]]-Merge6[[#This Row],[TOT]]</f>
        <v>6</v>
      </c>
      <c r="V617" t="s">
        <v>8</v>
      </c>
      <c r="W617">
        <f>IF(Merge6[[#This Row],[Preffoot]]="Right",1,0)</f>
        <v>1</v>
      </c>
      <c r="X617" t="s">
        <v>9</v>
      </c>
      <c r="Y617">
        <f>IF(Merge6[[#This Row],[Position2]]="GK",1,0)</f>
        <v>0</v>
      </c>
      <c r="Z617">
        <f>IF(Merge6[[#This Row],[Position2]]="LB",1,0)</f>
        <v>0</v>
      </c>
      <c r="AA617">
        <f>IF(Merge6[[#This Row],[Position2]]="CB",1,0)</f>
        <v>1</v>
      </c>
      <c r="AB617">
        <f>IF(Merge6[[#This Row],[Position2]]="RB",1,0)</f>
        <v>0</v>
      </c>
      <c r="AC617">
        <f>IF(Merge6[[#This Row],[Position2]]="LWB",1,0)</f>
        <v>0</v>
      </c>
      <c r="AD617">
        <f>IF(Merge6[[#This Row],[Position2]]="RWB",1,0)</f>
        <v>0</v>
      </c>
      <c r="AE617">
        <f>IF(Merge6[[#This Row],[Position2]]="LM",1,0)</f>
        <v>0</v>
      </c>
      <c r="AF617">
        <f>IF(Merge6[[#This Row],[Position2]]="CDM",1,0)</f>
        <v>0</v>
      </c>
      <c r="AG617">
        <f>IF(Merge6[[#This Row],[Position2]]="CM",1,0)</f>
        <v>0</v>
      </c>
      <c r="AH617">
        <f>IF(Merge6[[#This Row],[Position2]]="CAM",1,0)</f>
        <v>0</v>
      </c>
      <c r="AI617">
        <f>IF(Merge6[[#This Row],[Position2]]="RM",1,0)</f>
        <v>0</v>
      </c>
      <c r="AJ617">
        <f>IF(Merge6[[#This Row],[Position2]]="LW",1,0)</f>
        <v>0</v>
      </c>
      <c r="AK617">
        <f>IF(Merge6[[#This Row],[Position2]]="RW",1,0)</f>
        <v>0</v>
      </c>
      <c r="AL617">
        <f>IF(Merge6[[#This Row],[Position2]]="CF",1,0)</f>
        <v>0</v>
      </c>
      <c r="AM617">
        <f>IF(Merge6[[#This Row],[Position2]]="ST",1,0)</f>
        <v>0</v>
      </c>
      <c r="AN617">
        <v>72</v>
      </c>
      <c r="AO617">
        <v>68</v>
      </c>
      <c r="AP617">
        <v>64</v>
      </c>
      <c r="AQ617">
        <v>76</v>
      </c>
      <c r="AR617">
        <v>74</v>
      </c>
      <c r="AS617">
        <v>79</v>
      </c>
      <c r="AT617">
        <v>65</v>
      </c>
      <c r="AU617">
        <v>50</v>
      </c>
      <c r="AV617">
        <v>59</v>
      </c>
      <c r="AW617">
        <v>57</v>
      </c>
      <c r="AX617">
        <v>49</v>
      </c>
      <c r="AY617">
        <v>66</v>
      </c>
      <c r="AZ617">
        <v>51</v>
      </c>
      <c r="BA617">
        <v>72</v>
      </c>
      <c r="BB617">
        <v>75</v>
      </c>
      <c r="BC617">
        <v>77</v>
      </c>
      <c r="BD617">
        <v>67</v>
      </c>
      <c r="BE617">
        <v>73</v>
      </c>
      <c r="BF617">
        <v>79</v>
      </c>
      <c r="BG617">
        <v>65</v>
      </c>
      <c r="BH617">
        <v>73</v>
      </c>
      <c r="BI617">
        <v>73</v>
      </c>
      <c r="BJ617">
        <v>85</v>
      </c>
      <c r="BK617">
        <v>10</v>
      </c>
      <c r="BL617">
        <v>10</v>
      </c>
      <c r="BM617">
        <v>15</v>
      </c>
      <c r="BN617">
        <v>12</v>
      </c>
      <c r="BO617">
        <v>15</v>
      </c>
      <c r="BP617">
        <v>80</v>
      </c>
      <c r="BQ617">
        <v>70</v>
      </c>
      <c r="BR617">
        <v>52</v>
      </c>
      <c r="BS617">
        <v>72</v>
      </c>
      <c r="BT617">
        <v>68</v>
      </c>
      <c r="BU617">
        <v>79</v>
      </c>
    </row>
    <row r="618" spans="1:73" x14ac:dyDescent="0.25">
      <c r="A618" t="s">
        <v>649</v>
      </c>
      <c r="B618">
        <v>11</v>
      </c>
      <c r="C618" t="s">
        <v>71</v>
      </c>
      <c r="D618">
        <v>24</v>
      </c>
      <c r="E618">
        <f>Merge6[[#This Row],[age]]^2</f>
        <v>576</v>
      </c>
      <c r="F618" s="1">
        <v>15000000</v>
      </c>
      <c r="G618" s="1">
        <v>15000000</v>
      </c>
      <c r="H618" s="1">
        <f>Merge6[[#This Row],[MV at time]]/1000000</f>
        <v>15</v>
      </c>
      <c r="I618" s="1">
        <f>Merge6[[#This Row],[fee]]/1000000</f>
        <v>15</v>
      </c>
      <c r="J618" s="2">
        <f>Merge6[[#This Row],[fee]]/Merge6[[#This Row],[MV at time]]</f>
        <v>1</v>
      </c>
      <c r="K618" t="s">
        <v>509</v>
      </c>
      <c r="L618" t="s">
        <v>3</v>
      </c>
      <c r="M618" t="s">
        <v>291</v>
      </c>
      <c r="N618" t="s">
        <v>36</v>
      </c>
      <c r="O6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18" t="s">
        <v>55</v>
      </c>
      <c r="R618" t="s">
        <v>6</v>
      </c>
      <c r="S618">
        <v>80</v>
      </c>
      <c r="T618">
        <v>83</v>
      </c>
      <c r="U618">
        <f>Merge6[[#This Row],[POT]]-Merge6[[#This Row],[TOT]]</f>
        <v>3</v>
      </c>
      <c r="V618" t="s">
        <v>8</v>
      </c>
      <c r="W618">
        <f>IF(Merge6[[#This Row],[Preffoot]]="Right",1,0)</f>
        <v>1</v>
      </c>
      <c r="X618" t="s">
        <v>114</v>
      </c>
      <c r="Y618">
        <f>IF(Merge6[[#This Row],[Position2]]="GK",1,0)</f>
        <v>0</v>
      </c>
      <c r="Z618">
        <f>IF(Merge6[[#This Row],[Position2]]="LB",1,0)</f>
        <v>0</v>
      </c>
      <c r="AA618">
        <f>IF(Merge6[[#This Row],[Position2]]="CB",1,0)</f>
        <v>0</v>
      </c>
      <c r="AB618">
        <f>IF(Merge6[[#This Row],[Position2]]="RB",1,0)</f>
        <v>0</v>
      </c>
      <c r="AC618">
        <f>IF(Merge6[[#This Row],[Position2]]="LWB",1,0)</f>
        <v>0</v>
      </c>
      <c r="AD618">
        <f>IF(Merge6[[#This Row],[Position2]]="RWB",1,0)</f>
        <v>0</v>
      </c>
      <c r="AE618">
        <f>IF(Merge6[[#This Row],[Position2]]="LM",1,0)</f>
        <v>0</v>
      </c>
      <c r="AF618">
        <f>IF(Merge6[[#This Row],[Position2]]="CDM",1,0)</f>
        <v>0</v>
      </c>
      <c r="AG618">
        <f>IF(Merge6[[#This Row],[Position2]]="CM",1,0)</f>
        <v>0</v>
      </c>
      <c r="AH618">
        <f>IF(Merge6[[#This Row],[Position2]]="CAM",1,0)</f>
        <v>0</v>
      </c>
      <c r="AI618">
        <f>IF(Merge6[[#This Row],[Position2]]="RM",1,0)</f>
        <v>0</v>
      </c>
      <c r="AJ618">
        <f>IF(Merge6[[#This Row],[Position2]]="LW",1,0)</f>
        <v>0</v>
      </c>
      <c r="AK618">
        <f>IF(Merge6[[#This Row],[Position2]]="RW",1,0)</f>
        <v>1</v>
      </c>
      <c r="AL618">
        <f>IF(Merge6[[#This Row],[Position2]]="CF",1,0)</f>
        <v>0</v>
      </c>
      <c r="AM618">
        <f>IF(Merge6[[#This Row],[Position2]]="ST",1,0)</f>
        <v>0</v>
      </c>
      <c r="AN618">
        <v>81</v>
      </c>
      <c r="AO618">
        <v>81</v>
      </c>
      <c r="AP618">
        <v>76</v>
      </c>
      <c r="AQ618">
        <v>78</v>
      </c>
      <c r="AR618">
        <v>70</v>
      </c>
      <c r="AS618">
        <v>77</v>
      </c>
      <c r="AT618">
        <v>84</v>
      </c>
      <c r="AU618">
        <v>81</v>
      </c>
      <c r="AV618">
        <v>73</v>
      </c>
      <c r="AW618">
        <v>80</v>
      </c>
      <c r="AX618">
        <v>65</v>
      </c>
      <c r="AY618">
        <v>79</v>
      </c>
      <c r="AZ618">
        <v>81</v>
      </c>
      <c r="BA618">
        <v>63</v>
      </c>
      <c r="BB618">
        <v>48</v>
      </c>
      <c r="BC618">
        <v>52</v>
      </c>
      <c r="BD618">
        <v>79</v>
      </c>
      <c r="BE618">
        <v>91</v>
      </c>
      <c r="BF618">
        <v>81</v>
      </c>
      <c r="BG618">
        <v>58</v>
      </c>
      <c r="BH618">
        <v>83</v>
      </c>
      <c r="BI618">
        <v>79</v>
      </c>
      <c r="BJ618">
        <v>82</v>
      </c>
      <c r="BK618">
        <v>12</v>
      </c>
      <c r="BL618">
        <v>11</v>
      </c>
      <c r="BM618">
        <v>8</v>
      </c>
      <c r="BN618">
        <v>15</v>
      </c>
      <c r="BO618">
        <v>7</v>
      </c>
      <c r="BP618">
        <v>83</v>
      </c>
      <c r="BQ618">
        <v>83</v>
      </c>
      <c r="BR618">
        <v>80</v>
      </c>
      <c r="BS618">
        <v>72</v>
      </c>
      <c r="BT618">
        <v>77</v>
      </c>
      <c r="BU618">
        <v>76</v>
      </c>
    </row>
    <row r="619" spans="1:73" x14ac:dyDescent="0.25">
      <c r="A619" t="s">
        <v>985</v>
      </c>
      <c r="B619">
        <v>34</v>
      </c>
      <c r="C619" t="s">
        <v>10</v>
      </c>
      <c r="D619">
        <v>25</v>
      </c>
      <c r="E619">
        <f>Merge6[[#This Row],[age]]^2</f>
        <v>625</v>
      </c>
      <c r="F619" s="1">
        <v>35000000</v>
      </c>
      <c r="G619" s="1">
        <v>42950000</v>
      </c>
      <c r="H619" s="1">
        <f>Merge6[[#This Row],[MV at time]]/1000000</f>
        <v>35</v>
      </c>
      <c r="I619" s="1">
        <f>Merge6[[#This Row],[fee]]/1000000</f>
        <v>42.95</v>
      </c>
      <c r="J619" s="2">
        <f>Merge6[[#This Row],[fee]]/Merge6[[#This Row],[MV at time]]</f>
        <v>1.2271428571428571</v>
      </c>
      <c r="K619" t="s">
        <v>1233</v>
      </c>
      <c r="L619" t="s">
        <v>11</v>
      </c>
      <c r="M619" t="s">
        <v>177</v>
      </c>
      <c r="N619" t="s">
        <v>181</v>
      </c>
      <c r="O6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19" t="s">
        <v>55</v>
      </c>
      <c r="R619" t="s">
        <v>60</v>
      </c>
      <c r="S619">
        <v>82</v>
      </c>
      <c r="T619">
        <v>87</v>
      </c>
      <c r="U619">
        <f>Merge6[[#This Row],[POT]]-Merge6[[#This Row],[TOT]]</f>
        <v>5</v>
      </c>
      <c r="V619" t="s">
        <v>43</v>
      </c>
      <c r="W619">
        <f>IF(Merge6[[#This Row],[Preffoot]]="Right",1,0)</f>
        <v>0</v>
      </c>
      <c r="X619" t="s">
        <v>21</v>
      </c>
      <c r="Y619">
        <f>IF(Merge6[[#This Row],[Position2]]="GK",1,0)</f>
        <v>0</v>
      </c>
      <c r="Z619">
        <f>IF(Merge6[[#This Row],[Position2]]="LB",1,0)</f>
        <v>0</v>
      </c>
      <c r="AA619">
        <f>IF(Merge6[[#This Row],[Position2]]="CB",1,0)</f>
        <v>0</v>
      </c>
      <c r="AB619">
        <f>IF(Merge6[[#This Row],[Position2]]="RB",1,0)</f>
        <v>0</v>
      </c>
      <c r="AC619">
        <f>IF(Merge6[[#This Row],[Position2]]="LWB",1,0)</f>
        <v>0</v>
      </c>
      <c r="AD619">
        <f>IF(Merge6[[#This Row],[Position2]]="RWB",1,0)</f>
        <v>0</v>
      </c>
      <c r="AE619">
        <f>IF(Merge6[[#This Row],[Position2]]="LM",1,0)</f>
        <v>0</v>
      </c>
      <c r="AF619">
        <f>IF(Merge6[[#This Row],[Position2]]="CDM",1,0)</f>
        <v>0</v>
      </c>
      <c r="AG619">
        <f>IF(Merge6[[#This Row],[Position2]]="CM",1,0)</f>
        <v>0</v>
      </c>
      <c r="AH619">
        <f>IF(Merge6[[#This Row],[Position2]]="CAM",1,0)</f>
        <v>1</v>
      </c>
      <c r="AI619">
        <f>IF(Merge6[[#This Row],[Position2]]="RM",1,0)</f>
        <v>0</v>
      </c>
      <c r="AJ619">
        <f>IF(Merge6[[#This Row],[Position2]]="LW",1,0)</f>
        <v>0</v>
      </c>
      <c r="AK619">
        <f>IF(Merge6[[#This Row],[Position2]]="RW",1,0)</f>
        <v>0</v>
      </c>
      <c r="AL619">
        <f>IF(Merge6[[#This Row],[Position2]]="CF",1,0)</f>
        <v>0</v>
      </c>
      <c r="AM619">
        <f>IF(Merge6[[#This Row],[Position2]]="ST",1,0)</f>
        <v>0</v>
      </c>
      <c r="AN619">
        <v>86</v>
      </c>
      <c r="AO619">
        <v>88</v>
      </c>
      <c r="AP619">
        <v>72</v>
      </c>
      <c r="AQ619">
        <v>82</v>
      </c>
      <c r="AR619">
        <v>78</v>
      </c>
      <c r="AS619">
        <v>68</v>
      </c>
      <c r="AT619">
        <v>77</v>
      </c>
      <c r="AU619">
        <v>79</v>
      </c>
      <c r="AV619">
        <v>77</v>
      </c>
      <c r="AW619">
        <v>77</v>
      </c>
      <c r="AX619">
        <v>74</v>
      </c>
      <c r="AY619">
        <v>75</v>
      </c>
      <c r="AZ619">
        <v>74</v>
      </c>
      <c r="BA619" t="s">
        <v>1234</v>
      </c>
      <c r="BB619">
        <v>63</v>
      </c>
      <c r="BC619">
        <v>72</v>
      </c>
      <c r="BD619">
        <v>71</v>
      </c>
      <c r="BE619">
        <v>81</v>
      </c>
      <c r="BF619">
        <v>77</v>
      </c>
      <c r="BG619">
        <v>77</v>
      </c>
      <c r="BH619">
        <v>73</v>
      </c>
      <c r="BI619">
        <v>75</v>
      </c>
      <c r="BJ619">
        <v>78</v>
      </c>
      <c r="BK619">
        <v>11</v>
      </c>
      <c r="BL619">
        <v>14</v>
      </c>
      <c r="BM619">
        <v>9</v>
      </c>
      <c r="BN619">
        <v>12</v>
      </c>
      <c r="BO619">
        <v>11</v>
      </c>
      <c r="BP619">
        <v>76</v>
      </c>
      <c r="BQ619">
        <v>81</v>
      </c>
      <c r="BR619">
        <v>80</v>
      </c>
      <c r="BS619">
        <v>71</v>
      </c>
      <c r="BT619">
        <v>82</v>
      </c>
      <c r="BU619">
        <v>88</v>
      </c>
    </row>
    <row r="620" spans="1:73" x14ac:dyDescent="0.25">
      <c r="A620" t="s">
        <v>985</v>
      </c>
      <c r="B620">
        <v>33</v>
      </c>
      <c r="C620" t="s">
        <v>10</v>
      </c>
      <c r="D620">
        <v>23</v>
      </c>
      <c r="E620">
        <f>Merge6[[#This Row],[age]]^2</f>
        <v>529</v>
      </c>
      <c r="F620" s="1">
        <v>20000000</v>
      </c>
      <c r="G620" s="1">
        <v>23440000</v>
      </c>
      <c r="H620" s="1">
        <f>Merge6[[#This Row],[MV at time]]/1000000</f>
        <v>20</v>
      </c>
      <c r="I620" s="1">
        <f>Merge6[[#This Row],[fee]]/1000000</f>
        <v>23.44</v>
      </c>
      <c r="J620" s="2">
        <f>Merge6[[#This Row],[fee]]/Merge6[[#This Row],[MV at time]]</f>
        <v>1.1719999999999999</v>
      </c>
      <c r="K620" t="s">
        <v>773</v>
      </c>
      <c r="L620" t="s">
        <v>11</v>
      </c>
      <c r="M620" t="s">
        <v>250</v>
      </c>
      <c r="N620" t="s">
        <v>177</v>
      </c>
      <c r="O6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620" t="s">
        <v>7</v>
      </c>
      <c r="R620" t="s">
        <v>55</v>
      </c>
      <c r="S620">
        <v>80</v>
      </c>
      <c r="T620">
        <v>85</v>
      </c>
      <c r="U620">
        <f>Merge6[[#This Row],[POT]]-Merge6[[#This Row],[TOT]]</f>
        <v>5</v>
      </c>
      <c r="V620" t="s">
        <v>43</v>
      </c>
      <c r="W620">
        <f>IF(Merge6[[#This Row],[Preffoot]]="Right",1,0)</f>
        <v>0</v>
      </c>
      <c r="X620" t="s">
        <v>20</v>
      </c>
      <c r="Y620">
        <f>IF(Merge6[[#This Row],[Position2]]="GK",1,0)</f>
        <v>0</v>
      </c>
      <c r="Z620">
        <f>IF(Merge6[[#This Row],[Position2]]="LB",1,0)</f>
        <v>0</v>
      </c>
      <c r="AA620">
        <f>IF(Merge6[[#This Row],[Position2]]="CB",1,0)</f>
        <v>0</v>
      </c>
      <c r="AB620">
        <f>IF(Merge6[[#This Row],[Position2]]="RB",1,0)</f>
        <v>0</v>
      </c>
      <c r="AC620">
        <f>IF(Merge6[[#This Row],[Position2]]="LWB",1,0)</f>
        <v>0</v>
      </c>
      <c r="AD620">
        <f>IF(Merge6[[#This Row],[Position2]]="RWB",1,0)</f>
        <v>0</v>
      </c>
      <c r="AE620">
        <f>IF(Merge6[[#This Row],[Position2]]="LM",1,0)</f>
        <v>0</v>
      </c>
      <c r="AF620">
        <f>IF(Merge6[[#This Row],[Position2]]="CDM",1,0)</f>
        <v>0</v>
      </c>
      <c r="AG620">
        <f>IF(Merge6[[#This Row],[Position2]]="CM",1,0)</f>
        <v>1</v>
      </c>
      <c r="AH620">
        <f>IF(Merge6[[#This Row],[Position2]]="CAM",1,0)</f>
        <v>0</v>
      </c>
      <c r="AI620">
        <f>IF(Merge6[[#This Row],[Position2]]="RM",1,0)</f>
        <v>0</v>
      </c>
      <c r="AJ620">
        <f>IF(Merge6[[#This Row],[Position2]]="LW",1,0)</f>
        <v>0</v>
      </c>
      <c r="AK620">
        <f>IF(Merge6[[#This Row],[Position2]]="RW",1,0)</f>
        <v>0</v>
      </c>
      <c r="AL620">
        <f>IF(Merge6[[#This Row],[Position2]]="CF",1,0)</f>
        <v>0</v>
      </c>
      <c r="AM620">
        <f>IF(Merge6[[#This Row],[Position2]]="ST",1,0)</f>
        <v>0</v>
      </c>
      <c r="AN620">
        <v>83</v>
      </c>
      <c r="AO620">
        <v>85</v>
      </c>
      <c r="AP620">
        <v>69</v>
      </c>
      <c r="AQ620">
        <v>81</v>
      </c>
      <c r="AR620">
        <v>79</v>
      </c>
      <c r="AS620">
        <v>56</v>
      </c>
      <c r="AT620">
        <v>77</v>
      </c>
      <c r="AU620">
        <v>71</v>
      </c>
      <c r="AV620">
        <v>74</v>
      </c>
      <c r="AW620">
        <v>80</v>
      </c>
      <c r="AX620">
        <v>73</v>
      </c>
      <c r="AY620">
        <v>75</v>
      </c>
      <c r="AZ620">
        <v>70</v>
      </c>
      <c r="BA620">
        <v>69</v>
      </c>
      <c r="BB620">
        <v>63</v>
      </c>
      <c r="BC620">
        <v>72</v>
      </c>
      <c r="BD620">
        <v>73</v>
      </c>
      <c r="BE620">
        <v>82</v>
      </c>
      <c r="BF620">
        <v>73</v>
      </c>
      <c r="BG620">
        <v>78</v>
      </c>
      <c r="BH620">
        <v>76</v>
      </c>
      <c r="BI620">
        <v>74</v>
      </c>
      <c r="BJ620">
        <v>79</v>
      </c>
      <c r="BK620">
        <v>11</v>
      </c>
      <c r="BL620">
        <v>14</v>
      </c>
      <c r="BM620">
        <v>9</v>
      </c>
      <c r="BN620">
        <v>12</v>
      </c>
      <c r="BO620">
        <v>11</v>
      </c>
      <c r="BP620">
        <v>78</v>
      </c>
      <c r="BQ620">
        <v>78</v>
      </c>
      <c r="BR620">
        <v>78</v>
      </c>
      <c r="BS620">
        <v>71</v>
      </c>
      <c r="BT620">
        <v>81</v>
      </c>
      <c r="BU620">
        <v>84</v>
      </c>
    </row>
    <row r="621" spans="1:73" x14ac:dyDescent="0.25">
      <c r="A621" t="s">
        <v>807</v>
      </c>
      <c r="B621">
        <v>8</v>
      </c>
      <c r="C621" t="s">
        <v>57</v>
      </c>
      <c r="D621">
        <v>23</v>
      </c>
      <c r="E621">
        <f>Merge6[[#This Row],[age]]^2</f>
        <v>529</v>
      </c>
      <c r="F621" s="1">
        <v>6500000</v>
      </c>
      <c r="G621" s="1">
        <v>6400000</v>
      </c>
      <c r="H621" s="1">
        <f>Merge6[[#This Row],[MV at time]]/1000000</f>
        <v>6.5</v>
      </c>
      <c r="I621" s="1">
        <f>Merge6[[#This Row],[fee]]/1000000</f>
        <v>6.4</v>
      </c>
      <c r="J621" s="2">
        <f>Merge6[[#This Row],[fee]]/Merge6[[#This Row],[MV at time]]</f>
        <v>0.98461538461538467</v>
      </c>
      <c r="K621" t="s">
        <v>773</v>
      </c>
      <c r="L621" t="s">
        <v>3</v>
      </c>
      <c r="M621" t="s">
        <v>495</v>
      </c>
      <c r="N621" t="s">
        <v>569</v>
      </c>
      <c r="O6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21" t="s">
        <v>804</v>
      </c>
      <c r="R621" t="s">
        <v>513</v>
      </c>
      <c r="S621">
        <v>76</v>
      </c>
      <c r="T621">
        <v>83</v>
      </c>
      <c r="U621">
        <f>Merge6[[#This Row],[POT]]-Merge6[[#This Row],[TOT]]</f>
        <v>7</v>
      </c>
      <c r="V621" t="s">
        <v>8</v>
      </c>
      <c r="W621">
        <f>IF(Merge6[[#This Row],[Preffoot]]="Right",1,0)</f>
        <v>1</v>
      </c>
      <c r="X621" t="s">
        <v>21</v>
      </c>
      <c r="Y621">
        <f>IF(Merge6[[#This Row],[Position2]]="GK",1,0)</f>
        <v>0</v>
      </c>
      <c r="Z621">
        <f>IF(Merge6[[#This Row],[Position2]]="LB",1,0)</f>
        <v>0</v>
      </c>
      <c r="AA621">
        <f>IF(Merge6[[#This Row],[Position2]]="CB",1,0)</f>
        <v>0</v>
      </c>
      <c r="AB621">
        <f>IF(Merge6[[#This Row],[Position2]]="RB",1,0)</f>
        <v>0</v>
      </c>
      <c r="AC621">
        <f>IF(Merge6[[#This Row],[Position2]]="LWB",1,0)</f>
        <v>0</v>
      </c>
      <c r="AD621">
        <f>IF(Merge6[[#This Row],[Position2]]="RWB",1,0)</f>
        <v>0</v>
      </c>
      <c r="AE621">
        <f>IF(Merge6[[#This Row],[Position2]]="LM",1,0)</f>
        <v>0</v>
      </c>
      <c r="AF621">
        <f>IF(Merge6[[#This Row],[Position2]]="CDM",1,0)</f>
        <v>0</v>
      </c>
      <c r="AG621">
        <f>IF(Merge6[[#This Row],[Position2]]="CM",1,0)</f>
        <v>0</v>
      </c>
      <c r="AH621">
        <f>IF(Merge6[[#This Row],[Position2]]="CAM",1,0)</f>
        <v>1</v>
      </c>
      <c r="AI621">
        <f>IF(Merge6[[#This Row],[Position2]]="RM",1,0)</f>
        <v>0</v>
      </c>
      <c r="AJ621">
        <f>IF(Merge6[[#This Row],[Position2]]="LW",1,0)</f>
        <v>0</v>
      </c>
      <c r="AK621">
        <f>IF(Merge6[[#This Row],[Position2]]="RW",1,0)</f>
        <v>0</v>
      </c>
      <c r="AL621">
        <f>IF(Merge6[[#This Row],[Position2]]="CF",1,0)</f>
        <v>0</v>
      </c>
      <c r="AM621">
        <f>IF(Merge6[[#This Row],[Position2]]="ST",1,0)</f>
        <v>0</v>
      </c>
      <c r="AN621">
        <v>80</v>
      </c>
      <c r="AO621">
        <v>77</v>
      </c>
      <c r="AP621">
        <v>69</v>
      </c>
      <c r="AQ621">
        <v>75</v>
      </c>
      <c r="AR621">
        <v>73</v>
      </c>
      <c r="AS621">
        <v>69</v>
      </c>
      <c r="AT621">
        <v>81</v>
      </c>
      <c r="AU621">
        <v>71</v>
      </c>
      <c r="AV621">
        <v>72</v>
      </c>
      <c r="AW621">
        <v>83</v>
      </c>
      <c r="AX621">
        <v>75</v>
      </c>
      <c r="AY621">
        <v>69</v>
      </c>
      <c r="AZ621">
        <v>59</v>
      </c>
      <c r="BA621">
        <v>57</v>
      </c>
      <c r="BB621">
        <v>76</v>
      </c>
      <c r="BC621">
        <v>75</v>
      </c>
      <c r="BD621">
        <v>87</v>
      </c>
      <c r="BE621">
        <v>82</v>
      </c>
      <c r="BF621">
        <v>59</v>
      </c>
      <c r="BG621">
        <v>77</v>
      </c>
      <c r="BH621">
        <v>81</v>
      </c>
      <c r="BI621">
        <v>91</v>
      </c>
      <c r="BJ621">
        <v>86</v>
      </c>
      <c r="BK621">
        <v>14</v>
      </c>
      <c r="BL621">
        <v>7</v>
      </c>
      <c r="BM621">
        <v>15</v>
      </c>
      <c r="BN621">
        <v>11</v>
      </c>
      <c r="BO621">
        <v>14</v>
      </c>
      <c r="BP621">
        <v>81</v>
      </c>
      <c r="BQ621">
        <v>71</v>
      </c>
      <c r="BR621">
        <v>69</v>
      </c>
      <c r="BS621">
        <v>67</v>
      </c>
      <c r="BT621">
        <v>75</v>
      </c>
      <c r="BU621">
        <v>67</v>
      </c>
    </row>
    <row r="622" spans="1:73" x14ac:dyDescent="0.25">
      <c r="A622" t="s">
        <v>276</v>
      </c>
      <c r="B622">
        <v>47</v>
      </c>
      <c r="C622" t="s">
        <v>17</v>
      </c>
      <c r="D622">
        <v>22</v>
      </c>
      <c r="E622">
        <f>Merge6[[#This Row],[age]]^2</f>
        <v>484</v>
      </c>
      <c r="F622" s="1">
        <v>30000000</v>
      </c>
      <c r="G622" s="1">
        <v>28650000</v>
      </c>
      <c r="H622" s="1">
        <f>Merge6[[#This Row],[MV at time]]/1000000</f>
        <v>30</v>
      </c>
      <c r="I622" s="1">
        <f>Merge6[[#This Row],[fee]]/1000000</f>
        <v>28.65</v>
      </c>
      <c r="J622" s="2">
        <f>Merge6[[#This Row],[fee]]/Merge6[[#This Row],[MV at time]]</f>
        <v>0.95499999999999996</v>
      </c>
      <c r="K622" t="s">
        <v>2</v>
      </c>
      <c r="L622" t="s">
        <v>277</v>
      </c>
      <c r="M622" t="s">
        <v>41</v>
      </c>
      <c r="N622" t="s">
        <v>184</v>
      </c>
      <c r="O6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22" t="s">
        <v>7</v>
      </c>
      <c r="R622" t="s">
        <v>60</v>
      </c>
      <c r="S622">
        <v>78</v>
      </c>
      <c r="T622">
        <v>85</v>
      </c>
      <c r="U622">
        <f>Merge6[[#This Row],[POT]]-Merge6[[#This Row],[TOT]]</f>
        <v>7</v>
      </c>
      <c r="V622" t="s">
        <v>8</v>
      </c>
      <c r="W622">
        <f>IF(Merge6[[#This Row],[Preffoot]]="Right",1,0)</f>
        <v>1</v>
      </c>
      <c r="X622" t="s">
        <v>20</v>
      </c>
      <c r="Y622">
        <f>IF(Merge6[[#This Row],[Position2]]="GK",1,0)</f>
        <v>0</v>
      </c>
      <c r="Z622">
        <f>IF(Merge6[[#This Row],[Position2]]="LB",1,0)</f>
        <v>0</v>
      </c>
      <c r="AA622">
        <f>IF(Merge6[[#This Row],[Position2]]="CB",1,0)</f>
        <v>0</v>
      </c>
      <c r="AB622">
        <f>IF(Merge6[[#This Row],[Position2]]="RB",1,0)</f>
        <v>0</v>
      </c>
      <c r="AC622">
        <f>IF(Merge6[[#This Row],[Position2]]="LWB",1,0)</f>
        <v>0</v>
      </c>
      <c r="AD622">
        <f>IF(Merge6[[#This Row],[Position2]]="RWB",1,0)</f>
        <v>0</v>
      </c>
      <c r="AE622">
        <f>IF(Merge6[[#This Row],[Position2]]="LM",1,0)</f>
        <v>0</v>
      </c>
      <c r="AF622">
        <f>IF(Merge6[[#This Row],[Position2]]="CDM",1,0)</f>
        <v>0</v>
      </c>
      <c r="AG622">
        <f>IF(Merge6[[#This Row],[Position2]]="CM",1,0)</f>
        <v>1</v>
      </c>
      <c r="AH622">
        <f>IF(Merge6[[#This Row],[Position2]]="CAM",1,0)</f>
        <v>0</v>
      </c>
      <c r="AI622">
        <f>IF(Merge6[[#This Row],[Position2]]="RM",1,0)</f>
        <v>0</v>
      </c>
      <c r="AJ622">
        <f>IF(Merge6[[#This Row],[Position2]]="LW",1,0)</f>
        <v>0</v>
      </c>
      <c r="AK622">
        <f>IF(Merge6[[#This Row],[Position2]]="RW",1,0)</f>
        <v>0</v>
      </c>
      <c r="AL622">
        <f>IF(Merge6[[#This Row],[Position2]]="CF",1,0)</f>
        <v>0</v>
      </c>
      <c r="AM622">
        <f>IF(Merge6[[#This Row],[Position2]]="ST",1,0)</f>
        <v>0</v>
      </c>
      <c r="AN622">
        <v>81</v>
      </c>
      <c r="AO622">
        <v>77</v>
      </c>
      <c r="AP622">
        <v>74</v>
      </c>
      <c r="AQ622">
        <v>83</v>
      </c>
      <c r="AR622">
        <v>77</v>
      </c>
      <c r="AS622">
        <v>32</v>
      </c>
      <c r="AT622">
        <v>76</v>
      </c>
      <c r="AU622">
        <v>50</v>
      </c>
      <c r="AV622">
        <v>74</v>
      </c>
      <c r="AW622">
        <v>66</v>
      </c>
      <c r="AX622">
        <v>74</v>
      </c>
      <c r="AY622">
        <v>48</v>
      </c>
      <c r="AZ622">
        <v>65</v>
      </c>
      <c r="BA622">
        <v>64</v>
      </c>
      <c r="BB622">
        <v>72</v>
      </c>
      <c r="BC622">
        <v>78</v>
      </c>
      <c r="BD622">
        <v>85</v>
      </c>
      <c r="BE622">
        <v>85</v>
      </c>
      <c r="BF622">
        <v>69</v>
      </c>
      <c r="BG622">
        <v>93</v>
      </c>
      <c r="BH622">
        <v>75</v>
      </c>
      <c r="BI622">
        <v>85</v>
      </c>
      <c r="BJ622">
        <v>55</v>
      </c>
      <c r="BK622">
        <v>7</v>
      </c>
      <c r="BL622">
        <v>5</v>
      </c>
      <c r="BM622">
        <v>5</v>
      </c>
      <c r="BN622">
        <v>13</v>
      </c>
      <c r="BO622">
        <v>9</v>
      </c>
      <c r="BP622">
        <v>82</v>
      </c>
      <c r="BQ622">
        <v>77</v>
      </c>
      <c r="BR622">
        <v>65</v>
      </c>
      <c r="BS622">
        <v>79</v>
      </c>
      <c r="BT622">
        <v>73</v>
      </c>
      <c r="BU622">
        <v>77</v>
      </c>
    </row>
    <row r="623" spans="1:73" x14ac:dyDescent="0.25">
      <c r="A623" t="s">
        <v>650</v>
      </c>
      <c r="B623">
        <v>41</v>
      </c>
      <c r="C623" t="s">
        <v>17</v>
      </c>
      <c r="D623">
        <v>22</v>
      </c>
      <c r="E623">
        <f>Merge6[[#This Row],[age]]^2</f>
        <v>484</v>
      </c>
      <c r="F623" s="1">
        <v>20000000</v>
      </c>
      <c r="G623" s="1">
        <v>25000000</v>
      </c>
      <c r="H623" s="1">
        <f>Merge6[[#This Row],[MV at time]]/1000000</f>
        <v>20</v>
      </c>
      <c r="I623" s="1">
        <f>Merge6[[#This Row],[fee]]/1000000</f>
        <v>25</v>
      </c>
      <c r="J623" s="2">
        <f>Merge6[[#This Row],[fee]]/Merge6[[#This Row],[MV at time]]</f>
        <v>1.25</v>
      </c>
      <c r="K623" t="s">
        <v>509</v>
      </c>
      <c r="L623" t="s">
        <v>149</v>
      </c>
      <c r="M623" t="s">
        <v>177</v>
      </c>
      <c r="N623" t="s">
        <v>427</v>
      </c>
      <c r="O6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23" t="s">
        <v>55</v>
      </c>
      <c r="R623" t="s">
        <v>91</v>
      </c>
      <c r="S623">
        <v>76</v>
      </c>
      <c r="T623">
        <v>81</v>
      </c>
      <c r="U623">
        <f>Merge6[[#This Row],[POT]]-Merge6[[#This Row],[TOT]]</f>
        <v>5</v>
      </c>
      <c r="V623" t="s">
        <v>8</v>
      </c>
      <c r="W623">
        <f>IF(Merge6[[#This Row],[Preffoot]]="Right",1,0)</f>
        <v>1</v>
      </c>
      <c r="X623" t="s">
        <v>61</v>
      </c>
      <c r="Y623">
        <f>IF(Merge6[[#This Row],[Position2]]="GK",1,0)</f>
        <v>0</v>
      </c>
      <c r="Z623">
        <f>IF(Merge6[[#This Row],[Position2]]="LB",1,0)</f>
        <v>0</v>
      </c>
      <c r="AA623">
        <f>IF(Merge6[[#This Row],[Position2]]="CB",1,0)</f>
        <v>0</v>
      </c>
      <c r="AB623">
        <f>IF(Merge6[[#This Row],[Position2]]="RB",1,0)</f>
        <v>0</v>
      </c>
      <c r="AC623">
        <f>IF(Merge6[[#This Row],[Position2]]="LWB",1,0)</f>
        <v>0</v>
      </c>
      <c r="AD623">
        <f>IF(Merge6[[#This Row],[Position2]]="RWB",1,0)</f>
        <v>0</v>
      </c>
      <c r="AE623">
        <f>IF(Merge6[[#This Row],[Position2]]="LM",1,0)</f>
        <v>0</v>
      </c>
      <c r="AF623">
        <f>IF(Merge6[[#This Row],[Position2]]="CDM",1,0)</f>
        <v>1</v>
      </c>
      <c r="AG623">
        <f>IF(Merge6[[#This Row],[Position2]]="CM",1,0)</f>
        <v>0</v>
      </c>
      <c r="AH623">
        <f>IF(Merge6[[#This Row],[Position2]]="CAM",1,0)</f>
        <v>0</v>
      </c>
      <c r="AI623">
        <f>IF(Merge6[[#This Row],[Position2]]="RM",1,0)</f>
        <v>0</v>
      </c>
      <c r="AJ623">
        <f>IF(Merge6[[#This Row],[Position2]]="LW",1,0)</f>
        <v>0</v>
      </c>
      <c r="AK623">
        <f>IF(Merge6[[#This Row],[Position2]]="RW",1,0)</f>
        <v>0</v>
      </c>
      <c r="AL623">
        <f>IF(Merge6[[#This Row],[Position2]]="CF",1,0)</f>
        <v>0</v>
      </c>
      <c r="AM623">
        <f>IF(Merge6[[#This Row],[Position2]]="ST",1,0)</f>
        <v>0</v>
      </c>
      <c r="AN623">
        <v>65</v>
      </c>
      <c r="AO623">
        <v>58</v>
      </c>
      <c r="AP623">
        <v>56</v>
      </c>
      <c r="AQ623">
        <v>77</v>
      </c>
      <c r="AR623">
        <v>68</v>
      </c>
      <c r="AS623">
        <v>76</v>
      </c>
      <c r="AT623">
        <v>79</v>
      </c>
      <c r="AU623">
        <v>42</v>
      </c>
      <c r="AV623">
        <v>58</v>
      </c>
      <c r="AW623">
        <v>36</v>
      </c>
      <c r="AX623">
        <v>45</v>
      </c>
      <c r="AY623">
        <v>48</v>
      </c>
      <c r="AZ623">
        <v>43</v>
      </c>
      <c r="BA623">
        <v>77</v>
      </c>
      <c r="BB623">
        <v>74</v>
      </c>
      <c r="BC623">
        <v>80</v>
      </c>
      <c r="BD623">
        <v>64</v>
      </c>
      <c r="BE623">
        <v>85</v>
      </c>
      <c r="BF623">
        <v>82</v>
      </c>
      <c r="BG623">
        <v>66</v>
      </c>
      <c r="BH623">
        <v>60</v>
      </c>
      <c r="BI623">
        <v>59</v>
      </c>
      <c r="BJ623">
        <v>81</v>
      </c>
      <c r="BK623">
        <v>10</v>
      </c>
      <c r="BL623">
        <v>11</v>
      </c>
      <c r="BM623">
        <v>15</v>
      </c>
      <c r="BN623">
        <v>16</v>
      </c>
      <c r="BO623">
        <v>15</v>
      </c>
      <c r="BP623">
        <v>81</v>
      </c>
      <c r="BQ623">
        <v>69</v>
      </c>
      <c r="BR623">
        <v>57</v>
      </c>
      <c r="BS623">
        <v>82</v>
      </c>
      <c r="BT623">
        <v>58</v>
      </c>
      <c r="BU623">
        <v>66</v>
      </c>
    </row>
    <row r="624" spans="1:73" x14ac:dyDescent="0.25">
      <c r="A624" t="s">
        <v>1046</v>
      </c>
      <c r="B624">
        <v>52</v>
      </c>
      <c r="C624" t="s">
        <v>1</v>
      </c>
      <c r="D624">
        <v>25</v>
      </c>
      <c r="E624">
        <f>Merge6[[#This Row],[age]]^2</f>
        <v>625</v>
      </c>
      <c r="F624" s="1">
        <v>4000000</v>
      </c>
      <c r="G624" s="1">
        <v>6500000</v>
      </c>
      <c r="H624" s="1">
        <f>Merge6[[#This Row],[MV at time]]/1000000</f>
        <v>4</v>
      </c>
      <c r="I624" s="1">
        <f>Merge6[[#This Row],[fee]]/1000000</f>
        <v>6.5</v>
      </c>
      <c r="J624" s="2">
        <f>Merge6[[#This Row],[fee]]/Merge6[[#This Row],[MV at time]]</f>
        <v>1.625</v>
      </c>
      <c r="K624" t="s">
        <v>773</v>
      </c>
      <c r="L624" t="s">
        <v>11</v>
      </c>
      <c r="M624" t="s">
        <v>725</v>
      </c>
      <c r="N624" t="s">
        <v>13</v>
      </c>
      <c r="O6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624" t="s">
        <v>30</v>
      </c>
      <c r="R624" t="s">
        <v>14</v>
      </c>
      <c r="S624">
        <v>75</v>
      </c>
      <c r="T624">
        <v>82</v>
      </c>
      <c r="U624">
        <f>Merge6[[#This Row],[POT]]-Merge6[[#This Row],[TOT]]</f>
        <v>7</v>
      </c>
      <c r="V624" t="s">
        <v>8</v>
      </c>
      <c r="W624">
        <f>IF(Merge6[[#This Row],[Preffoot]]="Right",1,0)</f>
        <v>1</v>
      </c>
      <c r="X624" t="s">
        <v>9</v>
      </c>
      <c r="Y624">
        <f>IF(Merge6[[#This Row],[Position2]]="GK",1,0)</f>
        <v>0</v>
      </c>
      <c r="Z624">
        <f>IF(Merge6[[#This Row],[Position2]]="LB",1,0)</f>
        <v>0</v>
      </c>
      <c r="AA624">
        <f>IF(Merge6[[#This Row],[Position2]]="CB",1,0)</f>
        <v>1</v>
      </c>
      <c r="AB624">
        <f>IF(Merge6[[#This Row],[Position2]]="RB",1,0)</f>
        <v>0</v>
      </c>
      <c r="AC624">
        <f>IF(Merge6[[#This Row],[Position2]]="LWB",1,0)</f>
        <v>0</v>
      </c>
      <c r="AD624">
        <f>IF(Merge6[[#This Row],[Position2]]="RWB",1,0)</f>
        <v>0</v>
      </c>
      <c r="AE624">
        <f>IF(Merge6[[#This Row],[Position2]]="LM",1,0)</f>
        <v>0</v>
      </c>
      <c r="AF624">
        <f>IF(Merge6[[#This Row],[Position2]]="CDM",1,0)</f>
        <v>0</v>
      </c>
      <c r="AG624">
        <f>IF(Merge6[[#This Row],[Position2]]="CM",1,0)</f>
        <v>0</v>
      </c>
      <c r="AH624">
        <f>IF(Merge6[[#This Row],[Position2]]="CAM",1,0)</f>
        <v>0</v>
      </c>
      <c r="AI624">
        <f>IF(Merge6[[#This Row],[Position2]]="RM",1,0)</f>
        <v>0</v>
      </c>
      <c r="AJ624">
        <f>IF(Merge6[[#This Row],[Position2]]="LW",1,0)</f>
        <v>0</v>
      </c>
      <c r="AK624">
        <f>IF(Merge6[[#This Row],[Position2]]="RW",1,0)</f>
        <v>0</v>
      </c>
      <c r="AL624">
        <f>IF(Merge6[[#This Row],[Position2]]="CF",1,0)</f>
        <v>0</v>
      </c>
      <c r="AM624">
        <f>IF(Merge6[[#This Row],[Position2]]="ST",1,0)</f>
        <v>0</v>
      </c>
      <c r="AN624">
        <v>59</v>
      </c>
      <c r="AO624">
        <v>56</v>
      </c>
      <c r="AP624">
        <v>35</v>
      </c>
      <c r="AQ624">
        <v>67</v>
      </c>
      <c r="AR624">
        <v>50</v>
      </c>
      <c r="AS624">
        <v>78</v>
      </c>
      <c r="AT624">
        <v>59</v>
      </c>
      <c r="AU624">
        <v>30</v>
      </c>
      <c r="AV624">
        <v>45</v>
      </c>
      <c r="AW624">
        <v>31</v>
      </c>
      <c r="AX624">
        <v>32</v>
      </c>
      <c r="AY624">
        <v>44</v>
      </c>
      <c r="AZ624">
        <v>28</v>
      </c>
      <c r="BA624">
        <v>78</v>
      </c>
      <c r="BB624">
        <v>77</v>
      </c>
      <c r="BC624">
        <v>80</v>
      </c>
      <c r="BD624">
        <v>66</v>
      </c>
      <c r="BE624">
        <v>65</v>
      </c>
      <c r="BF624">
        <v>79</v>
      </c>
      <c r="BG624">
        <v>55</v>
      </c>
      <c r="BH624">
        <v>64</v>
      </c>
      <c r="BI624">
        <v>50</v>
      </c>
      <c r="BJ624">
        <v>79</v>
      </c>
      <c r="BK624">
        <v>12</v>
      </c>
      <c r="BL624">
        <v>6</v>
      </c>
      <c r="BM624">
        <v>15</v>
      </c>
      <c r="BN624">
        <v>15</v>
      </c>
      <c r="BO624">
        <v>10</v>
      </c>
      <c r="BP624">
        <v>62</v>
      </c>
      <c r="BQ624">
        <v>69</v>
      </c>
      <c r="BR624">
        <v>25</v>
      </c>
      <c r="BS624">
        <v>80</v>
      </c>
      <c r="BT624">
        <v>28</v>
      </c>
      <c r="BU624">
        <v>59</v>
      </c>
    </row>
    <row r="625" spans="1:73" x14ac:dyDescent="0.25">
      <c r="A625" t="s">
        <v>651</v>
      </c>
      <c r="B625">
        <v>23</v>
      </c>
      <c r="C625" t="s">
        <v>28</v>
      </c>
      <c r="D625">
        <v>25</v>
      </c>
      <c r="E625">
        <f>Merge6[[#This Row],[age]]^2</f>
        <v>625</v>
      </c>
      <c r="F625" s="1">
        <v>7000000</v>
      </c>
      <c r="G625" s="1">
        <v>11000000</v>
      </c>
      <c r="H625" s="1">
        <f>Merge6[[#This Row],[MV at time]]/1000000</f>
        <v>7</v>
      </c>
      <c r="I625" s="1">
        <f>Merge6[[#This Row],[fee]]/1000000</f>
        <v>11</v>
      </c>
      <c r="J625" s="2">
        <f>Merge6[[#This Row],[fee]]/Merge6[[#This Row],[MV at time]]</f>
        <v>1.5714285714285714</v>
      </c>
      <c r="K625" t="s">
        <v>509</v>
      </c>
      <c r="L625" t="s">
        <v>3</v>
      </c>
      <c r="M625" t="s">
        <v>206</v>
      </c>
      <c r="N625" t="s">
        <v>168</v>
      </c>
      <c r="O6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625" t="s">
        <v>6</v>
      </c>
      <c r="R625" t="s">
        <v>14</v>
      </c>
      <c r="S625">
        <v>76</v>
      </c>
      <c r="T625">
        <v>77</v>
      </c>
      <c r="U625">
        <f>Merge6[[#This Row],[POT]]-Merge6[[#This Row],[TOT]]</f>
        <v>1</v>
      </c>
      <c r="V625" t="s">
        <v>8</v>
      </c>
      <c r="W625">
        <f>IF(Merge6[[#This Row],[Preffoot]]="Right",1,0)</f>
        <v>1</v>
      </c>
      <c r="X625" t="s">
        <v>156</v>
      </c>
      <c r="Y625">
        <f>IF(Merge6[[#This Row],[Position2]]="GK",1,0)</f>
        <v>0</v>
      </c>
      <c r="Z625">
        <f>IF(Merge6[[#This Row],[Position2]]="LB",1,0)</f>
        <v>0</v>
      </c>
      <c r="AA625">
        <f>IF(Merge6[[#This Row],[Position2]]="CB",1,0)</f>
        <v>0</v>
      </c>
      <c r="AB625">
        <f>IF(Merge6[[#This Row],[Position2]]="RB",1,0)</f>
        <v>0</v>
      </c>
      <c r="AC625">
        <f>IF(Merge6[[#This Row],[Position2]]="LWB",1,0)</f>
        <v>0</v>
      </c>
      <c r="AD625">
        <f>IF(Merge6[[#This Row],[Position2]]="RWB",1,0)</f>
        <v>0</v>
      </c>
      <c r="AE625">
        <f>IF(Merge6[[#This Row],[Position2]]="LM",1,0)</f>
        <v>0</v>
      </c>
      <c r="AF625">
        <f>IF(Merge6[[#This Row],[Position2]]="CDM",1,0)</f>
        <v>0</v>
      </c>
      <c r="AG625">
        <f>IF(Merge6[[#This Row],[Position2]]="CM",1,0)</f>
        <v>0</v>
      </c>
      <c r="AH625">
        <f>IF(Merge6[[#This Row],[Position2]]="CAM",1,0)</f>
        <v>0</v>
      </c>
      <c r="AI625">
        <f>IF(Merge6[[#This Row],[Position2]]="RM",1,0)</f>
        <v>0</v>
      </c>
      <c r="AJ625">
        <f>IF(Merge6[[#This Row],[Position2]]="LW",1,0)</f>
        <v>1</v>
      </c>
      <c r="AK625">
        <f>IF(Merge6[[#This Row],[Position2]]="RW",1,0)</f>
        <v>0</v>
      </c>
      <c r="AL625">
        <f>IF(Merge6[[#This Row],[Position2]]="CF",1,0)</f>
        <v>0</v>
      </c>
      <c r="AM625">
        <f>IF(Merge6[[#This Row],[Position2]]="ST",1,0)</f>
        <v>0</v>
      </c>
      <c r="AN625">
        <v>82</v>
      </c>
      <c r="AO625">
        <v>80</v>
      </c>
      <c r="AP625">
        <v>70</v>
      </c>
      <c r="AQ625">
        <v>73</v>
      </c>
      <c r="AR625">
        <v>74</v>
      </c>
      <c r="AS625">
        <v>69</v>
      </c>
      <c r="AT625">
        <v>76</v>
      </c>
      <c r="AU625">
        <v>71</v>
      </c>
      <c r="AV625">
        <v>77</v>
      </c>
      <c r="AW625">
        <v>78</v>
      </c>
      <c r="AX625">
        <v>70</v>
      </c>
      <c r="AY625">
        <v>69</v>
      </c>
      <c r="AZ625">
        <v>77</v>
      </c>
      <c r="BA625">
        <v>47</v>
      </c>
      <c r="BB625">
        <v>35</v>
      </c>
      <c r="BC625">
        <v>46</v>
      </c>
      <c r="BD625">
        <v>78</v>
      </c>
      <c r="BE625">
        <v>76</v>
      </c>
      <c r="BF625">
        <v>56</v>
      </c>
      <c r="BG625">
        <v>80</v>
      </c>
      <c r="BH625">
        <v>75</v>
      </c>
      <c r="BI625">
        <v>85</v>
      </c>
      <c r="BJ625">
        <v>72</v>
      </c>
      <c r="BK625">
        <v>8</v>
      </c>
      <c r="BL625">
        <v>14</v>
      </c>
      <c r="BM625">
        <v>14</v>
      </c>
      <c r="BN625">
        <v>8</v>
      </c>
      <c r="BO625">
        <v>12</v>
      </c>
      <c r="BP625">
        <v>63</v>
      </c>
      <c r="BQ625">
        <v>74</v>
      </c>
      <c r="BR625">
        <v>76</v>
      </c>
      <c r="BS625">
        <v>35</v>
      </c>
      <c r="BT625">
        <v>77</v>
      </c>
      <c r="BU625">
        <v>74</v>
      </c>
    </row>
    <row r="626" spans="1:73" x14ac:dyDescent="0.25">
      <c r="A626" t="s">
        <v>1153</v>
      </c>
      <c r="B626">
        <v>10</v>
      </c>
      <c r="C626" t="s">
        <v>23</v>
      </c>
      <c r="D626">
        <v>27</v>
      </c>
      <c r="E626">
        <f>Merge6[[#This Row],[age]]^2</f>
        <v>729</v>
      </c>
      <c r="F626" s="1">
        <v>10000000</v>
      </c>
      <c r="G626" s="1">
        <v>5500000</v>
      </c>
      <c r="H626" s="1">
        <f>Merge6[[#This Row],[MV at time]]/1000000</f>
        <v>10</v>
      </c>
      <c r="I626" s="1">
        <f>Merge6[[#This Row],[fee]]/1000000</f>
        <v>5.5</v>
      </c>
      <c r="J626" s="2">
        <f>Merge6[[#This Row],[fee]]/Merge6[[#This Row],[MV at time]]</f>
        <v>0.55000000000000004</v>
      </c>
      <c r="K626" t="s">
        <v>1050</v>
      </c>
      <c r="L626" t="s">
        <v>98</v>
      </c>
      <c r="M626" t="s">
        <v>337</v>
      </c>
      <c r="N626" t="s">
        <v>36</v>
      </c>
      <c r="O6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26" t="s">
        <v>542</v>
      </c>
      <c r="R626" t="s">
        <v>6</v>
      </c>
      <c r="S626">
        <v>76</v>
      </c>
      <c r="T626">
        <v>76</v>
      </c>
      <c r="U626">
        <f>Merge6[[#This Row],[POT]]-Merge6[[#This Row],[TOT]]</f>
        <v>0</v>
      </c>
      <c r="V626" t="s">
        <v>43</v>
      </c>
      <c r="W626">
        <f>IF(Merge6[[#This Row],[Preffoot]]="Right",1,0)</f>
        <v>0</v>
      </c>
      <c r="X626" t="s">
        <v>26</v>
      </c>
      <c r="Y626">
        <f>IF(Merge6[[#This Row],[Position2]]="GK",1,0)</f>
        <v>0</v>
      </c>
      <c r="Z626">
        <f>IF(Merge6[[#This Row],[Position2]]="LB",1,0)</f>
        <v>1</v>
      </c>
      <c r="AA626">
        <f>IF(Merge6[[#This Row],[Position2]]="CB",1,0)</f>
        <v>0</v>
      </c>
      <c r="AB626">
        <f>IF(Merge6[[#This Row],[Position2]]="RB",1,0)</f>
        <v>0</v>
      </c>
      <c r="AC626">
        <f>IF(Merge6[[#This Row],[Position2]]="LWB",1,0)</f>
        <v>0</v>
      </c>
      <c r="AD626">
        <f>IF(Merge6[[#This Row],[Position2]]="RWB",1,0)</f>
        <v>0</v>
      </c>
      <c r="AE626">
        <f>IF(Merge6[[#This Row],[Position2]]="LM",1,0)</f>
        <v>0</v>
      </c>
      <c r="AF626">
        <f>IF(Merge6[[#This Row],[Position2]]="CDM",1,0)</f>
        <v>0</v>
      </c>
      <c r="AG626">
        <f>IF(Merge6[[#This Row],[Position2]]="CM",1,0)</f>
        <v>0</v>
      </c>
      <c r="AH626">
        <f>IF(Merge6[[#This Row],[Position2]]="CAM",1,0)</f>
        <v>0</v>
      </c>
      <c r="AI626">
        <f>IF(Merge6[[#This Row],[Position2]]="RM",1,0)</f>
        <v>0</v>
      </c>
      <c r="AJ626">
        <f>IF(Merge6[[#This Row],[Position2]]="LW",1,0)</f>
        <v>0</v>
      </c>
      <c r="AK626">
        <f>IF(Merge6[[#This Row],[Position2]]="RW",1,0)</f>
        <v>0</v>
      </c>
      <c r="AL626">
        <f>IF(Merge6[[#This Row],[Position2]]="CF",1,0)</f>
        <v>0</v>
      </c>
      <c r="AM626">
        <f>IF(Merge6[[#This Row],[Position2]]="ST",1,0)</f>
        <v>0</v>
      </c>
      <c r="AN626">
        <v>75</v>
      </c>
      <c r="AO626">
        <v>73</v>
      </c>
      <c r="AP626">
        <v>79</v>
      </c>
      <c r="AQ626">
        <v>74</v>
      </c>
      <c r="AR626">
        <v>75</v>
      </c>
      <c r="AS626">
        <v>56</v>
      </c>
      <c r="AT626">
        <v>69</v>
      </c>
      <c r="AU626">
        <v>55</v>
      </c>
      <c r="AV626">
        <v>59</v>
      </c>
      <c r="AW626">
        <v>75</v>
      </c>
      <c r="AX626">
        <v>70</v>
      </c>
      <c r="AY626">
        <v>62</v>
      </c>
      <c r="AZ626">
        <v>56</v>
      </c>
      <c r="BA626">
        <v>71</v>
      </c>
      <c r="BB626">
        <v>76</v>
      </c>
      <c r="BC626">
        <v>76</v>
      </c>
      <c r="BD626">
        <v>75</v>
      </c>
      <c r="BE626">
        <v>87</v>
      </c>
      <c r="BF626">
        <v>65</v>
      </c>
      <c r="BG626">
        <v>72</v>
      </c>
      <c r="BH626">
        <v>61</v>
      </c>
      <c r="BI626">
        <v>75</v>
      </c>
      <c r="BJ626">
        <v>69</v>
      </c>
      <c r="BK626">
        <v>15</v>
      </c>
      <c r="BL626">
        <v>10</v>
      </c>
      <c r="BM626">
        <v>12</v>
      </c>
      <c r="BN626">
        <v>10</v>
      </c>
      <c r="BO626">
        <v>8</v>
      </c>
      <c r="BP626">
        <v>67</v>
      </c>
      <c r="BQ626">
        <v>73</v>
      </c>
      <c r="BR626">
        <v>65</v>
      </c>
      <c r="BS626">
        <v>72</v>
      </c>
      <c r="BT626">
        <v>73</v>
      </c>
      <c r="BU626">
        <v>74</v>
      </c>
    </row>
    <row r="627" spans="1:73" x14ac:dyDescent="0.25">
      <c r="A627" t="s">
        <v>1154</v>
      </c>
      <c r="B627">
        <v>29</v>
      </c>
      <c r="C627" t="s">
        <v>71</v>
      </c>
      <c r="D627">
        <v>25</v>
      </c>
      <c r="E627">
        <f>Merge6[[#This Row],[age]]^2</f>
        <v>625</v>
      </c>
      <c r="F627" s="1">
        <v>40000000</v>
      </c>
      <c r="G627" s="1">
        <v>47000000</v>
      </c>
      <c r="H627" s="1">
        <f>Merge6[[#This Row],[MV at time]]/1000000</f>
        <v>40</v>
      </c>
      <c r="I627" s="1">
        <f>Merge6[[#This Row],[fee]]/1000000</f>
        <v>47</v>
      </c>
      <c r="J627" s="2">
        <f>Merge6[[#This Row],[fee]]/Merge6[[#This Row],[MV at time]]</f>
        <v>1.175</v>
      </c>
      <c r="K627" t="s">
        <v>1050</v>
      </c>
      <c r="L627" t="s">
        <v>121</v>
      </c>
      <c r="M627" t="s">
        <v>307</v>
      </c>
      <c r="N627" t="s">
        <v>220</v>
      </c>
      <c r="O6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6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27" t="s">
        <v>1082</v>
      </c>
      <c r="R627" t="s">
        <v>60</v>
      </c>
      <c r="S627">
        <v>84</v>
      </c>
      <c r="T627">
        <v>87</v>
      </c>
      <c r="U627">
        <f>Merge6[[#This Row],[POT]]-Merge6[[#This Row],[TOT]]</f>
        <v>3</v>
      </c>
      <c r="V627" t="s">
        <v>8</v>
      </c>
      <c r="W627">
        <f>IF(Merge6[[#This Row],[Preffoot]]="Right",1,0)</f>
        <v>1</v>
      </c>
      <c r="X627" t="s">
        <v>156</v>
      </c>
      <c r="Y627">
        <f>IF(Merge6[[#This Row],[Position2]]="GK",1,0)</f>
        <v>0</v>
      </c>
      <c r="Z627">
        <f>IF(Merge6[[#This Row],[Position2]]="LB",1,0)</f>
        <v>0</v>
      </c>
      <c r="AA627">
        <f>IF(Merge6[[#This Row],[Position2]]="CB",1,0)</f>
        <v>0</v>
      </c>
      <c r="AB627">
        <f>IF(Merge6[[#This Row],[Position2]]="RB",1,0)</f>
        <v>0</v>
      </c>
      <c r="AC627">
        <f>IF(Merge6[[#This Row],[Position2]]="LWB",1,0)</f>
        <v>0</v>
      </c>
      <c r="AD627">
        <f>IF(Merge6[[#This Row],[Position2]]="RWB",1,0)</f>
        <v>0</v>
      </c>
      <c r="AE627">
        <f>IF(Merge6[[#This Row],[Position2]]="LM",1,0)</f>
        <v>0</v>
      </c>
      <c r="AF627">
        <f>IF(Merge6[[#This Row],[Position2]]="CDM",1,0)</f>
        <v>0</v>
      </c>
      <c r="AG627">
        <f>IF(Merge6[[#This Row],[Position2]]="CM",1,0)</f>
        <v>0</v>
      </c>
      <c r="AH627">
        <f>IF(Merge6[[#This Row],[Position2]]="CAM",1,0)</f>
        <v>0</v>
      </c>
      <c r="AI627">
        <f>IF(Merge6[[#This Row],[Position2]]="RM",1,0)</f>
        <v>0</v>
      </c>
      <c r="AJ627">
        <f>IF(Merge6[[#This Row],[Position2]]="LW",1,0)</f>
        <v>1</v>
      </c>
      <c r="AK627">
        <f>IF(Merge6[[#This Row],[Position2]]="RW",1,0)</f>
        <v>0</v>
      </c>
      <c r="AL627">
        <f>IF(Merge6[[#This Row],[Position2]]="CF",1,0)</f>
        <v>0</v>
      </c>
      <c r="AM627">
        <f>IF(Merge6[[#This Row],[Position2]]="ST",1,0)</f>
        <v>0</v>
      </c>
      <c r="AN627">
        <v>87</v>
      </c>
      <c r="AO627">
        <v>89</v>
      </c>
      <c r="AP627">
        <v>76</v>
      </c>
      <c r="AQ627">
        <v>76</v>
      </c>
      <c r="AR627">
        <v>71</v>
      </c>
      <c r="AS627">
        <v>62</v>
      </c>
      <c r="AT627">
        <v>84</v>
      </c>
      <c r="AU627">
        <v>80</v>
      </c>
      <c r="AV627">
        <v>82</v>
      </c>
      <c r="AW627">
        <v>75</v>
      </c>
      <c r="AX627">
        <v>53</v>
      </c>
      <c r="AY627">
        <v>63</v>
      </c>
      <c r="AZ627">
        <v>74</v>
      </c>
      <c r="BA627">
        <v>28</v>
      </c>
      <c r="BB627">
        <v>34</v>
      </c>
      <c r="BC627">
        <v>38</v>
      </c>
      <c r="BD627">
        <v>92</v>
      </c>
      <c r="BE627">
        <v>84</v>
      </c>
      <c r="BF627">
        <v>69</v>
      </c>
      <c r="BG627">
        <v>75</v>
      </c>
      <c r="BH627">
        <v>92</v>
      </c>
      <c r="BI627">
        <v>88</v>
      </c>
      <c r="BJ627">
        <v>73</v>
      </c>
      <c r="BK627">
        <v>14</v>
      </c>
      <c r="BL627">
        <v>10</v>
      </c>
      <c r="BM627">
        <v>13</v>
      </c>
      <c r="BN627">
        <v>13</v>
      </c>
      <c r="BO627">
        <v>14</v>
      </c>
      <c r="BP627">
        <v>70</v>
      </c>
      <c r="BQ627">
        <v>83</v>
      </c>
      <c r="BR627">
        <v>81</v>
      </c>
      <c r="BS627">
        <v>25</v>
      </c>
      <c r="BT627">
        <v>77</v>
      </c>
      <c r="BU627">
        <v>83</v>
      </c>
    </row>
    <row r="628" spans="1:73" x14ac:dyDescent="0.25">
      <c r="A628" t="s">
        <v>787</v>
      </c>
      <c r="B628">
        <v>0</v>
      </c>
      <c r="C628" t="s">
        <v>71</v>
      </c>
      <c r="D628">
        <v>18</v>
      </c>
      <c r="E628">
        <f>Merge6[[#This Row],[age]]^2</f>
        <v>324</v>
      </c>
      <c r="F628" s="1">
        <v>5000000</v>
      </c>
      <c r="G628" s="1">
        <v>8000000</v>
      </c>
      <c r="H628" s="1">
        <f>Merge6[[#This Row],[MV at time]]/1000000</f>
        <v>5</v>
      </c>
      <c r="I628" s="1">
        <f>Merge6[[#This Row],[fee]]/1000000</f>
        <v>8</v>
      </c>
      <c r="J628" s="2">
        <f>Merge6[[#This Row],[fee]]/Merge6[[#This Row],[MV at time]]</f>
        <v>1.6</v>
      </c>
      <c r="K628" t="s">
        <v>773</v>
      </c>
      <c r="L628" t="s">
        <v>11</v>
      </c>
      <c r="M628" t="s">
        <v>788</v>
      </c>
      <c r="N628" t="s">
        <v>291</v>
      </c>
      <c r="O6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628" t="s">
        <v>11</v>
      </c>
      <c r="R628" t="s">
        <v>55</v>
      </c>
      <c r="S628">
        <v>72</v>
      </c>
      <c r="T628">
        <v>79</v>
      </c>
      <c r="U628">
        <f>Merge6[[#This Row],[POT]]-Merge6[[#This Row],[TOT]]</f>
        <v>7</v>
      </c>
      <c r="V628" t="s">
        <v>8</v>
      </c>
      <c r="W628">
        <f>IF(Merge6[[#This Row],[Preffoot]]="Right",1,0)</f>
        <v>1</v>
      </c>
      <c r="X628" t="s">
        <v>114</v>
      </c>
      <c r="Y628">
        <f>IF(Merge6[[#This Row],[Position2]]="GK",1,0)</f>
        <v>0</v>
      </c>
      <c r="Z628">
        <f>IF(Merge6[[#This Row],[Position2]]="LB",1,0)</f>
        <v>0</v>
      </c>
      <c r="AA628">
        <f>IF(Merge6[[#This Row],[Position2]]="CB",1,0)</f>
        <v>0</v>
      </c>
      <c r="AB628">
        <f>IF(Merge6[[#This Row],[Position2]]="RB",1,0)</f>
        <v>0</v>
      </c>
      <c r="AC628">
        <f>IF(Merge6[[#This Row],[Position2]]="LWB",1,0)</f>
        <v>0</v>
      </c>
      <c r="AD628">
        <f>IF(Merge6[[#This Row],[Position2]]="RWB",1,0)</f>
        <v>0</v>
      </c>
      <c r="AE628">
        <f>IF(Merge6[[#This Row],[Position2]]="LM",1,0)</f>
        <v>0</v>
      </c>
      <c r="AF628">
        <f>IF(Merge6[[#This Row],[Position2]]="CDM",1,0)</f>
        <v>0</v>
      </c>
      <c r="AG628">
        <f>IF(Merge6[[#This Row],[Position2]]="CM",1,0)</f>
        <v>0</v>
      </c>
      <c r="AH628">
        <f>IF(Merge6[[#This Row],[Position2]]="CAM",1,0)</f>
        <v>0</v>
      </c>
      <c r="AI628">
        <f>IF(Merge6[[#This Row],[Position2]]="RM",1,0)</f>
        <v>0</v>
      </c>
      <c r="AJ628">
        <f>IF(Merge6[[#This Row],[Position2]]="LW",1,0)</f>
        <v>0</v>
      </c>
      <c r="AK628">
        <f>IF(Merge6[[#This Row],[Position2]]="RW",1,0)</f>
        <v>1</v>
      </c>
      <c r="AL628">
        <f>IF(Merge6[[#This Row],[Position2]]="CF",1,0)</f>
        <v>0</v>
      </c>
      <c r="AM628">
        <f>IF(Merge6[[#This Row],[Position2]]="ST",1,0)</f>
        <v>0</v>
      </c>
      <c r="AN628">
        <v>74</v>
      </c>
      <c r="AO628">
        <v>75</v>
      </c>
      <c r="AP628">
        <v>75</v>
      </c>
      <c r="AQ628">
        <v>70</v>
      </c>
      <c r="AR628">
        <v>60</v>
      </c>
      <c r="AS628">
        <v>67</v>
      </c>
      <c r="AT628">
        <v>76</v>
      </c>
      <c r="AU628">
        <v>68</v>
      </c>
      <c r="AV628">
        <v>64</v>
      </c>
      <c r="AW628">
        <v>59</v>
      </c>
      <c r="AX628">
        <v>41</v>
      </c>
      <c r="AY628">
        <v>63</v>
      </c>
      <c r="AZ628">
        <v>59</v>
      </c>
      <c r="BA628">
        <v>40</v>
      </c>
      <c r="BB628">
        <v>31</v>
      </c>
      <c r="BC628">
        <v>34</v>
      </c>
      <c r="BD628">
        <v>85</v>
      </c>
      <c r="BE628">
        <v>72</v>
      </c>
      <c r="BF628">
        <v>75</v>
      </c>
      <c r="BG628">
        <v>62</v>
      </c>
      <c r="BH628">
        <v>83</v>
      </c>
      <c r="BI628">
        <v>69</v>
      </c>
      <c r="BJ628">
        <v>54</v>
      </c>
      <c r="BK628">
        <v>10</v>
      </c>
      <c r="BL628">
        <v>9</v>
      </c>
      <c r="BM628">
        <v>5</v>
      </c>
      <c r="BN628">
        <v>7</v>
      </c>
      <c r="BO628">
        <v>15</v>
      </c>
      <c r="BP628">
        <v>49</v>
      </c>
      <c r="BQ628">
        <v>60</v>
      </c>
      <c r="BR628">
        <v>69</v>
      </c>
      <c r="BS628">
        <v>24</v>
      </c>
      <c r="BT628">
        <v>71</v>
      </c>
      <c r="BU628">
        <v>67</v>
      </c>
    </row>
    <row r="629" spans="1:73" x14ac:dyDescent="0.25">
      <c r="A629" t="s">
        <v>1401</v>
      </c>
      <c r="B629">
        <v>35</v>
      </c>
      <c r="C629" t="s">
        <v>84</v>
      </c>
      <c r="D629">
        <v>23</v>
      </c>
      <c r="E629">
        <f>Merge6[[#This Row],[age]]^2</f>
        <v>529</v>
      </c>
      <c r="F629" s="1">
        <v>12000000</v>
      </c>
      <c r="G629" s="1">
        <v>10100000</v>
      </c>
      <c r="H629" s="1">
        <f>Merge6[[#This Row],[MV at time]]/1000000</f>
        <v>12</v>
      </c>
      <c r="I629" s="1">
        <f>Merge6[[#This Row],[fee]]/1000000</f>
        <v>10.1</v>
      </c>
      <c r="J629" s="2">
        <f>Merge6[[#This Row],[fee]]/Merge6[[#This Row],[MV at time]]</f>
        <v>0.84166666666666667</v>
      </c>
      <c r="K629" t="s">
        <v>1233</v>
      </c>
      <c r="L629" t="s">
        <v>238</v>
      </c>
      <c r="M629" t="s">
        <v>1402</v>
      </c>
      <c r="N629" t="s">
        <v>247</v>
      </c>
      <c r="O6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29" t="s">
        <v>1403</v>
      </c>
      <c r="R629" t="s">
        <v>7</v>
      </c>
      <c r="S629">
        <v>79</v>
      </c>
      <c r="T629">
        <v>85</v>
      </c>
      <c r="U629">
        <f>Merge6[[#This Row],[POT]]-Merge6[[#This Row],[TOT]]</f>
        <v>6</v>
      </c>
      <c r="V629" t="s">
        <v>8</v>
      </c>
      <c r="W629">
        <f>IF(Merge6[[#This Row],[Preffoot]]="Right",1,0)</f>
        <v>1</v>
      </c>
      <c r="X629" t="s">
        <v>87</v>
      </c>
      <c r="Y629">
        <f>IF(Merge6[[#This Row],[Position2]]="GK",1,0)</f>
        <v>1</v>
      </c>
      <c r="Z629">
        <f>IF(Merge6[[#This Row],[Position2]]="LB",1,0)</f>
        <v>0</v>
      </c>
      <c r="AA629">
        <f>IF(Merge6[[#This Row],[Position2]]="CB",1,0)</f>
        <v>0</v>
      </c>
      <c r="AB629">
        <f>IF(Merge6[[#This Row],[Position2]]="RB",1,0)</f>
        <v>0</v>
      </c>
      <c r="AC629">
        <f>IF(Merge6[[#This Row],[Position2]]="LWB",1,0)</f>
        <v>0</v>
      </c>
      <c r="AD629">
        <f>IF(Merge6[[#This Row],[Position2]]="RWB",1,0)</f>
        <v>0</v>
      </c>
      <c r="AE629">
        <f>IF(Merge6[[#This Row],[Position2]]="LM",1,0)</f>
        <v>0</v>
      </c>
      <c r="AF629">
        <f>IF(Merge6[[#This Row],[Position2]]="CDM",1,0)</f>
        <v>0</v>
      </c>
      <c r="AG629">
        <f>IF(Merge6[[#This Row],[Position2]]="CM",1,0)</f>
        <v>0</v>
      </c>
      <c r="AH629">
        <f>IF(Merge6[[#This Row],[Position2]]="CAM",1,0)</f>
        <v>0</v>
      </c>
      <c r="AI629">
        <f>IF(Merge6[[#This Row],[Position2]]="RM",1,0)</f>
        <v>0</v>
      </c>
      <c r="AJ629">
        <f>IF(Merge6[[#This Row],[Position2]]="LW",1,0)</f>
        <v>0</v>
      </c>
      <c r="AK629">
        <f>IF(Merge6[[#This Row],[Position2]]="RW",1,0)</f>
        <v>0</v>
      </c>
      <c r="AL629">
        <f>IF(Merge6[[#This Row],[Position2]]="CF",1,0)</f>
        <v>0</v>
      </c>
      <c r="AM629">
        <f>IF(Merge6[[#This Row],[Position2]]="ST",1,0)</f>
        <v>0</v>
      </c>
      <c r="AN629">
        <v>21</v>
      </c>
      <c r="AO629">
        <v>16</v>
      </c>
      <c r="AP629">
        <v>10</v>
      </c>
      <c r="AQ629">
        <v>44</v>
      </c>
      <c r="AR629">
        <v>38</v>
      </c>
      <c r="AS629">
        <v>8</v>
      </c>
      <c r="AT629">
        <v>51</v>
      </c>
      <c r="AU629">
        <v>5</v>
      </c>
      <c r="AV629">
        <v>4</v>
      </c>
      <c r="AW629">
        <v>9</v>
      </c>
      <c r="AX629">
        <v>9</v>
      </c>
      <c r="AY629">
        <v>13</v>
      </c>
      <c r="AZ629">
        <v>8</v>
      </c>
      <c r="BA629" t="s">
        <v>1234</v>
      </c>
      <c r="BB629">
        <v>13</v>
      </c>
      <c r="BC629">
        <v>15</v>
      </c>
      <c r="BD629">
        <v>55</v>
      </c>
      <c r="BE629">
        <v>23</v>
      </c>
      <c r="BF629">
        <v>68</v>
      </c>
      <c r="BG629">
        <v>33</v>
      </c>
      <c r="BH629">
        <v>55</v>
      </c>
      <c r="BI629">
        <v>58</v>
      </c>
      <c r="BJ629">
        <v>63</v>
      </c>
      <c r="BK629">
        <v>76</v>
      </c>
      <c r="BL629">
        <v>78</v>
      </c>
      <c r="BM629">
        <v>76</v>
      </c>
      <c r="BN629">
        <v>68</v>
      </c>
      <c r="BO629">
        <v>82</v>
      </c>
      <c r="BP629">
        <v>12</v>
      </c>
      <c r="BQ629">
        <v>78</v>
      </c>
      <c r="BR629">
        <v>6</v>
      </c>
      <c r="BS629">
        <v>9</v>
      </c>
      <c r="BT629">
        <v>55</v>
      </c>
      <c r="BU629">
        <v>56</v>
      </c>
    </row>
    <row r="630" spans="1:73" x14ac:dyDescent="0.25">
      <c r="A630" t="s">
        <v>652</v>
      </c>
      <c r="B630">
        <v>37</v>
      </c>
      <c r="C630" t="s">
        <v>28</v>
      </c>
      <c r="D630">
        <v>28</v>
      </c>
      <c r="E630">
        <f>Merge6[[#This Row],[age]]^2</f>
        <v>784</v>
      </c>
      <c r="F630" s="1">
        <v>13000000</v>
      </c>
      <c r="G630" s="1">
        <v>21200000</v>
      </c>
      <c r="H630" s="1">
        <f>Merge6[[#This Row],[MV at time]]/1000000</f>
        <v>13</v>
      </c>
      <c r="I630" s="1">
        <f>Merge6[[#This Row],[fee]]/1000000</f>
        <v>21.2</v>
      </c>
      <c r="J630" s="2">
        <f>Merge6[[#This Row],[fee]]/Merge6[[#This Row],[MV at time]]</f>
        <v>1.6307692307692307</v>
      </c>
      <c r="K630" t="s">
        <v>509</v>
      </c>
      <c r="L630" t="s">
        <v>121</v>
      </c>
      <c r="M630" t="s">
        <v>36</v>
      </c>
      <c r="N630" t="s">
        <v>19</v>
      </c>
      <c r="O6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30" t="s">
        <v>6</v>
      </c>
      <c r="R630" t="s">
        <v>7</v>
      </c>
      <c r="S630">
        <v>80</v>
      </c>
      <c r="T630">
        <v>80</v>
      </c>
      <c r="U630">
        <f>Merge6[[#This Row],[POT]]-Merge6[[#This Row],[TOT]]</f>
        <v>0</v>
      </c>
      <c r="V630" t="s">
        <v>8</v>
      </c>
      <c r="W630">
        <f>IF(Merge6[[#This Row],[Preffoot]]="Right",1,0)</f>
        <v>1</v>
      </c>
      <c r="X630" t="s">
        <v>15</v>
      </c>
      <c r="Y630">
        <f>IF(Merge6[[#This Row],[Position2]]="GK",1,0)</f>
        <v>0</v>
      </c>
      <c r="Z630">
        <f>IF(Merge6[[#This Row],[Position2]]="LB",1,0)</f>
        <v>0</v>
      </c>
      <c r="AA630">
        <f>IF(Merge6[[#This Row],[Position2]]="CB",1,0)</f>
        <v>0</v>
      </c>
      <c r="AB630">
        <f>IF(Merge6[[#This Row],[Position2]]="RB",1,0)</f>
        <v>0</v>
      </c>
      <c r="AC630">
        <f>IF(Merge6[[#This Row],[Position2]]="LWB",1,0)</f>
        <v>0</v>
      </c>
      <c r="AD630">
        <f>IF(Merge6[[#This Row],[Position2]]="RWB",1,0)</f>
        <v>0</v>
      </c>
      <c r="AE630">
        <f>IF(Merge6[[#This Row],[Position2]]="LM",1,0)</f>
        <v>0</v>
      </c>
      <c r="AF630">
        <f>IF(Merge6[[#This Row],[Position2]]="CDM",1,0)</f>
        <v>0</v>
      </c>
      <c r="AG630">
        <f>IF(Merge6[[#This Row],[Position2]]="CM",1,0)</f>
        <v>0</v>
      </c>
      <c r="AH630">
        <f>IF(Merge6[[#This Row],[Position2]]="CAM",1,0)</f>
        <v>0</v>
      </c>
      <c r="AI630">
        <f>IF(Merge6[[#This Row],[Position2]]="RM",1,0)</f>
        <v>0</v>
      </c>
      <c r="AJ630">
        <f>IF(Merge6[[#This Row],[Position2]]="LW",1,0)</f>
        <v>0</v>
      </c>
      <c r="AK630">
        <f>IF(Merge6[[#This Row],[Position2]]="RW",1,0)</f>
        <v>0</v>
      </c>
      <c r="AL630">
        <f>IF(Merge6[[#This Row],[Position2]]="CF",1,0)</f>
        <v>0</v>
      </c>
      <c r="AM630">
        <f>IF(Merge6[[#This Row],[Position2]]="ST",1,0)</f>
        <v>1</v>
      </c>
      <c r="AN630">
        <v>83</v>
      </c>
      <c r="AO630">
        <v>85</v>
      </c>
      <c r="AP630">
        <v>62</v>
      </c>
      <c r="AQ630">
        <v>75</v>
      </c>
      <c r="AR630">
        <v>55</v>
      </c>
      <c r="AS630">
        <v>65</v>
      </c>
      <c r="AT630">
        <v>80</v>
      </c>
      <c r="AU630">
        <v>78</v>
      </c>
      <c r="AV630">
        <v>66</v>
      </c>
      <c r="AW630">
        <v>77</v>
      </c>
      <c r="AX630">
        <v>60</v>
      </c>
      <c r="AY630">
        <v>74</v>
      </c>
      <c r="AZ630">
        <v>75</v>
      </c>
      <c r="BA630">
        <v>26</v>
      </c>
      <c r="BB630">
        <v>22</v>
      </c>
      <c r="BC630">
        <v>24</v>
      </c>
      <c r="BD630">
        <v>86</v>
      </c>
      <c r="BE630">
        <v>71</v>
      </c>
      <c r="BF630">
        <v>75</v>
      </c>
      <c r="BG630">
        <v>80</v>
      </c>
      <c r="BH630">
        <v>90</v>
      </c>
      <c r="BI630">
        <v>85</v>
      </c>
      <c r="BJ630">
        <v>61</v>
      </c>
      <c r="BK630">
        <v>14</v>
      </c>
      <c r="BL630">
        <v>8</v>
      </c>
      <c r="BM630">
        <v>10</v>
      </c>
      <c r="BN630">
        <v>10</v>
      </c>
      <c r="BO630">
        <v>6</v>
      </c>
      <c r="BP630">
        <v>50</v>
      </c>
      <c r="BQ630">
        <v>80</v>
      </c>
      <c r="BR630">
        <v>81</v>
      </c>
      <c r="BS630">
        <v>16</v>
      </c>
      <c r="BT630">
        <v>73</v>
      </c>
      <c r="BU630">
        <v>75</v>
      </c>
    </row>
    <row r="631" spans="1:73" x14ac:dyDescent="0.25">
      <c r="A631" t="s">
        <v>1310</v>
      </c>
      <c r="B631">
        <v>23</v>
      </c>
      <c r="C631" t="s">
        <v>71</v>
      </c>
      <c r="D631">
        <v>23</v>
      </c>
      <c r="E631">
        <f>Merge6[[#This Row],[age]]^2</f>
        <v>529</v>
      </c>
      <c r="F631" s="1">
        <v>25000000</v>
      </c>
      <c r="G631" s="1">
        <v>25000000</v>
      </c>
      <c r="H631" s="1">
        <f>Merge6[[#This Row],[MV at time]]/1000000</f>
        <v>25</v>
      </c>
      <c r="I631" s="1">
        <f>Merge6[[#This Row],[fee]]/1000000</f>
        <v>25</v>
      </c>
      <c r="J631" s="2">
        <f>Merge6[[#This Row],[fee]]/Merge6[[#This Row],[MV at time]]</f>
        <v>1</v>
      </c>
      <c r="K631" t="s">
        <v>1233</v>
      </c>
      <c r="L631" t="s">
        <v>121</v>
      </c>
      <c r="M631" t="s">
        <v>1210</v>
      </c>
      <c r="N631" t="s">
        <v>213</v>
      </c>
      <c r="O6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31" t="s">
        <v>82</v>
      </c>
      <c r="R631" t="s">
        <v>60</v>
      </c>
      <c r="S631">
        <v>80</v>
      </c>
      <c r="T631">
        <v>86</v>
      </c>
      <c r="U631">
        <f>Merge6[[#This Row],[POT]]-Merge6[[#This Row],[TOT]]</f>
        <v>6</v>
      </c>
      <c r="V631" t="s">
        <v>8</v>
      </c>
      <c r="W631">
        <f>IF(Merge6[[#This Row],[Preffoot]]="Right",1,0)</f>
        <v>1</v>
      </c>
      <c r="X631" t="s">
        <v>156</v>
      </c>
      <c r="Y631">
        <f>IF(Merge6[[#This Row],[Position2]]="GK",1,0)</f>
        <v>0</v>
      </c>
      <c r="Z631">
        <f>IF(Merge6[[#This Row],[Position2]]="LB",1,0)</f>
        <v>0</v>
      </c>
      <c r="AA631">
        <f>IF(Merge6[[#This Row],[Position2]]="CB",1,0)</f>
        <v>0</v>
      </c>
      <c r="AB631">
        <f>IF(Merge6[[#This Row],[Position2]]="RB",1,0)</f>
        <v>0</v>
      </c>
      <c r="AC631">
        <f>IF(Merge6[[#This Row],[Position2]]="LWB",1,0)</f>
        <v>0</v>
      </c>
      <c r="AD631">
        <f>IF(Merge6[[#This Row],[Position2]]="RWB",1,0)</f>
        <v>0</v>
      </c>
      <c r="AE631">
        <f>IF(Merge6[[#This Row],[Position2]]="LM",1,0)</f>
        <v>0</v>
      </c>
      <c r="AF631">
        <f>IF(Merge6[[#This Row],[Position2]]="CDM",1,0)</f>
        <v>0</v>
      </c>
      <c r="AG631">
        <f>IF(Merge6[[#This Row],[Position2]]="CM",1,0)</f>
        <v>0</v>
      </c>
      <c r="AH631">
        <f>IF(Merge6[[#This Row],[Position2]]="CAM",1,0)</f>
        <v>0</v>
      </c>
      <c r="AI631">
        <f>IF(Merge6[[#This Row],[Position2]]="RM",1,0)</f>
        <v>0</v>
      </c>
      <c r="AJ631">
        <f>IF(Merge6[[#This Row],[Position2]]="LW",1,0)</f>
        <v>1</v>
      </c>
      <c r="AK631">
        <f>IF(Merge6[[#This Row],[Position2]]="RW",1,0)</f>
        <v>0</v>
      </c>
      <c r="AL631">
        <f>IF(Merge6[[#This Row],[Position2]]="CF",1,0)</f>
        <v>0</v>
      </c>
      <c r="AM631">
        <f>IF(Merge6[[#This Row],[Position2]]="ST",1,0)</f>
        <v>0</v>
      </c>
      <c r="AN631">
        <v>83</v>
      </c>
      <c r="AO631">
        <v>87</v>
      </c>
      <c r="AP631">
        <v>68</v>
      </c>
      <c r="AQ631">
        <v>78</v>
      </c>
      <c r="AR631">
        <v>69</v>
      </c>
      <c r="AS631">
        <v>69</v>
      </c>
      <c r="AT631">
        <v>72</v>
      </c>
      <c r="AU631">
        <v>77</v>
      </c>
      <c r="AV631">
        <v>68</v>
      </c>
      <c r="AW631">
        <v>64</v>
      </c>
      <c r="AX631">
        <v>44</v>
      </c>
      <c r="AY631">
        <v>55</v>
      </c>
      <c r="AZ631">
        <v>74</v>
      </c>
      <c r="BA631" t="s">
        <v>1234</v>
      </c>
      <c r="BB631">
        <v>47</v>
      </c>
      <c r="BC631">
        <v>48</v>
      </c>
      <c r="BD631">
        <v>92</v>
      </c>
      <c r="BE631">
        <v>77</v>
      </c>
      <c r="BF631">
        <v>57</v>
      </c>
      <c r="BG631">
        <v>87</v>
      </c>
      <c r="BH631">
        <v>87</v>
      </c>
      <c r="BI631">
        <v>93</v>
      </c>
      <c r="BJ631">
        <v>89</v>
      </c>
      <c r="BK631">
        <v>13</v>
      </c>
      <c r="BL631">
        <v>15</v>
      </c>
      <c r="BM631">
        <v>13</v>
      </c>
      <c r="BN631">
        <v>9</v>
      </c>
      <c r="BO631">
        <v>9</v>
      </c>
      <c r="BP631">
        <v>56</v>
      </c>
      <c r="BQ631">
        <v>77</v>
      </c>
      <c r="BR631">
        <v>75</v>
      </c>
      <c r="BS631">
        <v>50</v>
      </c>
      <c r="BT631">
        <v>77</v>
      </c>
      <c r="BU631">
        <v>77</v>
      </c>
    </row>
    <row r="632" spans="1:73" x14ac:dyDescent="0.25">
      <c r="A632" t="s">
        <v>870</v>
      </c>
      <c r="B632">
        <v>11</v>
      </c>
      <c r="C632" t="s">
        <v>28</v>
      </c>
      <c r="D632">
        <v>33</v>
      </c>
      <c r="E632">
        <f>Merge6[[#This Row],[age]]^2</f>
        <v>1089</v>
      </c>
      <c r="F632" s="1">
        <v>28000000</v>
      </c>
      <c r="G632" s="1">
        <v>9000000</v>
      </c>
      <c r="H632" s="1">
        <f>Merge6[[#This Row],[MV at time]]/1000000</f>
        <v>28</v>
      </c>
      <c r="I632" s="1">
        <f>Merge6[[#This Row],[fee]]/1000000</f>
        <v>9</v>
      </c>
      <c r="J632" s="2">
        <f>Merge6[[#This Row],[fee]]/Merge6[[#This Row],[MV at time]]</f>
        <v>0.32142857142857145</v>
      </c>
      <c r="K632" t="s">
        <v>773</v>
      </c>
      <c r="L632" t="s">
        <v>277</v>
      </c>
      <c r="M632" t="s">
        <v>35</v>
      </c>
      <c r="N632" t="s">
        <v>206</v>
      </c>
      <c r="O6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32" t="s">
        <v>6</v>
      </c>
      <c r="R632" t="s">
        <v>6</v>
      </c>
      <c r="S632">
        <v>87</v>
      </c>
      <c r="T632">
        <v>87</v>
      </c>
      <c r="U632">
        <f>Merge6[[#This Row],[POT]]-Merge6[[#This Row],[TOT]]</f>
        <v>0</v>
      </c>
      <c r="V632" t="s">
        <v>8</v>
      </c>
      <c r="W632">
        <f>IF(Merge6[[#This Row],[Preffoot]]="Right",1,0)</f>
        <v>1</v>
      </c>
      <c r="X632" t="s">
        <v>15</v>
      </c>
      <c r="Y632">
        <f>IF(Merge6[[#This Row],[Position2]]="GK",1,0)</f>
        <v>0</v>
      </c>
      <c r="Z632">
        <f>IF(Merge6[[#This Row],[Position2]]="LB",1,0)</f>
        <v>0</v>
      </c>
      <c r="AA632">
        <f>IF(Merge6[[#This Row],[Position2]]="CB",1,0)</f>
        <v>0</v>
      </c>
      <c r="AB632">
        <f>IF(Merge6[[#This Row],[Position2]]="RB",1,0)</f>
        <v>0</v>
      </c>
      <c r="AC632">
        <f>IF(Merge6[[#This Row],[Position2]]="LWB",1,0)</f>
        <v>0</v>
      </c>
      <c r="AD632">
        <f>IF(Merge6[[#This Row],[Position2]]="RWB",1,0)</f>
        <v>0</v>
      </c>
      <c r="AE632">
        <f>IF(Merge6[[#This Row],[Position2]]="LM",1,0)</f>
        <v>0</v>
      </c>
      <c r="AF632">
        <f>IF(Merge6[[#This Row],[Position2]]="CDM",1,0)</f>
        <v>0</v>
      </c>
      <c r="AG632">
        <f>IF(Merge6[[#This Row],[Position2]]="CM",1,0)</f>
        <v>0</v>
      </c>
      <c r="AH632">
        <f>IF(Merge6[[#This Row],[Position2]]="CAM",1,0)</f>
        <v>0</v>
      </c>
      <c r="AI632">
        <f>IF(Merge6[[#This Row],[Position2]]="RM",1,0)</f>
        <v>0</v>
      </c>
      <c r="AJ632">
        <f>IF(Merge6[[#This Row],[Position2]]="LW",1,0)</f>
        <v>0</v>
      </c>
      <c r="AK632">
        <f>IF(Merge6[[#This Row],[Position2]]="RW",1,0)</f>
        <v>0</v>
      </c>
      <c r="AL632">
        <f>IF(Merge6[[#This Row],[Position2]]="CF",1,0)</f>
        <v>0</v>
      </c>
      <c r="AM632">
        <f>IF(Merge6[[#This Row],[Position2]]="ST",1,0)</f>
        <v>1</v>
      </c>
      <c r="AN632">
        <v>84</v>
      </c>
      <c r="AO632">
        <v>83</v>
      </c>
      <c r="AP632">
        <v>80</v>
      </c>
      <c r="AQ632">
        <v>83</v>
      </c>
      <c r="AR632">
        <v>77</v>
      </c>
      <c r="AS632">
        <v>84</v>
      </c>
      <c r="AT632">
        <v>89</v>
      </c>
      <c r="AU632">
        <v>92</v>
      </c>
      <c r="AV632">
        <v>88</v>
      </c>
      <c r="AW632">
        <v>86</v>
      </c>
      <c r="AX632">
        <v>82</v>
      </c>
      <c r="AY632">
        <v>83</v>
      </c>
      <c r="AZ632">
        <v>90</v>
      </c>
      <c r="BA632">
        <v>57</v>
      </c>
      <c r="BB632">
        <v>38</v>
      </c>
      <c r="BC632">
        <v>45</v>
      </c>
      <c r="BD632">
        <v>74</v>
      </c>
      <c r="BE632">
        <v>78</v>
      </c>
      <c r="BF632">
        <v>85</v>
      </c>
      <c r="BG632">
        <v>78</v>
      </c>
      <c r="BH632">
        <v>68</v>
      </c>
      <c r="BI632">
        <v>76</v>
      </c>
      <c r="BJ632">
        <v>69</v>
      </c>
      <c r="BK632">
        <v>33</v>
      </c>
      <c r="BL632">
        <v>27</v>
      </c>
      <c r="BM632">
        <v>25</v>
      </c>
      <c r="BN632">
        <v>31</v>
      </c>
      <c r="BO632">
        <v>37</v>
      </c>
      <c r="BP632">
        <v>87</v>
      </c>
      <c r="BQ632">
        <v>92</v>
      </c>
      <c r="BR632">
        <v>91</v>
      </c>
      <c r="BS632">
        <v>41</v>
      </c>
      <c r="BT632">
        <v>84</v>
      </c>
      <c r="BU632">
        <v>85</v>
      </c>
    </row>
    <row r="633" spans="1:73" x14ac:dyDescent="0.25">
      <c r="A633" t="s">
        <v>1155</v>
      </c>
      <c r="B633">
        <v>10</v>
      </c>
      <c r="C633" t="s">
        <v>116</v>
      </c>
      <c r="D633">
        <v>25</v>
      </c>
      <c r="E633">
        <f>Merge6[[#This Row],[age]]^2</f>
        <v>625</v>
      </c>
      <c r="F633" s="1">
        <v>10000000</v>
      </c>
      <c r="G633" s="1">
        <v>10910000</v>
      </c>
      <c r="H633" s="1">
        <f>Merge6[[#This Row],[MV at time]]/1000000</f>
        <v>10</v>
      </c>
      <c r="I633" s="1">
        <f>Merge6[[#This Row],[fee]]/1000000</f>
        <v>10.91</v>
      </c>
      <c r="J633" s="2">
        <f>Merge6[[#This Row],[fee]]/Merge6[[#This Row],[MV at time]]</f>
        <v>1.091</v>
      </c>
      <c r="K633" t="s">
        <v>1050</v>
      </c>
      <c r="L633" t="s">
        <v>11</v>
      </c>
      <c r="M633" t="s">
        <v>363</v>
      </c>
      <c r="N633" t="s">
        <v>301</v>
      </c>
      <c r="O6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33" t="s">
        <v>55</v>
      </c>
      <c r="R633" t="s">
        <v>46</v>
      </c>
      <c r="S633">
        <v>78</v>
      </c>
      <c r="T633">
        <v>78</v>
      </c>
      <c r="U633">
        <f>Merge6[[#This Row],[POT]]-Merge6[[#This Row],[TOT]]</f>
        <v>0</v>
      </c>
      <c r="V633" t="s">
        <v>43</v>
      </c>
      <c r="W633">
        <f>IF(Merge6[[#This Row],[Preffoot]]="Right",1,0)</f>
        <v>0</v>
      </c>
      <c r="X633" t="s">
        <v>37</v>
      </c>
      <c r="Y633">
        <f>IF(Merge6[[#This Row],[Position2]]="GK",1,0)</f>
        <v>0</v>
      </c>
      <c r="Z633">
        <f>IF(Merge6[[#This Row],[Position2]]="LB",1,0)</f>
        <v>0</v>
      </c>
      <c r="AA633">
        <f>IF(Merge6[[#This Row],[Position2]]="CB",1,0)</f>
        <v>0</v>
      </c>
      <c r="AB633">
        <f>IF(Merge6[[#This Row],[Position2]]="RB",1,0)</f>
        <v>0</v>
      </c>
      <c r="AC633">
        <f>IF(Merge6[[#This Row],[Position2]]="LWB",1,0)</f>
        <v>0</v>
      </c>
      <c r="AD633">
        <f>IF(Merge6[[#This Row],[Position2]]="RWB",1,0)</f>
        <v>0</v>
      </c>
      <c r="AE633">
        <f>IF(Merge6[[#This Row],[Position2]]="LM",1,0)</f>
        <v>0</v>
      </c>
      <c r="AF633">
        <f>IF(Merge6[[#This Row],[Position2]]="CDM",1,0)</f>
        <v>0</v>
      </c>
      <c r="AG633">
        <f>IF(Merge6[[#This Row],[Position2]]="CM",1,0)</f>
        <v>0</v>
      </c>
      <c r="AH633">
        <f>IF(Merge6[[#This Row],[Position2]]="CAM",1,0)</f>
        <v>0</v>
      </c>
      <c r="AI633">
        <f>IF(Merge6[[#This Row],[Position2]]="RM",1,0)</f>
        <v>1</v>
      </c>
      <c r="AJ633">
        <f>IF(Merge6[[#This Row],[Position2]]="LW",1,0)</f>
        <v>0</v>
      </c>
      <c r="AK633">
        <f>IF(Merge6[[#This Row],[Position2]]="RW",1,0)</f>
        <v>0</v>
      </c>
      <c r="AL633">
        <f>IF(Merge6[[#This Row],[Position2]]="CF",1,0)</f>
        <v>0</v>
      </c>
      <c r="AM633">
        <f>IF(Merge6[[#This Row],[Position2]]="ST",1,0)</f>
        <v>0</v>
      </c>
      <c r="AN633">
        <v>81</v>
      </c>
      <c r="AO633">
        <v>84</v>
      </c>
      <c r="AP633">
        <v>75</v>
      </c>
      <c r="AQ633">
        <v>71</v>
      </c>
      <c r="AR633">
        <v>65</v>
      </c>
      <c r="AS633">
        <v>54</v>
      </c>
      <c r="AT633">
        <v>74</v>
      </c>
      <c r="AU633">
        <v>66</v>
      </c>
      <c r="AV633">
        <v>73</v>
      </c>
      <c r="AW633">
        <v>75</v>
      </c>
      <c r="AX633">
        <v>64</v>
      </c>
      <c r="AY633">
        <v>62</v>
      </c>
      <c r="AZ633">
        <v>66</v>
      </c>
      <c r="BA633">
        <v>31</v>
      </c>
      <c r="BB633">
        <v>41</v>
      </c>
      <c r="BC633">
        <v>44</v>
      </c>
      <c r="BD633">
        <v>87</v>
      </c>
      <c r="BE633">
        <v>67</v>
      </c>
      <c r="BF633">
        <v>52</v>
      </c>
      <c r="BG633">
        <v>79</v>
      </c>
      <c r="BH633">
        <v>89</v>
      </c>
      <c r="BI633">
        <v>90</v>
      </c>
      <c r="BJ633">
        <v>56</v>
      </c>
      <c r="BK633">
        <v>9</v>
      </c>
      <c r="BL633">
        <v>6</v>
      </c>
      <c r="BM633">
        <v>12</v>
      </c>
      <c r="BN633">
        <v>13</v>
      </c>
      <c r="BO633">
        <v>9</v>
      </c>
      <c r="BP633">
        <v>55</v>
      </c>
      <c r="BQ633">
        <v>77</v>
      </c>
      <c r="BR633">
        <v>71</v>
      </c>
      <c r="BS633">
        <v>33</v>
      </c>
      <c r="BT633">
        <v>75</v>
      </c>
      <c r="BU633">
        <v>79</v>
      </c>
    </row>
    <row r="634" spans="1:73" x14ac:dyDescent="0.25">
      <c r="A634" t="s">
        <v>653</v>
      </c>
      <c r="B634">
        <v>47</v>
      </c>
      <c r="C634" t="s">
        <v>28</v>
      </c>
      <c r="D634">
        <v>21</v>
      </c>
      <c r="E634">
        <f>Merge6[[#This Row],[age]]^2</f>
        <v>441</v>
      </c>
      <c r="F634" s="1">
        <v>60000000</v>
      </c>
      <c r="G634" s="1">
        <v>63000000</v>
      </c>
      <c r="H634" s="1">
        <f>Merge6[[#This Row],[MV at time]]/1000000</f>
        <v>60</v>
      </c>
      <c r="I634" s="1">
        <f>Merge6[[#This Row],[fee]]/1000000</f>
        <v>63</v>
      </c>
      <c r="J634" s="2">
        <f>Merge6[[#This Row],[fee]]/Merge6[[#This Row],[MV at time]]</f>
        <v>1.05</v>
      </c>
      <c r="K634" t="s">
        <v>509</v>
      </c>
      <c r="L634" t="s">
        <v>295</v>
      </c>
      <c r="M634" t="s">
        <v>109</v>
      </c>
      <c r="N634" t="s">
        <v>231</v>
      </c>
      <c r="O6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34" t="s">
        <v>91</v>
      </c>
      <c r="R634" t="s">
        <v>6</v>
      </c>
      <c r="S634">
        <v>82</v>
      </c>
      <c r="T634">
        <v>88</v>
      </c>
      <c r="U634">
        <f>Merge6[[#This Row],[POT]]-Merge6[[#This Row],[TOT]]</f>
        <v>6</v>
      </c>
      <c r="V634" t="s">
        <v>8</v>
      </c>
      <c r="W634">
        <f>IF(Merge6[[#This Row],[Preffoot]]="Right",1,0)</f>
        <v>1</v>
      </c>
      <c r="X634" t="s">
        <v>15</v>
      </c>
      <c r="Y634">
        <f>IF(Merge6[[#This Row],[Position2]]="GK",1,0)</f>
        <v>0</v>
      </c>
      <c r="Z634">
        <f>IF(Merge6[[#This Row],[Position2]]="LB",1,0)</f>
        <v>0</v>
      </c>
      <c r="AA634">
        <f>IF(Merge6[[#This Row],[Position2]]="CB",1,0)</f>
        <v>0</v>
      </c>
      <c r="AB634">
        <f>IF(Merge6[[#This Row],[Position2]]="RB",1,0)</f>
        <v>0</v>
      </c>
      <c r="AC634">
        <f>IF(Merge6[[#This Row],[Position2]]="LWB",1,0)</f>
        <v>0</v>
      </c>
      <c r="AD634">
        <f>IF(Merge6[[#This Row],[Position2]]="RWB",1,0)</f>
        <v>0</v>
      </c>
      <c r="AE634">
        <f>IF(Merge6[[#This Row],[Position2]]="LM",1,0)</f>
        <v>0</v>
      </c>
      <c r="AF634">
        <f>IF(Merge6[[#This Row],[Position2]]="CDM",1,0)</f>
        <v>0</v>
      </c>
      <c r="AG634">
        <f>IF(Merge6[[#This Row],[Position2]]="CM",1,0)</f>
        <v>0</v>
      </c>
      <c r="AH634">
        <f>IF(Merge6[[#This Row],[Position2]]="CAM",1,0)</f>
        <v>0</v>
      </c>
      <c r="AI634">
        <f>IF(Merge6[[#This Row],[Position2]]="RM",1,0)</f>
        <v>0</v>
      </c>
      <c r="AJ634">
        <f>IF(Merge6[[#This Row],[Position2]]="LW",1,0)</f>
        <v>0</v>
      </c>
      <c r="AK634">
        <f>IF(Merge6[[#This Row],[Position2]]="RW",1,0)</f>
        <v>0</v>
      </c>
      <c r="AL634">
        <f>IF(Merge6[[#This Row],[Position2]]="CF",1,0)</f>
        <v>0</v>
      </c>
      <c r="AM634">
        <f>IF(Merge6[[#This Row],[Position2]]="ST",1,0)</f>
        <v>1</v>
      </c>
      <c r="AN634">
        <v>83</v>
      </c>
      <c r="AO634">
        <v>81</v>
      </c>
      <c r="AP634">
        <v>67</v>
      </c>
      <c r="AQ634">
        <v>74</v>
      </c>
      <c r="AR634">
        <v>58</v>
      </c>
      <c r="AS634">
        <v>79</v>
      </c>
      <c r="AT634">
        <v>83</v>
      </c>
      <c r="AU634">
        <v>86</v>
      </c>
      <c r="AV634">
        <v>76</v>
      </c>
      <c r="AW634">
        <v>77</v>
      </c>
      <c r="AX634">
        <v>46</v>
      </c>
      <c r="AY634">
        <v>66</v>
      </c>
      <c r="AZ634">
        <v>84</v>
      </c>
      <c r="BA634">
        <v>25</v>
      </c>
      <c r="BB634">
        <v>16</v>
      </c>
      <c r="BC634">
        <v>26</v>
      </c>
      <c r="BD634">
        <v>76</v>
      </c>
      <c r="BE634">
        <v>76</v>
      </c>
      <c r="BF634">
        <v>79</v>
      </c>
      <c r="BG634">
        <v>77</v>
      </c>
      <c r="BH634">
        <v>77</v>
      </c>
      <c r="BI634">
        <v>76</v>
      </c>
      <c r="BJ634">
        <v>75</v>
      </c>
      <c r="BK634">
        <v>9</v>
      </c>
      <c r="BL634">
        <v>8</v>
      </c>
      <c r="BM634">
        <v>7</v>
      </c>
      <c r="BN634">
        <v>12</v>
      </c>
      <c r="BO634">
        <v>13</v>
      </c>
      <c r="BP634">
        <v>62</v>
      </c>
      <c r="BQ634">
        <v>80</v>
      </c>
      <c r="BR634">
        <v>84</v>
      </c>
      <c r="BS634">
        <v>23</v>
      </c>
      <c r="BT634">
        <v>70</v>
      </c>
      <c r="BU634">
        <v>79</v>
      </c>
    </row>
    <row r="635" spans="1:73" x14ac:dyDescent="0.25">
      <c r="A635" t="s">
        <v>653</v>
      </c>
      <c r="B635">
        <v>23</v>
      </c>
      <c r="C635" t="s">
        <v>28</v>
      </c>
      <c r="D635">
        <v>21</v>
      </c>
      <c r="E635">
        <f>Merge6[[#This Row],[age]]^2</f>
        <v>441</v>
      </c>
      <c r="F635" s="1">
        <v>60000000</v>
      </c>
      <c r="G635" s="1">
        <v>22340000</v>
      </c>
      <c r="H635" s="1">
        <f>Merge6[[#This Row],[MV at time]]/1000000</f>
        <v>60</v>
      </c>
      <c r="I635" s="1">
        <f>Merge6[[#This Row],[fee]]/1000000</f>
        <v>22.34</v>
      </c>
      <c r="J635" s="2">
        <f>Merge6[[#This Row],[fee]]/Merge6[[#This Row],[MV at time]]</f>
        <v>0.37233333333333335</v>
      </c>
      <c r="K635" t="s">
        <v>509</v>
      </c>
      <c r="L635" t="s">
        <v>295</v>
      </c>
      <c r="M635" t="s">
        <v>13</v>
      </c>
      <c r="N635" t="s">
        <v>109</v>
      </c>
      <c r="O6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6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35" t="s">
        <v>14</v>
      </c>
      <c r="R635" t="s">
        <v>91</v>
      </c>
      <c r="S635">
        <v>82</v>
      </c>
      <c r="T635">
        <v>88</v>
      </c>
      <c r="U635">
        <f>Merge6[[#This Row],[POT]]-Merge6[[#This Row],[TOT]]</f>
        <v>6</v>
      </c>
      <c r="V635" t="s">
        <v>8</v>
      </c>
      <c r="W635">
        <f>IF(Merge6[[#This Row],[Preffoot]]="Right",1,0)</f>
        <v>1</v>
      </c>
      <c r="X635" t="s">
        <v>15</v>
      </c>
      <c r="Y635">
        <f>IF(Merge6[[#This Row],[Position2]]="GK",1,0)</f>
        <v>0</v>
      </c>
      <c r="Z635">
        <f>IF(Merge6[[#This Row],[Position2]]="LB",1,0)</f>
        <v>0</v>
      </c>
      <c r="AA635">
        <f>IF(Merge6[[#This Row],[Position2]]="CB",1,0)</f>
        <v>0</v>
      </c>
      <c r="AB635">
        <f>IF(Merge6[[#This Row],[Position2]]="RB",1,0)</f>
        <v>0</v>
      </c>
      <c r="AC635">
        <f>IF(Merge6[[#This Row],[Position2]]="LWB",1,0)</f>
        <v>0</v>
      </c>
      <c r="AD635">
        <f>IF(Merge6[[#This Row],[Position2]]="RWB",1,0)</f>
        <v>0</v>
      </c>
      <c r="AE635">
        <f>IF(Merge6[[#This Row],[Position2]]="LM",1,0)</f>
        <v>0</v>
      </c>
      <c r="AF635">
        <f>IF(Merge6[[#This Row],[Position2]]="CDM",1,0)</f>
        <v>0</v>
      </c>
      <c r="AG635">
        <f>IF(Merge6[[#This Row],[Position2]]="CM",1,0)</f>
        <v>0</v>
      </c>
      <c r="AH635">
        <f>IF(Merge6[[#This Row],[Position2]]="CAM",1,0)</f>
        <v>0</v>
      </c>
      <c r="AI635">
        <f>IF(Merge6[[#This Row],[Position2]]="RM",1,0)</f>
        <v>0</v>
      </c>
      <c r="AJ635">
        <f>IF(Merge6[[#This Row],[Position2]]="LW",1,0)</f>
        <v>0</v>
      </c>
      <c r="AK635">
        <f>IF(Merge6[[#This Row],[Position2]]="RW",1,0)</f>
        <v>0</v>
      </c>
      <c r="AL635">
        <f>IF(Merge6[[#This Row],[Position2]]="CF",1,0)</f>
        <v>0</v>
      </c>
      <c r="AM635">
        <f>IF(Merge6[[#This Row],[Position2]]="ST",1,0)</f>
        <v>1</v>
      </c>
      <c r="AN635">
        <v>83</v>
      </c>
      <c r="AO635">
        <v>81</v>
      </c>
      <c r="AP635">
        <v>67</v>
      </c>
      <c r="AQ635">
        <v>74</v>
      </c>
      <c r="AR635">
        <v>58</v>
      </c>
      <c r="AS635">
        <v>79</v>
      </c>
      <c r="AT635">
        <v>83</v>
      </c>
      <c r="AU635">
        <v>86</v>
      </c>
      <c r="AV635">
        <v>76</v>
      </c>
      <c r="AW635">
        <v>77</v>
      </c>
      <c r="AX635">
        <v>46</v>
      </c>
      <c r="AY635">
        <v>66</v>
      </c>
      <c r="AZ635">
        <v>84</v>
      </c>
      <c r="BA635">
        <v>25</v>
      </c>
      <c r="BB635">
        <v>16</v>
      </c>
      <c r="BC635">
        <v>26</v>
      </c>
      <c r="BD635">
        <v>76</v>
      </c>
      <c r="BE635">
        <v>76</v>
      </c>
      <c r="BF635">
        <v>79</v>
      </c>
      <c r="BG635">
        <v>77</v>
      </c>
      <c r="BH635">
        <v>77</v>
      </c>
      <c r="BI635">
        <v>76</v>
      </c>
      <c r="BJ635">
        <v>75</v>
      </c>
      <c r="BK635">
        <v>9</v>
      </c>
      <c r="BL635">
        <v>8</v>
      </c>
      <c r="BM635">
        <v>7</v>
      </c>
      <c r="BN635">
        <v>12</v>
      </c>
      <c r="BO635">
        <v>13</v>
      </c>
      <c r="BP635">
        <v>62</v>
      </c>
      <c r="BQ635">
        <v>80</v>
      </c>
      <c r="BR635">
        <v>84</v>
      </c>
      <c r="BS635">
        <v>23</v>
      </c>
      <c r="BT635">
        <v>70</v>
      </c>
      <c r="BU635">
        <v>79</v>
      </c>
    </row>
    <row r="636" spans="1:73" x14ac:dyDescent="0.25">
      <c r="A636" t="s">
        <v>1156</v>
      </c>
      <c r="B636">
        <v>11</v>
      </c>
      <c r="C636" t="s">
        <v>28</v>
      </c>
      <c r="D636">
        <v>22</v>
      </c>
      <c r="E636">
        <f>Merge6[[#This Row],[age]]^2</f>
        <v>484</v>
      </c>
      <c r="F636" s="1">
        <v>12000000</v>
      </c>
      <c r="G636" s="1">
        <v>8000000</v>
      </c>
      <c r="H636" s="1">
        <f>Merge6[[#This Row],[MV at time]]/1000000</f>
        <v>12</v>
      </c>
      <c r="I636" s="1">
        <f>Merge6[[#This Row],[fee]]/1000000</f>
        <v>8</v>
      </c>
      <c r="J636" s="2">
        <f>Merge6[[#This Row],[fee]]/Merge6[[#This Row],[MV at time]]</f>
        <v>0.66666666666666663</v>
      </c>
      <c r="K636" t="s">
        <v>1050</v>
      </c>
      <c r="L636" t="s">
        <v>252</v>
      </c>
      <c r="M636" t="s">
        <v>89</v>
      </c>
      <c r="N636" t="s">
        <v>469</v>
      </c>
      <c r="O6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36" t="s">
        <v>60</v>
      </c>
      <c r="R636" t="s">
        <v>91</v>
      </c>
      <c r="S636">
        <v>77</v>
      </c>
      <c r="T636">
        <v>83</v>
      </c>
      <c r="U636">
        <f>Merge6[[#This Row],[POT]]-Merge6[[#This Row],[TOT]]</f>
        <v>6</v>
      </c>
      <c r="V636" t="s">
        <v>8</v>
      </c>
      <c r="W636">
        <f>IF(Merge6[[#This Row],[Preffoot]]="Right",1,0)</f>
        <v>1</v>
      </c>
      <c r="X636" t="s">
        <v>15</v>
      </c>
      <c r="Y636">
        <f>IF(Merge6[[#This Row],[Position2]]="GK",1,0)</f>
        <v>0</v>
      </c>
      <c r="Z636">
        <f>IF(Merge6[[#This Row],[Position2]]="LB",1,0)</f>
        <v>0</v>
      </c>
      <c r="AA636">
        <f>IF(Merge6[[#This Row],[Position2]]="CB",1,0)</f>
        <v>0</v>
      </c>
      <c r="AB636">
        <f>IF(Merge6[[#This Row],[Position2]]="RB",1,0)</f>
        <v>0</v>
      </c>
      <c r="AC636">
        <f>IF(Merge6[[#This Row],[Position2]]="LWB",1,0)</f>
        <v>0</v>
      </c>
      <c r="AD636">
        <f>IF(Merge6[[#This Row],[Position2]]="RWB",1,0)</f>
        <v>0</v>
      </c>
      <c r="AE636">
        <f>IF(Merge6[[#This Row],[Position2]]="LM",1,0)</f>
        <v>0</v>
      </c>
      <c r="AF636">
        <f>IF(Merge6[[#This Row],[Position2]]="CDM",1,0)</f>
        <v>0</v>
      </c>
      <c r="AG636">
        <f>IF(Merge6[[#This Row],[Position2]]="CM",1,0)</f>
        <v>0</v>
      </c>
      <c r="AH636">
        <f>IF(Merge6[[#This Row],[Position2]]="CAM",1,0)</f>
        <v>0</v>
      </c>
      <c r="AI636">
        <f>IF(Merge6[[#This Row],[Position2]]="RM",1,0)</f>
        <v>0</v>
      </c>
      <c r="AJ636">
        <f>IF(Merge6[[#This Row],[Position2]]="LW",1,0)</f>
        <v>0</v>
      </c>
      <c r="AK636">
        <f>IF(Merge6[[#This Row],[Position2]]="RW",1,0)</f>
        <v>0</v>
      </c>
      <c r="AL636">
        <f>IF(Merge6[[#This Row],[Position2]]="CF",1,0)</f>
        <v>0</v>
      </c>
      <c r="AM636">
        <f>IF(Merge6[[#This Row],[Position2]]="ST",1,0)</f>
        <v>1</v>
      </c>
      <c r="AN636">
        <v>80</v>
      </c>
      <c r="AO636">
        <v>77</v>
      </c>
      <c r="AP636">
        <v>58</v>
      </c>
      <c r="AQ636">
        <v>76</v>
      </c>
      <c r="AR636">
        <v>59</v>
      </c>
      <c r="AS636">
        <v>67</v>
      </c>
      <c r="AT636">
        <v>79</v>
      </c>
      <c r="AU636">
        <v>79</v>
      </c>
      <c r="AV636">
        <v>71</v>
      </c>
      <c r="AW636">
        <v>61</v>
      </c>
      <c r="AX636">
        <v>48</v>
      </c>
      <c r="AY636">
        <v>81</v>
      </c>
      <c r="AZ636">
        <v>69</v>
      </c>
      <c r="BA636">
        <v>43</v>
      </c>
      <c r="BB636">
        <v>27</v>
      </c>
      <c r="BC636">
        <v>33</v>
      </c>
      <c r="BD636">
        <v>80</v>
      </c>
      <c r="BE636">
        <v>78</v>
      </c>
      <c r="BF636">
        <v>79</v>
      </c>
      <c r="BG636">
        <v>65</v>
      </c>
      <c r="BH636">
        <v>86</v>
      </c>
      <c r="BI636">
        <v>72</v>
      </c>
      <c r="BJ636">
        <v>79</v>
      </c>
      <c r="BK636">
        <v>8</v>
      </c>
      <c r="BL636">
        <v>9</v>
      </c>
      <c r="BM636">
        <v>11</v>
      </c>
      <c r="BN636">
        <v>11</v>
      </c>
      <c r="BO636">
        <v>6</v>
      </c>
      <c r="BP636">
        <v>71</v>
      </c>
      <c r="BQ636">
        <v>77</v>
      </c>
      <c r="BR636">
        <v>77</v>
      </c>
      <c r="BS636">
        <v>37</v>
      </c>
      <c r="BT636">
        <v>68</v>
      </c>
      <c r="BU636">
        <v>71</v>
      </c>
    </row>
    <row r="637" spans="1:73" x14ac:dyDescent="0.25">
      <c r="A637" t="s">
        <v>179</v>
      </c>
      <c r="B637">
        <v>11</v>
      </c>
      <c r="C637" t="s">
        <v>84</v>
      </c>
      <c r="D637">
        <v>33</v>
      </c>
      <c r="E637">
        <f>Merge6[[#This Row],[age]]^2</f>
        <v>1089</v>
      </c>
      <c r="F637" s="1">
        <v>5000000</v>
      </c>
      <c r="G637" s="1">
        <v>8000000</v>
      </c>
      <c r="H637" s="1">
        <f>Merge6[[#This Row],[MV at time]]/1000000</f>
        <v>5</v>
      </c>
      <c r="I637" s="1">
        <f>Merge6[[#This Row],[fee]]/1000000</f>
        <v>8</v>
      </c>
      <c r="J637" s="2">
        <f>Merge6[[#This Row],[fee]]/Merge6[[#This Row],[MV at time]]</f>
        <v>1.6</v>
      </c>
      <c r="K637" t="s">
        <v>2</v>
      </c>
      <c r="L637" t="s">
        <v>85</v>
      </c>
      <c r="M637" t="s">
        <v>180</v>
      </c>
      <c r="N637" t="s">
        <v>181</v>
      </c>
      <c r="O6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37" t="s">
        <v>131</v>
      </c>
      <c r="R637" t="s">
        <v>60</v>
      </c>
      <c r="S637">
        <v>80</v>
      </c>
      <c r="T637">
        <v>80</v>
      </c>
      <c r="U637">
        <f>Merge6[[#This Row],[POT]]-Merge6[[#This Row],[TOT]]</f>
        <v>0</v>
      </c>
      <c r="V637" t="s">
        <v>8</v>
      </c>
      <c r="W637">
        <f>IF(Merge6[[#This Row],[Preffoot]]="Right",1,0)</f>
        <v>1</v>
      </c>
      <c r="X637" t="s">
        <v>87</v>
      </c>
      <c r="Y637">
        <f>IF(Merge6[[#This Row],[Position2]]="GK",1,0)</f>
        <v>1</v>
      </c>
      <c r="Z637">
        <f>IF(Merge6[[#This Row],[Position2]]="LB",1,0)</f>
        <v>0</v>
      </c>
      <c r="AA637">
        <f>IF(Merge6[[#This Row],[Position2]]="CB",1,0)</f>
        <v>0</v>
      </c>
      <c r="AB637">
        <f>IF(Merge6[[#This Row],[Position2]]="RB",1,0)</f>
        <v>0</v>
      </c>
      <c r="AC637">
        <f>IF(Merge6[[#This Row],[Position2]]="LWB",1,0)</f>
        <v>0</v>
      </c>
      <c r="AD637">
        <f>IF(Merge6[[#This Row],[Position2]]="RWB",1,0)</f>
        <v>0</v>
      </c>
      <c r="AE637">
        <f>IF(Merge6[[#This Row],[Position2]]="LM",1,0)</f>
        <v>0</v>
      </c>
      <c r="AF637">
        <f>IF(Merge6[[#This Row],[Position2]]="CDM",1,0)</f>
        <v>0</v>
      </c>
      <c r="AG637">
        <f>IF(Merge6[[#This Row],[Position2]]="CM",1,0)</f>
        <v>0</v>
      </c>
      <c r="AH637">
        <f>IF(Merge6[[#This Row],[Position2]]="CAM",1,0)</f>
        <v>0</v>
      </c>
      <c r="AI637">
        <f>IF(Merge6[[#This Row],[Position2]]="RM",1,0)</f>
        <v>0</v>
      </c>
      <c r="AJ637">
        <f>IF(Merge6[[#This Row],[Position2]]="LW",1,0)</f>
        <v>0</v>
      </c>
      <c r="AK637">
        <f>IF(Merge6[[#This Row],[Position2]]="RW",1,0)</f>
        <v>0</v>
      </c>
      <c r="AL637">
        <f>IF(Merge6[[#This Row],[Position2]]="CF",1,0)</f>
        <v>0</v>
      </c>
      <c r="AM637">
        <f>IF(Merge6[[#This Row],[Position2]]="ST",1,0)</f>
        <v>0</v>
      </c>
      <c r="AN637">
        <v>22</v>
      </c>
      <c r="AO637">
        <v>14</v>
      </c>
      <c r="AP637">
        <v>14</v>
      </c>
      <c r="AQ637">
        <v>20</v>
      </c>
      <c r="AR637">
        <v>32</v>
      </c>
      <c r="AS637">
        <v>11</v>
      </c>
      <c r="AT637">
        <v>14</v>
      </c>
      <c r="AU637">
        <v>13</v>
      </c>
      <c r="AV637">
        <v>20</v>
      </c>
      <c r="AW637">
        <v>18</v>
      </c>
      <c r="AX637">
        <v>12</v>
      </c>
      <c r="AY637">
        <v>22</v>
      </c>
      <c r="AZ637">
        <v>17</v>
      </c>
      <c r="BA637">
        <v>11</v>
      </c>
      <c r="BB637">
        <v>13</v>
      </c>
      <c r="BC637">
        <v>12</v>
      </c>
      <c r="BD637">
        <v>50</v>
      </c>
      <c r="BE637">
        <v>25</v>
      </c>
      <c r="BF637">
        <v>65</v>
      </c>
      <c r="BG637">
        <v>44</v>
      </c>
      <c r="BH637">
        <v>47</v>
      </c>
      <c r="BI637">
        <v>52</v>
      </c>
      <c r="BJ637">
        <v>68</v>
      </c>
      <c r="BK637">
        <v>79</v>
      </c>
      <c r="BL637">
        <v>78</v>
      </c>
      <c r="BM637">
        <v>83</v>
      </c>
      <c r="BN637">
        <v>70</v>
      </c>
      <c r="BO637">
        <v>84</v>
      </c>
      <c r="BP637">
        <v>43</v>
      </c>
      <c r="BQ637">
        <v>71</v>
      </c>
      <c r="BR637">
        <v>15</v>
      </c>
      <c r="BS637">
        <v>16</v>
      </c>
      <c r="BT637">
        <v>52</v>
      </c>
      <c r="BU637">
        <v>63</v>
      </c>
    </row>
    <row r="638" spans="1:73" x14ac:dyDescent="0.25">
      <c r="A638" t="s">
        <v>83</v>
      </c>
      <c r="B638">
        <v>35</v>
      </c>
      <c r="C638" t="s">
        <v>84</v>
      </c>
      <c r="D638">
        <v>27</v>
      </c>
      <c r="E638">
        <f>Merge6[[#This Row],[age]]^2</f>
        <v>729</v>
      </c>
      <c r="F638" s="1">
        <v>7000000</v>
      </c>
      <c r="G638" s="1">
        <v>9000000</v>
      </c>
      <c r="H638" s="1">
        <f>Merge6[[#This Row],[MV at time]]/1000000</f>
        <v>7</v>
      </c>
      <c r="I638" s="1">
        <f>Merge6[[#This Row],[fee]]/1000000</f>
        <v>9</v>
      </c>
      <c r="J638" s="2">
        <f>Merge6[[#This Row],[fee]]/Merge6[[#This Row],[MV at time]]</f>
        <v>1.2857142857142858</v>
      </c>
      <c r="K638" t="s">
        <v>2</v>
      </c>
      <c r="L638" t="s">
        <v>85</v>
      </c>
      <c r="M638" t="s">
        <v>25</v>
      </c>
      <c r="N638" t="s">
        <v>86</v>
      </c>
      <c r="O6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38" t="s">
        <v>7</v>
      </c>
      <c r="R638" t="s">
        <v>7</v>
      </c>
      <c r="S638">
        <v>76</v>
      </c>
      <c r="T638">
        <v>79</v>
      </c>
      <c r="U638">
        <f>Merge6[[#This Row],[POT]]-Merge6[[#This Row],[TOT]]</f>
        <v>3</v>
      </c>
      <c r="V638" t="s">
        <v>8</v>
      </c>
      <c r="W638">
        <f>IF(Merge6[[#This Row],[Preffoot]]="Right",1,0)</f>
        <v>1</v>
      </c>
      <c r="X638" t="s">
        <v>87</v>
      </c>
      <c r="Y638">
        <f>IF(Merge6[[#This Row],[Position2]]="GK",1,0)</f>
        <v>1</v>
      </c>
      <c r="Z638">
        <f>IF(Merge6[[#This Row],[Position2]]="LB",1,0)</f>
        <v>0</v>
      </c>
      <c r="AA638">
        <f>IF(Merge6[[#This Row],[Position2]]="CB",1,0)</f>
        <v>0</v>
      </c>
      <c r="AB638">
        <f>IF(Merge6[[#This Row],[Position2]]="RB",1,0)</f>
        <v>0</v>
      </c>
      <c r="AC638">
        <f>IF(Merge6[[#This Row],[Position2]]="LWB",1,0)</f>
        <v>0</v>
      </c>
      <c r="AD638">
        <f>IF(Merge6[[#This Row],[Position2]]="RWB",1,0)</f>
        <v>0</v>
      </c>
      <c r="AE638">
        <f>IF(Merge6[[#This Row],[Position2]]="LM",1,0)</f>
        <v>0</v>
      </c>
      <c r="AF638">
        <f>IF(Merge6[[#This Row],[Position2]]="CDM",1,0)</f>
        <v>0</v>
      </c>
      <c r="AG638">
        <f>IF(Merge6[[#This Row],[Position2]]="CM",1,0)</f>
        <v>0</v>
      </c>
      <c r="AH638">
        <f>IF(Merge6[[#This Row],[Position2]]="CAM",1,0)</f>
        <v>0</v>
      </c>
      <c r="AI638">
        <f>IF(Merge6[[#This Row],[Position2]]="RM",1,0)</f>
        <v>0</v>
      </c>
      <c r="AJ638">
        <f>IF(Merge6[[#This Row],[Position2]]="LW",1,0)</f>
        <v>0</v>
      </c>
      <c r="AK638">
        <f>IF(Merge6[[#This Row],[Position2]]="RW",1,0)</f>
        <v>0</v>
      </c>
      <c r="AL638">
        <f>IF(Merge6[[#This Row],[Position2]]="CF",1,0)</f>
        <v>0</v>
      </c>
      <c r="AM638">
        <f>IF(Merge6[[#This Row],[Position2]]="ST",1,0)</f>
        <v>0</v>
      </c>
      <c r="AN638">
        <v>23</v>
      </c>
      <c r="AO638">
        <v>18</v>
      </c>
      <c r="AP638">
        <v>19</v>
      </c>
      <c r="AQ638">
        <v>29</v>
      </c>
      <c r="AR638">
        <v>26</v>
      </c>
      <c r="AS638">
        <v>10</v>
      </c>
      <c r="AT638">
        <v>23</v>
      </c>
      <c r="AU638">
        <v>11</v>
      </c>
      <c r="AV638">
        <v>15</v>
      </c>
      <c r="AW638">
        <v>12</v>
      </c>
      <c r="AX638">
        <v>19</v>
      </c>
      <c r="AY638">
        <v>22</v>
      </c>
      <c r="AZ638">
        <v>17</v>
      </c>
      <c r="BA638">
        <v>10</v>
      </c>
      <c r="BB638">
        <v>12</v>
      </c>
      <c r="BC638">
        <v>12</v>
      </c>
      <c r="BD638">
        <v>51</v>
      </c>
      <c r="BE638">
        <v>31</v>
      </c>
      <c r="BF638">
        <v>58</v>
      </c>
      <c r="BG638">
        <v>38</v>
      </c>
      <c r="BH638">
        <v>51</v>
      </c>
      <c r="BI638">
        <v>48</v>
      </c>
      <c r="BJ638">
        <v>58</v>
      </c>
      <c r="BK638">
        <v>75</v>
      </c>
      <c r="BL638">
        <v>80</v>
      </c>
      <c r="BM638">
        <v>75</v>
      </c>
      <c r="BN638">
        <v>54</v>
      </c>
      <c r="BO638">
        <v>81</v>
      </c>
      <c r="BP638">
        <v>33</v>
      </c>
      <c r="BQ638">
        <v>68</v>
      </c>
      <c r="BR638">
        <v>13</v>
      </c>
      <c r="BS638">
        <v>17</v>
      </c>
      <c r="BT638">
        <v>32</v>
      </c>
      <c r="BU638">
        <v>58</v>
      </c>
    </row>
    <row r="639" spans="1:73" x14ac:dyDescent="0.25">
      <c r="A639" t="s">
        <v>654</v>
      </c>
      <c r="B639">
        <v>23</v>
      </c>
      <c r="C639" t="s">
        <v>28</v>
      </c>
      <c r="D639">
        <v>28</v>
      </c>
      <c r="E639">
        <f>Merge6[[#This Row],[age]]^2</f>
        <v>784</v>
      </c>
      <c r="F639" s="1">
        <v>12000000</v>
      </c>
      <c r="G639" s="1">
        <v>12500000</v>
      </c>
      <c r="H639" s="1">
        <f>Merge6[[#This Row],[MV at time]]/1000000</f>
        <v>12</v>
      </c>
      <c r="I639" s="1">
        <f>Merge6[[#This Row],[fee]]/1000000</f>
        <v>12.5</v>
      </c>
      <c r="J639" s="2">
        <f>Merge6[[#This Row],[fee]]/Merge6[[#This Row],[MV at time]]</f>
        <v>1.0416666666666667</v>
      </c>
      <c r="K639" t="s">
        <v>509</v>
      </c>
      <c r="L639" t="s">
        <v>290</v>
      </c>
      <c r="M639" t="s">
        <v>456</v>
      </c>
      <c r="N639" t="s">
        <v>36</v>
      </c>
      <c r="O6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39" t="s">
        <v>82</v>
      </c>
      <c r="R639" t="s">
        <v>6</v>
      </c>
      <c r="S639">
        <v>81</v>
      </c>
      <c r="T639">
        <v>81</v>
      </c>
      <c r="U639">
        <f>Merge6[[#This Row],[POT]]-Merge6[[#This Row],[TOT]]</f>
        <v>0</v>
      </c>
      <c r="V639" t="s">
        <v>8</v>
      </c>
      <c r="W639">
        <f>IF(Merge6[[#This Row],[Preffoot]]="Right",1,0)</f>
        <v>1</v>
      </c>
      <c r="X639" t="s">
        <v>15</v>
      </c>
      <c r="Y639">
        <f>IF(Merge6[[#This Row],[Position2]]="GK",1,0)</f>
        <v>0</v>
      </c>
      <c r="Z639">
        <f>IF(Merge6[[#This Row],[Position2]]="LB",1,0)</f>
        <v>0</v>
      </c>
      <c r="AA639">
        <f>IF(Merge6[[#This Row],[Position2]]="CB",1,0)</f>
        <v>0</v>
      </c>
      <c r="AB639">
        <f>IF(Merge6[[#This Row],[Position2]]="RB",1,0)</f>
        <v>0</v>
      </c>
      <c r="AC639">
        <f>IF(Merge6[[#This Row],[Position2]]="LWB",1,0)</f>
        <v>0</v>
      </c>
      <c r="AD639">
        <f>IF(Merge6[[#This Row],[Position2]]="RWB",1,0)</f>
        <v>0</v>
      </c>
      <c r="AE639">
        <f>IF(Merge6[[#This Row],[Position2]]="LM",1,0)</f>
        <v>0</v>
      </c>
      <c r="AF639">
        <f>IF(Merge6[[#This Row],[Position2]]="CDM",1,0)</f>
        <v>0</v>
      </c>
      <c r="AG639">
        <f>IF(Merge6[[#This Row],[Position2]]="CM",1,0)</f>
        <v>0</v>
      </c>
      <c r="AH639">
        <f>IF(Merge6[[#This Row],[Position2]]="CAM",1,0)</f>
        <v>0</v>
      </c>
      <c r="AI639">
        <f>IF(Merge6[[#This Row],[Position2]]="RM",1,0)</f>
        <v>0</v>
      </c>
      <c r="AJ639">
        <f>IF(Merge6[[#This Row],[Position2]]="LW",1,0)</f>
        <v>0</v>
      </c>
      <c r="AK639">
        <f>IF(Merge6[[#This Row],[Position2]]="RW",1,0)</f>
        <v>0</v>
      </c>
      <c r="AL639">
        <f>IF(Merge6[[#This Row],[Position2]]="CF",1,0)</f>
        <v>0</v>
      </c>
      <c r="AM639">
        <f>IF(Merge6[[#This Row],[Position2]]="ST",1,0)</f>
        <v>1</v>
      </c>
      <c r="AN639">
        <v>77</v>
      </c>
      <c r="AO639">
        <v>66</v>
      </c>
      <c r="AP639">
        <v>66</v>
      </c>
      <c r="AQ639">
        <v>78</v>
      </c>
      <c r="AR639">
        <v>66</v>
      </c>
      <c r="AS639">
        <v>93</v>
      </c>
      <c r="AT639">
        <v>84</v>
      </c>
      <c r="AU639">
        <v>82</v>
      </c>
      <c r="AV639">
        <v>69</v>
      </c>
      <c r="AW639">
        <v>63</v>
      </c>
      <c r="AX639">
        <v>69</v>
      </c>
      <c r="AY639">
        <v>67</v>
      </c>
      <c r="AZ639">
        <v>84</v>
      </c>
      <c r="BA639">
        <v>58</v>
      </c>
      <c r="BB639">
        <v>37</v>
      </c>
      <c r="BC639">
        <v>43</v>
      </c>
      <c r="BD639">
        <v>55</v>
      </c>
      <c r="BE639">
        <v>77</v>
      </c>
      <c r="BF639">
        <v>84</v>
      </c>
      <c r="BG639">
        <v>60</v>
      </c>
      <c r="BH639">
        <v>57</v>
      </c>
      <c r="BI639">
        <v>58</v>
      </c>
      <c r="BJ639">
        <v>85</v>
      </c>
      <c r="BK639">
        <v>8</v>
      </c>
      <c r="BL639">
        <v>16</v>
      </c>
      <c r="BM639">
        <v>10</v>
      </c>
      <c r="BN639">
        <v>8</v>
      </c>
      <c r="BO639">
        <v>11</v>
      </c>
      <c r="BP639">
        <v>54</v>
      </c>
      <c r="BQ639">
        <v>81</v>
      </c>
      <c r="BR639">
        <v>85</v>
      </c>
      <c r="BS639">
        <v>40</v>
      </c>
      <c r="BT639">
        <v>69</v>
      </c>
      <c r="BU639">
        <v>80</v>
      </c>
    </row>
    <row r="640" spans="1:73" x14ac:dyDescent="0.25">
      <c r="A640" t="s">
        <v>1157</v>
      </c>
      <c r="B640">
        <v>34</v>
      </c>
      <c r="C640" t="s">
        <v>1</v>
      </c>
      <c r="D640">
        <v>24</v>
      </c>
      <c r="E640">
        <f>Merge6[[#This Row],[age]]^2</f>
        <v>576</v>
      </c>
      <c r="F640" s="1">
        <v>5000000</v>
      </c>
      <c r="G640" s="1">
        <v>7500000</v>
      </c>
      <c r="H640" s="1">
        <f>Merge6[[#This Row],[MV at time]]/1000000</f>
        <v>5</v>
      </c>
      <c r="I640" s="1">
        <f>Merge6[[#This Row],[fee]]/1000000</f>
        <v>7.5</v>
      </c>
      <c r="J640" s="2">
        <f>Merge6[[#This Row],[fee]]/Merge6[[#This Row],[MV at time]]</f>
        <v>1.5</v>
      </c>
      <c r="K640" t="s">
        <v>1050</v>
      </c>
      <c r="L640" t="s">
        <v>11</v>
      </c>
      <c r="M640" t="s">
        <v>424</v>
      </c>
      <c r="N640" t="s">
        <v>210</v>
      </c>
      <c r="O6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40" t="s">
        <v>7</v>
      </c>
      <c r="R640" t="s">
        <v>60</v>
      </c>
      <c r="S640">
        <v>72</v>
      </c>
      <c r="T640">
        <v>79</v>
      </c>
      <c r="U640">
        <f>Merge6[[#This Row],[POT]]-Merge6[[#This Row],[TOT]]</f>
        <v>7</v>
      </c>
      <c r="V640" t="s">
        <v>8</v>
      </c>
      <c r="W640">
        <f>IF(Merge6[[#This Row],[Preffoot]]="Right",1,0)</f>
        <v>1</v>
      </c>
      <c r="X640" t="s">
        <v>9</v>
      </c>
      <c r="Y640">
        <f>IF(Merge6[[#This Row],[Position2]]="GK",1,0)</f>
        <v>0</v>
      </c>
      <c r="Z640">
        <f>IF(Merge6[[#This Row],[Position2]]="LB",1,0)</f>
        <v>0</v>
      </c>
      <c r="AA640">
        <f>IF(Merge6[[#This Row],[Position2]]="CB",1,0)</f>
        <v>1</v>
      </c>
      <c r="AB640">
        <f>IF(Merge6[[#This Row],[Position2]]="RB",1,0)</f>
        <v>0</v>
      </c>
      <c r="AC640">
        <f>IF(Merge6[[#This Row],[Position2]]="LWB",1,0)</f>
        <v>0</v>
      </c>
      <c r="AD640">
        <f>IF(Merge6[[#This Row],[Position2]]="RWB",1,0)</f>
        <v>0</v>
      </c>
      <c r="AE640">
        <f>IF(Merge6[[#This Row],[Position2]]="LM",1,0)</f>
        <v>0</v>
      </c>
      <c r="AF640">
        <f>IF(Merge6[[#This Row],[Position2]]="CDM",1,0)</f>
        <v>0</v>
      </c>
      <c r="AG640">
        <f>IF(Merge6[[#This Row],[Position2]]="CM",1,0)</f>
        <v>0</v>
      </c>
      <c r="AH640">
        <f>IF(Merge6[[#This Row],[Position2]]="CAM",1,0)</f>
        <v>0</v>
      </c>
      <c r="AI640">
        <f>IF(Merge6[[#This Row],[Position2]]="RM",1,0)</f>
        <v>0</v>
      </c>
      <c r="AJ640">
        <f>IF(Merge6[[#This Row],[Position2]]="LW",1,0)</f>
        <v>0</v>
      </c>
      <c r="AK640">
        <f>IF(Merge6[[#This Row],[Position2]]="RW",1,0)</f>
        <v>0</v>
      </c>
      <c r="AL640">
        <f>IF(Merge6[[#This Row],[Position2]]="CF",1,0)</f>
        <v>0</v>
      </c>
      <c r="AM640">
        <f>IF(Merge6[[#This Row],[Position2]]="ST",1,0)</f>
        <v>0</v>
      </c>
      <c r="AN640">
        <v>62</v>
      </c>
      <c r="AO640">
        <v>57</v>
      </c>
      <c r="AP640">
        <v>35</v>
      </c>
      <c r="AQ640">
        <v>69</v>
      </c>
      <c r="AR640">
        <v>59</v>
      </c>
      <c r="AS640">
        <v>71</v>
      </c>
      <c r="AT640">
        <v>51</v>
      </c>
      <c r="AU640">
        <v>33</v>
      </c>
      <c r="AV640">
        <v>27</v>
      </c>
      <c r="AW640">
        <v>33</v>
      </c>
      <c r="AX640">
        <v>27</v>
      </c>
      <c r="AY640">
        <v>47</v>
      </c>
      <c r="AZ640">
        <v>34</v>
      </c>
      <c r="BA640">
        <v>70</v>
      </c>
      <c r="BB640">
        <v>74</v>
      </c>
      <c r="BC640">
        <v>77</v>
      </c>
      <c r="BD640">
        <v>63</v>
      </c>
      <c r="BE640">
        <v>52</v>
      </c>
      <c r="BF640">
        <v>74</v>
      </c>
      <c r="BG640">
        <v>43</v>
      </c>
      <c r="BH640">
        <v>67</v>
      </c>
      <c r="BI640">
        <v>56</v>
      </c>
      <c r="BJ640">
        <v>70</v>
      </c>
      <c r="BK640">
        <v>10</v>
      </c>
      <c r="BL640">
        <v>9</v>
      </c>
      <c r="BM640">
        <v>7</v>
      </c>
      <c r="BN640">
        <v>13</v>
      </c>
      <c r="BO640">
        <v>8</v>
      </c>
      <c r="BP640">
        <v>82</v>
      </c>
      <c r="BQ640">
        <v>67</v>
      </c>
      <c r="BR640">
        <v>31</v>
      </c>
      <c r="BS640">
        <v>71</v>
      </c>
      <c r="BT640">
        <v>46</v>
      </c>
      <c r="BU640">
        <v>62</v>
      </c>
    </row>
    <row r="641" spans="1:73" x14ac:dyDescent="0.25">
      <c r="A641" t="s">
        <v>1387</v>
      </c>
      <c r="B641">
        <v>41</v>
      </c>
      <c r="C641" t="s">
        <v>28</v>
      </c>
      <c r="D641">
        <v>22</v>
      </c>
      <c r="E641">
        <f>Merge6[[#This Row],[age]]^2</f>
        <v>484</v>
      </c>
      <c r="F641" s="1">
        <v>2000000</v>
      </c>
      <c r="G641" s="1">
        <v>11000000</v>
      </c>
      <c r="H641" s="1">
        <f>Merge6[[#This Row],[MV at time]]/1000000</f>
        <v>2</v>
      </c>
      <c r="I641" s="1">
        <f>Merge6[[#This Row],[fee]]/1000000</f>
        <v>11</v>
      </c>
      <c r="J641" s="2">
        <f>Merge6[[#This Row],[fee]]/Merge6[[#This Row],[MV at time]]</f>
        <v>5.5</v>
      </c>
      <c r="K641" t="s">
        <v>1233</v>
      </c>
      <c r="L641" t="s">
        <v>1388</v>
      </c>
      <c r="M641" t="s">
        <v>1389</v>
      </c>
      <c r="N641" t="s">
        <v>192</v>
      </c>
      <c r="O6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41" t="s">
        <v>42</v>
      </c>
      <c r="R641" t="s">
        <v>131</v>
      </c>
      <c r="S641">
        <v>66</v>
      </c>
      <c r="T641">
        <v>76</v>
      </c>
      <c r="U641">
        <f>Merge6[[#This Row],[POT]]-Merge6[[#This Row],[TOT]]</f>
        <v>10</v>
      </c>
      <c r="V641" t="s">
        <v>8</v>
      </c>
      <c r="W641">
        <f>IF(Merge6[[#This Row],[Preffoot]]="Right",1,0)</f>
        <v>1</v>
      </c>
      <c r="X641" t="s">
        <v>15</v>
      </c>
      <c r="Y641">
        <f>IF(Merge6[[#This Row],[Position2]]="GK",1,0)</f>
        <v>0</v>
      </c>
      <c r="Z641">
        <f>IF(Merge6[[#This Row],[Position2]]="LB",1,0)</f>
        <v>0</v>
      </c>
      <c r="AA641">
        <f>IF(Merge6[[#This Row],[Position2]]="CB",1,0)</f>
        <v>0</v>
      </c>
      <c r="AB641">
        <f>IF(Merge6[[#This Row],[Position2]]="RB",1,0)</f>
        <v>0</v>
      </c>
      <c r="AC641">
        <f>IF(Merge6[[#This Row],[Position2]]="LWB",1,0)</f>
        <v>0</v>
      </c>
      <c r="AD641">
        <f>IF(Merge6[[#This Row],[Position2]]="RWB",1,0)</f>
        <v>0</v>
      </c>
      <c r="AE641">
        <f>IF(Merge6[[#This Row],[Position2]]="LM",1,0)</f>
        <v>0</v>
      </c>
      <c r="AF641">
        <f>IF(Merge6[[#This Row],[Position2]]="CDM",1,0)</f>
        <v>0</v>
      </c>
      <c r="AG641">
        <f>IF(Merge6[[#This Row],[Position2]]="CM",1,0)</f>
        <v>0</v>
      </c>
      <c r="AH641">
        <f>IF(Merge6[[#This Row],[Position2]]="CAM",1,0)</f>
        <v>0</v>
      </c>
      <c r="AI641">
        <f>IF(Merge6[[#This Row],[Position2]]="RM",1,0)</f>
        <v>0</v>
      </c>
      <c r="AJ641">
        <f>IF(Merge6[[#This Row],[Position2]]="LW",1,0)</f>
        <v>0</v>
      </c>
      <c r="AK641">
        <f>IF(Merge6[[#This Row],[Position2]]="RW",1,0)</f>
        <v>0</v>
      </c>
      <c r="AL641">
        <f>IF(Merge6[[#This Row],[Position2]]="CF",1,0)</f>
        <v>0</v>
      </c>
      <c r="AM641">
        <f>IF(Merge6[[#This Row],[Position2]]="ST",1,0)</f>
        <v>1</v>
      </c>
      <c r="AN641">
        <v>67</v>
      </c>
      <c r="AO641">
        <v>64</v>
      </c>
      <c r="AP641">
        <v>60</v>
      </c>
      <c r="AQ641">
        <v>59</v>
      </c>
      <c r="AR641">
        <v>45</v>
      </c>
      <c r="AS641">
        <v>58</v>
      </c>
      <c r="AT641">
        <v>75</v>
      </c>
      <c r="AU641">
        <v>67</v>
      </c>
      <c r="AV641">
        <v>55</v>
      </c>
      <c r="AW641">
        <v>44</v>
      </c>
      <c r="AX641">
        <v>44</v>
      </c>
      <c r="AY641">
        <v>65</v>
      </c>
      <c r="AZ641">
        <v>61</v>
      </c>
      <c r="BA641" t="s">
        <v>1234</v>
      </c>
      <c r="BB641">
        <v>31</v>
      </c>
      <c r="BC641">
        <v>33</v>
      </c>
      <c r="BD641">
        <v>76</v>
      </c>
      <c r="BE641">
        <v>61</v>
      </c>
      <c r="BF641">
        <v>70</v>
      </c>
      <c r="BG641">
        <v>65</v>
      </c>
      <c r="BH641">
        <v>81</v>
      </c>
      <c r="BI641">
        <v>55</v>
      </c>
      <c r="BJ641">
        <v>75</v>
      </c>
      <c r="BK641">
        <v>9</v>
      </c>
      <c r="BL641">
        <v>5</v>
      </c>
      <c r="BM641">
        <v>6</v>
      </c>
      <c r="BN641">
        <v>10</v>
      </c>
      <c r="BO641">
        <v>12</v>
      </c>
      <c r="BP641">
        <v>54</v>
      </c>
      <c r="BQ641">
        <v>59</v>
      </c>
      <c r="BR641">
        <v>64</v>
      </c>
      <c r="BS641">
        <v>24</v>
      </c>
      <c r="BT641">
        <v>58</v>
      </c>
      <c r="BU641">
        <v>49</v>
      </c>
    </row>
    <row r="642" spans="1:73" x14ac:dyDescent="0.25">
      <c r="A642" t="s">
        <v>655</v>
      </c>
      <c r="B642">
        <v>11</v>
      </c>
      <c r="C642" t="s">
        <v>28</v>
      </c>
      <c r="D642">
        <v>23</v>
      </c>
      <c r="E642">
        <f>Merge6[[#This Row],[age]]^2</f>
        <v>529</v>
      </c>
      <c r="F642" s="1">
        <v>3500000</v>
      </c>
      <c r="G642" s="1">
        <v>11100000</v>
      </c>
      <c r="H642" s="1">
        <f>Merge6[[#This Row],[MV at time]]/1000000</f>
        <v>3.5</v>
      </c>
      <c r="I642" s="1">
        <f>Merge6[[#This Row],[fee]]/1000000</f>
        <v>11.1</v>
      </c>
      <c r="J642" s="2">
        <f>Merge6[[#This Row],[fee]]/Merge6[[#This Row],[MV at time]]</f>
        <v>3.1714285714285713</v>
      </c>
      <c r="K642" t="s">
        <v>509</v>
      </c>
      <c r="L642" t="s">
        <v>149</v>
      </c>
      <c r="M642" t="s">
        <v>267</v>
      </c>
      <c r="N642" t="s">
        <v>449</v>
      </c>
      <c r="O6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42" t="s">
        <v>60</v>
      </c>
      <c r="R642" t="s">
        <v>60</v>
      </c>
      <c r="S642">
        <v>74</v>
      </c>
      <c r="T642">
        <v>79</v>
      </c>
      <c r="U642">
        <f>Merge6[[#This Row],[POT]]-Merge6[[#This Row],[TOT]]</f>
        <v>5</v>
      </c>
      <c r="V642" t="s">
        <v>8</v>
      </c>
      <c r="W642">
        <f>IF(Merge6[[#This Row],[Preffoot]]="Right",1,0)</f>
        <v>1</v>
      </c>
      <c r="X642" t="s">
        <v>15</v>
      </c>
      <c r="Y642">
        <f>IF(Merge6[[#This Row],[Position2]]="GK",1,0)</f>
        <v>0</v>
      </c>
      <c r="Z642">
        <f>IF(Merge6[[#This Row],[Position2]]="LB",1,0)</f>
        <v>0</v>
      </c>
      <c r="AA642">
        <f>IF(Merge6[[#This Row],[Position2]]="CB",1,0)</f>
        <v>0</v>
      </c>
      <c r="AB642">
        <f>IF(Merge6[[#This Row],[Position2]]="RB",1,0)</f>
        <v>0</v>
      </c>
      <c r="AC642">
        <f>IF(Merge6[[#This Row],[Position2]]="LWB",1,0)</f>
        <v>0</v>
      </c>
      <c r="AD642">
        <f>IF(Merge6[[#This Row],[Position2]]="RWB",1,0)</f>
        <v>0</v>
      </c>
      <c r="AE642">
        <f>IF(Merge6[[#This Row],[Position2]]="LM",1,0)</f>
        <v>0</v>
      </c>
      <c r="AF642">
        <f>IF(Merge6[[#This Row],[Position2]]="CDM",1,0)</f>
        <v>0</v>
      </c>
      <c r="AG642">
        <f>IF(Merge6[[#This Row],[Position2]]="CM",1,0)</f>
        <v>0</v>
      </c>
      <c r="AH642">
        <f>IF(Merge6[[#This Row],[Position2]]="CAM",1,0)</f>
        <v>0</v>
      </c>
      <c r="AI642">
        <f>IF(Merge6[[#This Row],[Position2]]="RM",1,0)</f>
        <v>0</v>
      </c>
      <c r="AJ642">
        <f>IF(Merge6[[#This Row],[Position2]]="LW",1,0)</f>
        <v>0</v>
      </c>
      <c r="AK642">
        <f>IF(Merge6[[#This Row],[Position2]]="RW",1,0)</f>
        <v>0</v>
      </c>
      <c r="AL642">
        <f>IF(Merge6[[#This Row],[Position2]]="CF",1,0)</f>
        <v>0</v>
      </c>
      <c r="AM642">
        <f>IF(Merge6[[#This Row],[Position2]]="ST",1,0)</f>
        <v>1</v>
      </c>
      <c r="AN642">
        <v>72</v>
      </c>
      <c r="AO642">
        <v>75</v>
      </c>
      <c r="AP642">
        <v>54</v>
      </c>
      <c r="AQ642">
        <v>60</v>
      </c>
      <c r="AR642">
        <v>44</v>
      </c>
      <c r="AS642">
        <v>68</v>
      </c>
      <c r="AT642">
        <v>76</v>
      </c>
      <c r="AU642">
        <v>75</v>
      </c>
      <c r="AV642">
        <v>71</v>
      </c>
      <c r="AW642">
        <v>62</v>
      </c>
      <c r="AX642">
        <v>41</v>
      </c>
      <c r="AY642">
        <v>70</v>
      </c>
      <c r="AZ642">
        <v>64</v>
      </c>
      <c r="BA642">
        <v>19</v>
      </c>
      <c r="BB642">
        <v>17</v>
      </c>
      <c r="BC642">
        <v>20</v>
      </c>
      <c r="BD642">
        <v>84</v>
      </c>
      <c r="BE642">
        <v>68</v>
      </c>
      <c r="BF642">
        <v>77</v>
      </c>
      <c r="BG642">
        <v>68</v>
      </c>
      <c r="BH642">
        <v>83</v>
      </c>
      <c r="BI642">
        <v>72</v>
      </c>
      <c r="BJ642">
        <v>67</v>
      </c>
      <c r="BK642">
        <v>6</v>
      </c>
      <c r="BL642">
        <v>12</v>
      </c>
      <c r="BM642">
        <v>14</v>
      </c>
      <c r="BN642">
        <v>13</v>
      </c>
      <c r="BO642">
        <v>16</v>
      </c>
      <c r="BP642">
        <v>44</v>
      </c>
      <c r="BQ642">
        <v>70</v>
      </c>
      <c r="BR642">
        <v>73</v>
      </c>
      <c r="BS642">
        <v>22</v>
      </c>
      <c r="BT642">
        <v>56</v>
      </c>
      <c r="BU642">
        <v>62</v>
      </c>
    </row>
    <row r="643" spans="1:73" x14ac:dyDescent="0.25">
      <c r="A643" t="s">
        <v>656</v>
      </c>
      <c r="B643">
        <v>23</v>
      </c>
      <c r="C643" t="s">
        <v>71</v>
      </c>
      <c r="D643">
        <v>24</v>
      </c>
      <c r="E643">
        <f>Merge6[[#This Row],[age]]^2</f>
        <v>576</v>
      </c>
      <c r="F643" s="1">
        <v>6000000</v>
      </c>
      <c r="G643" s="1">
        <v>10000000</v>
      </c>
      <c r="H643" s="1">
        <f>Merge6[[#This Row],[MV at time]]/1000000</f>
        <v>6</v>
      </c>
      <c r="I643" s="1">
        <f>Merge6[[#This Row],[fee]]/1000000</f>
        <v>10</v>
      </c>
      <c r="J643" s="2">
        <f>Merge6[[#This Row],[fee]]/Merge6[[#This Row],[MV at time]]</f>
        <v>1.6666666666666667</v>
      </c>
      <c r="K643" t="s">
        <v>509</v>
      </c>
      <c r="L643" t="s">
        <v>657</v>
      </c>
      <c r="M643" t="s">
        <v>414</v>
      </c>
      <c r="N643" t="s">
        <v>486</v>
      </c>
      <c r="O6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6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43" t="s">
        <v>75</v>
      </c>
      <c r="R643" t="s">
        <v>60</v>
      </c>
      <c r="S643">
        <v>76</v>
      </c>
      <c r="T643">
        <v>79</v>
      </c>
      <c r="U643">
        <f>Merge6[[#This Row],[POT]]-Merge6[[#This Row],[TOT]]</f>
        <v>3</v>
      </c>
      <c r="V643" t="s">
        <v>8</v>
      </c>
      <c r="W643">
        <f>IF(Merge6[[#This Row],[Preffoot]]="Right",1,0)</f>
        <v>1</v>
      </c>
      <c r="X643" t="s">
        <v>156</v>
      </c>
      <c r="Y643">
        <f>IF(Merge6[[#This Row],[Position2]]="GK",1,0)</f>
        <v>0</v>
      </c>
      <c r="Z643">
        <f>IF(Merge6[[#This Row],[Position2]]="LB",1,0)</f>
        <v>0</v>
      </c>
      <c r="AA643">
        <f>IF(Merge6[[#This Row],[Position2]]="CB",1,0)</f>
        <v>0</v>
      </c>
      <c r="AB643">
        <f>IF(Merge6[[#This Row],[Position2]]="RB",1,0)</f>
        <v>0</v>
      </c>
      <c r="AC643">
        <f>IF(Merge6[[#This Row],[Position2]]="LWB",1,0)</f>
        <v>0</v>
      </c>
      <c r="AD643">
        <f>IF(Merge6[[#This Row],[Position2]]="RWB",1,0)</f>
        <v>0</v>
      </c>
      <c r="AE643">
        <f>IF(Merge6[[#This Row],[Position2]]="LM",1,0)</f>
        <v>0</v>
      </c>
      <c r="AF643">
        <f>IF(Merge6[[#This Row],[Position2]]="CDM",1,0)</f>
        <v>0</v>
      </c>
      <c r="AG643">
        <f>IF(Merge6[[#This Row],[Position2]]="CM",1,0)</f>
        <v>0</v>
      </c>
      <c r="AH643">
        <f>IF(Merge6[[#This Row],[Position2]]="CAM",1,0)</f>
        <v>0</v>
      </c>
      <c r="AI643">
        <f>IF(Merge6[[#This Row],[Position2]]="RM",1,0)</f>
        <v>0</v>
      </c>
      <c r="AJ643">
        <f>IF(Merge6[[#This Row],[Position2]]="LW",1,0)</f>
        <v>1</v>
      </c>
      <c r="AK643">
        <f>IF(Merge6[[#This Row],[Position2]]="RW",1,0)</f>
        <v>0</v>
      </c>
      <c r="AL643">
        <f>IF(Merge6[[#This Row],[Position2]]="CF",1,0)</f>
        <v>0</v>
      </c>
      <c r="AM643">
        <f>IF(Merge6[[#This Row],[Position2]]="ST",1,0)</f>
        <v>0</v>
      </c>
      <c r="AN643">
        <v>78</v>
      </c>
      <c r="AO643">
        <v>83</v>
      </c>
      <c r="AP643">
        <v>75</v>
      </c>
      <c r="AQ643">
        <v>76</v>
      </c>
      <c r="AR643">
        <v>72</v>
      </c>
      <c r="AS643">
        <v>42</v>
      </c>
      <c r="AT643">
        <v>76</v>
      </c>
      <c r="AU643">
        <v>75</v>
      </c>
      <c r="AV643">
        <v>76</v>
      </c>
      <c r="AW643">
        <v>63</v>
      </c>
      <c r="AX643">
        <v>63</v>
      </c>
      <c r="AY643">
        <v>66</v>
      </c>
      <c r="AZ643">
        <v>63</v>
      </c>
      <c r="BA643">
        <v>39</v>
      </c>
      <c r="BB643">
        <v>27</v>
      </c>
      <c r="BC643">
        <v>39</v>
      </c>
      <c r="BD643">
        <v>79</v>
      </c>
      <c r="BE643">
        <v>78</v>
      </c>
      <c r="BF643">
        <v>67</v>
      </c>
      <c r="BG643">
        <v>70</v>
      </c>
      <c r="BH643">
        <v>85</v>
      </c>
      <c r="BI643">
        <v>78</v>
      </c>
      <c r="BJ643">
        <v>65</v>
      </c>
      <c r="BK643">
        <v>10</v>
      </c>
      <c r="BL643">
        <v>8</v>
      </c>
      <c r="BM643">
        <v>10</v>
      </c>
      <c r="BN643">
        <v>15</v>
      </c>
      <c r="BO643">
        <v>7</v>
      </c>
      <c r="BP643">
        <v>45</v>
      </c>
      <c r="BQ643">
        <v>68</v>
      </c>
      <c r="BR643">
        <v>69</v>
      </c>
      <c r="BS643">
        <v>22</v>
      </c>
      <c r="BT643">
        <v>67</v>
      </c>
      <c r="BU643">
        <v>74</v>
      </c>
    </row>
    <row r="644" spans="1:73" x14ac:dyDescent="0.25">
      <c r="A644" t="s">
        <v>236</v>
      </c>
      <c r="B644">
        <v>35</v>
      </c>
      <c r="C644" t="s">
        <v>116</v>
      </c>
      <c r="D644">
        <v>21</v>
      </c>
      <c r="E644">
        <f>Merge6[[#This Row],[age]]^2</f>
        <v>441</v>
      </c>
      <c r="F644" s="1">
        <v>45000000</v>
      </c>
      <c r="G644" s="1">
        <v>41000000</v>
      </c>
      <c r="H644" s="1">
        <f>Merge6[[#This Row],[MV at time]]/1000000</f>
        <v>45</v>
      </c>
      <c r="I644" s="1">
        <f>Merge6[[#This Row],[fee]]/1000000</f>
        <v>41</v>
      </c>
      <c r="J644" s="2">
        <f>Merge6[[#This Row],[fee]]/Merge6[[#This Row],[MV at time]]</f>
        <v>0.91111111111111109</v>
      </c>
      <c r="K644" t="s">
        <v>2</v>
      </c>
      <c r="L644" t="s">
        <v>11</v>
      </c>
      <c r="M644" t="s">
        <v>126</v>
      </c>
      <c r="N644" t="s">
        <v>35</v>
      </c>
      <c r="O6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44" t="s">
        <v>55</v>
      </c>
      <c r="R644" t="s">
        <v>6</v>
      </c>
      <c r="S644">
        <v>82</v>
      </c>
      <c r="T644">
        <v>90</v>
      </c>
      <c r="U644">
        <f>Merge6[[#This Row],[POT]]-Merge6[[#This Row],[TOT]]</f>
        <v>8</v>
      </c>
      <c r="V644" t="s">
        <v>43</v>
      </c>
      <c r="W644">
        <f>IF(Merge6[[#This Row],[Preffoot]]="Right",1,0)</f>
        <v>0</v>
      </c>
      <c r="X644" t="s">
        <v>114</v>
      </c>
      <c r="Y644">
        <f>IF(Merge6[[#This Row],[Position2]]="GK",1,0)</f>
        <v>0</v>
      </c>
      <c r="Z644">
        <f>IF(Merge6[[#This Row],[Position2]]="LB",1,0)</f>
        <v>0</v>
      </c>
      <c r="AA644">
        <f>IF(Merge6[[#This Row],[Position2]]="CB",1,0)</f>
        <v>0</v>
      </c>
      <c r="AB644">
        <f>IF(Merge6[[#This Row],[Position2]]="RB",1,0)</f>
        <v>0</v>
      </c>
      <c r="AC644">
        <f>IF(Merge6[[#This Row],[Position2]]="LWB",1,0)</f>
        <v>0</v>
      </c>
      <c r="AD644">
        <f>IF(Merge6[[#This Row],[Position2]]="RWB",1,0)</f>
        <v>0</v>
      </c>
      <c r="AE644">
        <f>IF(Merge6[[#This Row],[Position2]]="LM",1,0)</f>
        <v>0</v>
      </c>
      <c r="AF644">
        <f>IF(Merge6[[#This Row],[Position2]]="CDM",1,0)</f>
        <v>0</v>
      </c>
      <c r="AG644">
        <f>IF(Merge6[[#This Row],[Position2]]="CM",1,0)</f>
        <v>0</v>
      </c>
      <c r="AH644">
        <f>IF(Merge6[[#This Row],[Position2]]="CAM",1,0)</f>
        <v>0</v>
      </c>
      <c r="AI644">
        <f>IF(Merge6[[#This Row],[Position2]]="RM",1,0)</f>
        <v>0</v>
      </c>
      <c r="AJ644">
        <f>IF(Merge6[[#This Row],[Position2]]="LW",1,0)</f>
        <v>0</v>
      </c>
      <c r="AK644">
        <f>IF(Merge6[[#This Row],[Position2]]="RW",1,0)</f>
        <v>1</v>
      </c>
      <c r="AL644">
        <f>IF(Merge6[[#This Row],[Position2]]="CF",1,0)</f>
        <v>0</v>
      </c>
      <c r="AM644">
        <f>IF(Merge6[[#This Row],[Position2]]="ST",1,0)</f>
        <v>0</v>
      </c>
      <c r="AN644">
        <v>84</v>
      </c>
      <c r="AO644">
        <v>86</v>
      </c>
      <c r="AP644">
        <v>79</v>
      </c>
      <c r="AQ644">
        <v>81</v>
      </c>
      <c r="AR644">
        <v>73</v>
      </c>
      <c r="AS644">
        <v>57</v>
      </c>
      <c r="AT644">
        <v>85</v>
      </c>
      <c r="AU644">
        <v>74</v>
      </c>
      <c r="AV644">
        <v>83</v>
      </c>
      <c r="AW644">
        <v>77</v>
      </c>
      <c r="AX644">
        <v>81</v>
      </c>
      <c r="AY644">
        <v>68</v>
      </c>
      <c r="AZ644">
        <v>71</v>
      </c>
      <c r="BA644">
        <v>16</v>
      </c>
      <c r="BB644">
        <v>17</v>
      </c>
      <c r="BC644">
        <v>28</v>
      </c>
      <c r="BD644">
        <v>86</v>
      </c>
      <c r="BE644">
        <v>74</v>
      </c>
      <c r="BF644">
        <v>64</v>
      </c>
      <c r="BG644">
        <v>84</v>
      </c>
      <c r="BH644">
        <v>81</v>
      </c>
      <c r="BI644">
        <v>93</v>
      </c>
      <c r="BJ644">
        <v>58</v>
      </c>
      <c r="BK644">
        <v>7</v>
      </c>
      <c r="BL644">
        <v>8</v>
      </c>
      <c r="BM644">
        <v>14</v>
      </c>
      <c r="BN644">
        <v>15</v>
      </c>
      <c r="BO644">
        <v>9</v>
      </c>
      <c r="BP644">
        <v>53</v>
      </c>
      <c r="BQ644">
        <v>81</v>
      </c>
      <c r="BR644">
        <v>77</v>
      </c>
      <c r="BS644">
        <v>26</v>
      </c>
      <c r="BT644">
        <v>82</v>
      </c>
      <c r="BU644">
        <v>78</v>
      </c>
    </row>
    <row r="645" spans="1:73" x14ac:dyDescent="0.25">
      <c r="A645" t="s">
        <v>236</v>
      </c>
      <c r="B645">
        <v>46</v>
      </c>
      <c r="C645" t="s">
        <v>116</v>
      </c>
      <c r="D645">
        <v>22</v>
      </c>
      <c r="E645">
        <f>Merge6[[#This Row],[age]]^2</f>
        <v>484</v>
      </c>
      <c r="F645" s="1">
        <v>40000000</v>
      </c>
      <c r="G645" s="1">
        <v>40000000</v>
      </c>
      <c r="H645" s="1">
        <f>Merge6[[#This Row],[MV at time]]/1000000</f>
        <v>40</v>
      </c>
      <c r="I645" s="1">
        <f>Merge6[[#This Row],[fee]]/1000000</f>
        <v>40</v>
      </c>
      <c r="J645" s="2">
        <f>Merge6[[#This Row],[fee]]/Merge6[[#This Row],[MV at time]]</f>
        <v>1</v>
      </c>
      <c r="K645" t="s">
        <v>509</v>
      </c>
      <c r="L645" t="s">
        <v>11</v>
      </c>
      <c r="M645" t="s">
        <v>35</v>
      </c>
      <c r="N645" t="s">
        <v>244</v>
      </c>
      <c r="O6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645" t="s">
        <v>6</v>
      </c>
      <c r="R645" t="s">
        <v>66</v>
      </c>
      <c r="S645">
        <v>73</v>
      </c>
      <c r="T645">
        <v>84</v>
      </c>
      <c r="U645">
        <f>Merge6[[#This Row],[POT]]-Merge6[[#This Row],[TOT]]</f>
        <v>11</v>
      </c>
      <c r="V645" t="s">
        <v>43</v>
      </c>
      <c r="W645">
        <f>IF(Merge6[[#This Row],[Preffoot]]="Right",1,0)</f>
        <v>0</v>
      </c>
      <c r="X645" t="s">
        <v>20</v>
      </c>
      <c r="Y645">
        <f>IF(Merge6[[#This Row],[Position2]]="GK",1,0)</f>
        <v>0</v>
      </c>
      <c r="Z645">
        <f>IF(Merge6[[#This Row],[Position2]]="LB",1,0)</f>
        <v>0</v>
      </c>
      <c r="AA645">
        <f>IF(Merge6[[#This Row],[Position2]]="CB",1,0)</f>
        <v>0</v>
      </c>
      <c r="AB645">
        <f>IF(Merge6[[#This Row],[Position2]]="RB",1,0)</f>
        <v>0</v>
      </c>
      <c r="AC645">
        <f>IF(Merge6[[#This Row],[Position2]]="LWB",1,0)</f>
        <v>0</v>
      </c>
      <c r="AD645">
        <f>IF(Merge6[[#This Row],[Position2]]="RWB",1,0)</f>
        <v>0</v>
      </c>
      <c r="AE645">
        <f>IF(Merge6[[#This Row],[Position2]]="LM",1,0)</f>
        <v>0</v>
      </c>
      <c r="AF645">
        <f>IF(Merge6[[#This Row],[Position2]]="CDM",1,0)</f>
        <v>0</v>
      </c>
      <c r="AG645">
        <f>IF(Merge6[[#This Row],[Position2]]="CM",1,0)</f>
        <v>1</v>
      </c>
      <c r="AH645">
        <f>IF(Merge6[[#This Row],[Position2]]="CAM",1,0)</f>
        <v>0</v>
      </c>
      <c r="AI645">
        <f>IF(Merge6[[#This Row],[Position2]]="RM",1,0)</f>
        <v>0</v>
      </c>
      <c r="AJ645">
        <f>IF(Merge6[[#This Row],[Position2]]="LW",1,0)</f>
        <v>0</v>
      </c>
      <c r="AK645">
        <f>IF(Merge6[[#This Row],[Position2]]="RW",1,0)</f>
        <v>0</v>
      </c>
      <c r="AL645">
        <f>IF(Merge6[[#This Row],[Position2]]="CF",1,0)</f>
        <v>0</v>
      </c>
      <c r="AM645">
        <f>IF(Merge6[[#This Row],[Position2]]="ST",1,0)</f>
        <v>0</v>
      </c>
      <c r="AN645">
        <v>69</v>
      </c>
      <c r="AO645">
        <v>71</v>
      </c>
      <c r="AP645">
        <v>57</v>
      </c>
      <c r="AQ645">
        <v>76</v>
      </c>
      <c r="AR645">
        <v>73</v>
      </c>
      <c r="AS645">
        <v>56</v>
      </c>
      <c r="AT645">
        <v>82</v>
      </c>
      <c r="AU645">
        <v>59</v>
      </c>
      <c r="AV645">
        <v>74</v>
      </c>
      <c r="AW645">
        <v>67</v>
      </c>
      <c r="AX645">
        <v>70</v>
      </c>
      <c r="AY645">
        <v>56</v>
      </c>
      <c r="AZ645">
        <v>56</v>
      </c>
      <c r="BA645">
        <v>68</v>
      </c>
      <c r="BB645">
        <v>64</v>
      </c>
      <c r="BC645">
        <v>67</v>
      </c>
      <c r="BD645">
        <v>70</v>
      </c>
      <c r="BE645">
        <v>72</v>
      </c>
      <c r="BF645">
        <v>65</v>
      </c>
      <c r="BG645">
        <v>76</v>
      </c>
      <c r="BH645">
        <v>70</v>
      </c>
      <c r="BI645">
        <v>63</v>
      </c>
      <c r="BJ645">
        <v>70</v>
      </c>
      <c r="BK645">
        <v>9</v>
      </c>
      <c r="BL645">
        <v>12</v>
      </c>
      <c r="BM645">
        <v>11</v>
      </c>
      <c r="BN645">
        <v>11</v>
      </c>
      <c r="BO645">
        <v>12</v>
      </c>
      <c r="BP645">
        <v>70</v>
      </c>
      <c r="BQ645">
        <v>73</v>
      </c>
      <c r="BR645">
        <v>68</v>
      </c>
      <c r="BS645">
        <v>62</v>
      </c>
      <c r="BT645">
        <v>76</v>
      </c>
      <c r="BU645">
        <v>60</v>
      </c>
    </row>
    <row r="646" spans="1:73" x14ac:dyDescent="0.25">
      <c r="A646" t="s">
        <v>1304</v>
      </c>
      <c r="B646">
        <v>17</v>
      </c>
      <c r="C646" t="s">
        <v>33</v>
      </c>
      <c r="D646">
        <v>19</v>
      </c>
      <c r="E646">
        <f>Merge6[[#This Row],[age]]^2</f>
        <v>361</v>
      </c>
      <c r="F646" s="1">
        <v>15000000</v>
      </c>
      <c r="G646" s="1">
        <v>30000000</v>
      </c>
      <c r="H646" s="1">
        <f>Merge6[[#This Row],[MV at time]]/1000000</f>
        <v>15</v>
      </c>
      <c r="I646" s="1">
        <f>Merge6[[#This Row],[fee]]/1000000</f>
        <v>30</v>
      </c>
      <c r="J646" s="2">
        <f>Merge6[[#This Row],[fee]]/Merge6[[#This Row],[MV at time]]</f>
        <v>2</v>
      </c>
      <c r="K646" t="s">
        <v>1233</v>
      </c>
      <c r="L646" t="s">
        <v>149</v>
      </c>
      <c r="M646" t="s">
        <v>177</v>
      </c>
      <c r="N646" t="s">
        <v>58</v>
      </c>
      <c r="O6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46" t="s">
        <v>55</v>
      </c>
      <c r="R646" t="s">
        <v>60</v>
      </c>
      <c r="S646">
        <v>75</v>
      </c>
      <c r="T646">
        <v>85</v>
      </c>
      <c r="U646">
        <f>Merge6[[#This Row],[POT]]-Merge6[[#This Row],[TOT]]</f>
        <v>10</v>
      </c>
      <c r="V646" t="s">
        <v>8</v>
      </c>
      <c r="W646">
        <f>IF(Merge6[[#This Row],[Preffoot]]="Right",1,0)</f>
        <v>1</v>
      </c>
      <c r="X646" t="s">
        <v>27</v>
      </c>
      <c r="Y646">
        <f>IF(Merge6[[#This Row],[Position2]]="GK",1,0)</f>
        <v>0</v>
      </c>
      <c r="Z646">
        <f>IF(Merge6[[#This Row],[Position2]]="LB",1,0)</f>
        <v>0</v>
      </c>
      <c r="AA646">
        <f>IF(Merge6[[#This Row],[Position2]]="CB",1,0)</f>
        <v>0</v>
      </c>
      <c r="AB646">
        <f>IF(Merge6[[#This Row],[Position2]]="RB",1,0)</f>
        <v>1</v>
      </c>
      <c r="AC646">
        <f>IF(Merge6[[#This Row],[Position2]]="LWB",1,0)</f>
        <v>0</v>
      </c>
      <c r="AD646">
        <f>IF(Merge6[[#This Row],[Position2]]="RWB",1,0)</f>
        <v>0</v>
      </c>
      <c r="AE646">
        <f>IF(Merge6[[#This Row],[Position2]]="LM",1,0)</f>
        <v>0</v>
      </c>
      <c r="AF646">
        <f>IF(Merge6[[#This Row],[Position2]]="CDM",1,0)</f>
        <v>0</v>
      </c>
      <c r="AG646">
        <f>IF(Merge6[[#This Row],[Position2]]="CM",1,0)</f>
        <v>0</v>
      </c>
      <c r="AH646">
        <f>IF(Merge6[[#This Row],[Position2]]="CAM",1,0)</f>
        <v>0</v>
      </c>
      <c r="AI646">
        <f>IF(Merge6[[#This Row],[Position2]]="RM",1,0)</f>
        <v>0</v>
      </c>
      <c r="AJ646">
        <f>IF(Merge6[[#This Row],[Position2]]="LW",1,0)</f>
        <v>0</v>
      </c>
      <c r="AK646">
        <f>IF(Merge6[[#This Row],[Position2]]="RW",1,0)</f>
        <v>0</v>
      </c>
      <c r="AL646">
        <f>IF(Merge6[[#This Row],[Position2]]="CF",1,0)</f>
        <v>0</v>
      </c>
      <c r="AM646">
        <f>IF(Merge6[[#This Row],[Position2]]="ST",1,0)</f>
        <v>0</v>
      </c>
      <c r="AN646">
        <v>71</v>
      </c>
      <c r="AO646">
        <v>69</v>
      </c>
      <c r="AP646">
        <v>77</v>
      </c>
      <c r="AQ646">
        <v>71</v>
      </c>
      <c r="AR646">
        <v>62</v>
      </c>
      <c r="AS646">
        <v>57</v>
      </c>
      <c r="AT646">
        <v>60</v>
      </c>
      <c r="AU646">
        <v>44</v>
      </c>
      <c r="AV646">
        <v>46</v>
      </c>
      <c r="AW646">
        <v>68</v>
      </c>
      <c r="AX646">
        <v>36</v>
      </c>
      <c r="AY646">
        <v>45</v>
      </c>
      <c r="AZ646">
        <v>52</v>
      </c>
      <c r="BA646" t="s">
        <v>1234</v>
      </c>
      <c r="BB646">
        <v>72</v>
      </c>
      <c r="BC646">
        <v>71</v>
      </c>
      <c r="BD646">
        <v>84</v>
      </c>
      <c r="BE646">
        <v>82</v>
      </c>
      <c r="BF646">
        <v>65</v>
      </c>
      <c r="BG646">
        <v>75</v>
      </c>
      <c r="BH646">
        <v>87</v>
      </c>
      <c r="BI646">
        <v>72</v>
      </c>
      <c r="BJ646">
        <v>68</v>
      </c>
      <c r="BK646">
        <v>8</v>
      </c>
      <c r="BL646">
        <v>10</v>
      </c>
      <c r="BM646">
        <v>6</v>
      </c>
      <c r="BN646">
        <v>14</v>
      </c>
      <c r="BO646">
        <v>11</v>
      </c>
      <c r="BP646">
        <v>74</v>
      </c>
      <c r="BQ646">
        <v>70</v>
      </c>
      <c r="BR646">
        <v>69</v>
      </c>
      <c r="BS646">
        <v>66</v>
      </c>
      <c r="BT646">
        <v>64</v>
      </c>
      <c r="BU646">
        <v>72</v>
      </c>
    </row>
    <row r="647" spans="1:73" x14ac:dyDescent="0.25">
      <c r="A647" t="s">
        <v>438</v>
      </c>
      <c r="B647">
        <v>29</v>
      </c>
      <c r="C647" t="s">
        <v>28</v>
      </c>
      <c r="D647">
        <v>27</v>
      </c>
      <c r="E647">
        <f>Merge6[[#This Row],[age]]^2</f>
        <v>729</v>
      </c>
      <c r="F647" s="1">
        <v>10000000</v>
      </c>
      <c r="G647" s="1">
        <v>11900000</v>
      </c>
      <c r="H647" s="1">
        <f>Merge6[[#This Row],[MV at time]]/1000000</f>
        <v>10</v>
      </c>
      <c r="I647" s="1">
        <f>Merge6[[#This Row],[fee]]/1000000</f>
        <v>11.9</v>
      </c>
      <c r="J647" s="2">
        <f>Merge6[[#This Row],[fee]]/Merge6[[#This Row],[MV at time]]</f>
        <v>1.19</v>
      </c>
      <c r="K647" t="s">
        <v>2</v>
      </c>
      <c r="L647" t="s">
        <v>18</v>
      </c>
      <c r="M647" t="s">
        <v>210</v>
      </c>
      <c r="N647" t="s">
        <v>41</v>
      </c>
      <c r="O6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47" t="s">
        <v>60</v>
      </c>
      <c r="R647" t="s">
        <v>7</v>
      </c>
      <c r="S647">
        <v>78</v>
      </c>
      <c r="T647">
        <v>80</v>
      </c>
      <c r="U647">
        <f>Merge6[[#This Row],[POT]]-Merge6[[#This Row],[TOT]]</f>
        <v>2</v>
      </c>
      <c r="V647" t="s">
        <v>43</v>
      </c>
      <c r="W647">
        <f>IF(Merge6[[#This Row],[Preffoot]]="Right",1,0)</f>
        <v>0</v>
      </c>
      <c r="X647" t="s">
        <v>15</v>
      </c>
      <c r="Y647">
        <f>IF(Merge6[[#This Row],[Position2]]="GK",1,0)</f>
        <v>0</v>
      </c>
      <c r="Z647">
        <f>IF(Merge6[[#This Row],[Position2]]="LB",1,0)</f>
        <v>0</v>
      </c>
      <c r="AA647">
        <f>IF(Merge6[[#This Row],[Position2]]="CB",1,0)</f>
        <v>0</v>
      </c>
      <c r="AB647">
        <f>IF(Merge6[[#This Row],[Position2]]="RB",1,0)</f>
        <v>0</v>
      </c>
      <c r="AC647">
        <f>IF(Merge6[[#This Row],[Position2]]="LWB",1,0)</f>
        <v>0</v>
      </c>
      <c r="AD647">
        <f>IF(Merge6[[#This Row],[Position2]]="RWB",1,0)</f>
        <v>0</v>
      </c>
      <c r="AE647">
        <f>IF(Merge6[[#This Row],[Position2]]="LM",1,0)</f>
        <v>0</v>
      </c>
      <c r="AF647">
        <f>IF(Merge6[[#This Row],[Position2]]="CDM",1,0)</f>
        <v>0</v>
      </c>
      <c r="AG647">
        <f>IF(Merge6[[#This Row],[Position2]]="CM",1,0)</f>
        <v>0</v>
      </c>
      <c r="AH647">
        <f>IF(Merge6[[#This Row],[Position2]]="CAM",1,0)</f>
        <v>0</v>
      </c>
      <c r="AI647">
        <f>IF(Merge6[[#This Row],[Position2]]="RM",1,0)</f>
        <v>0</v>
      </c>
      <c r="AJ647">
        <f>IF(Merge6[[#This Row],[Position2]]="LW",1,0)</f>
        <v>0</v>
      </c>
      <c r="AK647">
        <f>IF(Merge6[[#This Row],[Position2]]="RW",1,0)</f>
        <v>0</v>
      </c>
      <c r="AL647">
        <f>IF(Merge6[[#This Row],[Position2]]="CF",1,0)</f>
        <v>0</v>
      </c>
      <c r="AM647">
        <f>IF(Merge6[[#This Row],[Position2]]="ST",1,0)</f>
        <v>1</v>
      </c>
      <c r="AN647">
        <v>80</v>
      </c>
      <c r="AO647">
        <v>79</v>
      </c>
      <c r="AP647">
        <v>70</v>
      </c>
      <c r="AQ647">
        <v>72</v>
      </c>
      <c r="AR647">
        <v>64</v>
      </c>
      <c r="AS647">
        <v>66</v>
      </c>
      <c r="AT647">
        <v>84</v>
      </c>
      <c r="AU647">
        <v>81</v>
      </c>
      <c r="AV647">
        <v>77</v>
      </c>
      <c r="AW647">
        <v>78</v>
      </c>
      <c r="AX647">
        <v>77</v>
      </c>
      <c r="AY647">
        <v>72</v>
      </c>
      <c r="AZ647">
        <v>72</v>
      </c>
      <c r="BA647">
        <v>18</v>
      </c>
      <c r="BB647">
        <v>20</v>
      </c>
      <c r="BC647">
        <v>24</v>
      </c>
      <c r="BD647">
        <v>73</v>
      </c>
      <c r="BE647">
        <v>69</v>
      </c>
      <c r="BF647">
        <v>75</v>
      </c>
      <c r="BG647">
        <v>56</v>
      </c>
      <c r="BH647">
        <v>74</v>
      </c>
      <c r="BI647">
        <v>73</v>
      </c>
      <c r="BJ647">
        <v>76</v>
      </c>
      <c r="BK647">
        <v>5</v>
      </c>
      <c r="BL647">
        <v>12</v>
      </c>
      <c r="BM647">
        <v>11</v>
      </c>
      <c r="BN647">
        <v>11</v>
      </c>
      <c r="BO647">
        <v>5</v>
      </c>
      <c r="BP647">
        <v>57</v>
      </c>
      <c r="BQ647">
        <v>74</v>
      </c>
      <c r="BR647">
        <v>78</v>
      </c>
      <c r="BS647">
        <v>18</v>
      </c>
      <c r="BT647">
        <v>72</v>
      </c>
      <c r="BU647">
        <v>71</v>
      </c>
    </row>
    <row r="648" spans="1:73" x14ac:dyDescent="0.25">
      <c r="A648" t="s">
        <v>962</v>
      </c>
      <c r="B648">
        <v>29</v>
      </c>
      <c r="C648" t="s">
        <v>57</v>
      </c>
      <c r="D648">
        <v>20</v>
      </c>
      <c r="E648">
        <f>Merge6[[#This Row],[age]]^2</f>
        <v>400</v>
      </c>
      <c r="F648" s="1">
        <v>1000000</v>
      </c>
      <c r="G648" s="1">
        <v>12000000</v>
      </c>
      <c r="H648" s="1">
        <f>Merge6[[#This Row],[MV at time]]/1000000</f>
        <v>1</v>
      </c>
      <c r="I648" s="1">
        <f>Merge6[[#This Row],[fee]]/1000000</f>
        <v>12</v>
      </c>
      <c r="J648" s="2">
        <f>Merge6[[#This Row],[fee]]/Merge6[[#This Row],[MV at time]]</f>
        <v>12</v>
      </c>
      <c r="K648" t="s">
        <v>773</v>
      </c>
      <c r="L648" t="s">
        <v>18</v>
      </c>
      <c r="M648" t="s">
        <v>187</v>
      </c>
      <c r="N648" t="s">
        <v>256</v>
      </c>
      <c r="O6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48" t="s">
        <v>7</v>
      </c>
      <c r="R648" t="s">
        <v>7</v>
      </c>
      <c r="S648">
        <v>67</v>
      </c>
      <c r="T648">
        <v>80</v>
      </c>
      <c r="U648">
        <f>Merge6[[#This Row],[POT]]-Merge6[[#This Row],[TOT]]</f>
        <v>13</v>
      </c>
      <c r="V648" t="s">
        <v>8</v>
      </c>
      <c r="W648">
        <f>IF(Merge6[[#This Row],[Preffoot]]="Right",1,0)</f>
        <v>1</v>
      </c>
      <c r="X648" t="s">
        <v>20</v>
      </c>
      <c r="Y648">
        <f>IF(Merge6[[#This Row],[Position2]]="GK",1,0)</f>
        <v>0</v>
      </c>
      <c r="Z648">
        <f>IF(Merge6[[#This Row],[Position2]]="LB",1,0)</f>
        <v>0</v>
      </c>
      <c r="AA648">
        <f>IF(Merge6[[#This Row],[Position2]]="CB",1,0)</f>
        <v>0</v>
      </c>
      <c r="AB648">
        <f>IF(Merge6[[#This Row],[Position2]]="RB",1,0)</f>
        <v>0</v>
      </c>
      <c r="AC648">
        <f>IF(Merge6[[#This Row],[Position2]]="LWB",1,0)</f>
        <v>0</v>
      </c>
      <c r="AD648">
        <f>IF(Merge6[[#This Row],[Position2]]="RWB",1,0)</f>
        <v>0</v>
      </c>
      <c r="AE648">
        <f>IF(Merge6[[#This Row],[Position2]]="LM",1,0)</f>
        <v>0</v>
      </c>
      <c r="AF648">
        <f>IF(Merge6[[#This Row],[Position2]]="CDM",1,0)</f>
        <v>0</v>
      </c>
      <c r="AG648">
        <f>IF(Merge6[[#This Row],[Position2]]="CM",1,0)</f>
        <v>1</v>
      </c>
      <c r="AH648">
        <f>IF(Merge6[[#This Row],[Position2]]="CAM",1,0)</f>
        <v>0</v>
      </c>
      <c r="AI648">
        <f>IF(Merge6[[#This Row],[Position2]]="RM",1,0)</f>
        <v>0</v>
      </c>
      <c r="AJ648">
        <f>IF(Merge6[[#This Row],[Position2]]="LW",1,0)</f>
        <v>0</v>
      </c>
      <c r="AK648">
        <f>IF(Merge6[[#This Row],[Position2]]="RW",1,0)</f>
        <v>0</v>
      </c>
      <c r="AL648">
        <f>IF(Merge6[[#This Row],[Position2]]="CF",1,0)</f>
        <v>0</v>
      </c>
      <c r="AM648">
        <f>IF(Merge6[[#This Row],[Position2]]="ST",1,0)</f>
        <v>0</v>
      </c>
      <c r="AN648">
        <v>69</v>
      </c>
      <c r="AO648">
        <v>69</v>
      </c>
      <c r="AP648">
        <v>64</v>
      </c>
      <c r="AQ648">
        <v>75</v>
      </c>
      <c r="AR648">
        <v>70</v>
      </c>
      <c r="AS648">
        <v>50</v>
      </c>
      <c r="AT648">
        <v>66</v>
      </c>
      <c r="AU648">
        <v>61</v>
      </c>
      <c r="AV648">
        <v>45</v>
      </c>
      <c r="AW648">
        <v>56</v>
      </c>
      <c r="AX648">
        <v>54</v>
      </c>
      <c r="AY648">
        <v>68</v>
      </c>
      <c r="AZ648">
        <v>47</v>
      </c>
      <c r="BA648">
        <v>45</v>
      </c>
      <c r="BB648">
        <v>55</v>
      </c>
      <c r="BC648">
        <v>57</v>
      </c>
      <c r="BD648">
        <v>65</v>
      </c>
      <c r="BE648">
        <v>64</v>
      </c>
      <c r="BF648">
        <v>67</v>
      </c>
      <c r="BG648">
        <v>58</v>
      </c>
      <c r="BH648">
        <v>68</v>
      </c>
      <c r="BI648">
        <v>59</v>
      </c>
      <c r="BJ648">
        <v>57</v>
      </c>
      <c r="BK648">
        <v>15</v>
      </c>
      <c r="BL648">
        <v>8</v>
      </c>
      <c r="BM648">
        <v>8</v>
      </c>
      <c r="BN648">
        <v>9</v>
      </c>
      <c r="BO648">
        <v>14</v>
      </c>
      <c r="BP648">
        <v>54</v>
      </c>
      <c r="BQ648">
        <v>61</v>
      </c>
      <c r="BR648">
        <v>72</v>
      </c>
      <c r="BS648">
        <v>53</v>
      </c>
      <c r="BT648">
        <v>67</v>
      </c>
      <c r="BU648">
        <v>65</v>
      </c>
    </row>
    <row r="649" spans="1:73" x14ac:dyDescent="0.25">
      <c r="A649" t="s">
        <v>1334</v>
      </c>
      <c r="B649">
        <v>10</v>
      </c>
      <c r="C649" t="s">
        <v>1</v>
      </c>
      <c r="D649">
        <v>27</v>
      </c>
      <c r="E649">
        <f>Merge6[[#This Row],[age]]^2</f>
        <v>729</v>
      </c>
      <c r="F649" s="1">
        <v>30000000</v>
      </c>
      <c r="G649" s="1">
        <v>17500000</v>
      </c>
      <c r="H649" s="1">
        <f>Merge6[[#This Row],[MV at time]]/1000000</f>
        <v>30</v>
      </c>
      <c r="I649" s="1">
        <f>Merge6[[#This Row],[fee]]/1000000</f>
        <v>17.5</v>
      </c>
      <c r="J649" s="2">
        <f>Merge6[[#This Row],[fee]]/Merge6[[#This Row],[MV at time]]</f>
        <v>0.58333333333333337</v>
      </c>
      <c r="K649" t="s">
        <v>1233</v>
      </c>
      <c r="L649" t="s">
        <v>387</v>
      </c>
      <c r="M649" t="s">
        <v>218</v>
      </c>
      <c r="N649" t="s">
        <v>89</v>
      </c>
      <c r="O6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49" t="s">
        <v>91</v>
      </c>
      <c r="R649" t="s">
        <v>60</v>
      </c>
      <c r="S649">
        <v>81</v>
      </c>
      <c r="T649">
        <v>82</v>
      </c>
      <c r="U649">
        <f>Merge6[[#This Row],[POT]]-Merge6[[#This Row],[TOT]]</f>
        <v>1</v>
      </c>
      <c r="V649" t="s">
        <v>8</v>
      </c>
      <c r="W649">
        <f>IF(Merge6[[#This Row],[Preffoot]]="Right",1,0)</f>
        <v>1</v>
      </c>
      <c r="X649" t="s">
        <v>9</v>
      </c>
      <c r="Y649">
        <f>IF(Merge6[[#This Row],[Position2]]="GK",1,0)</f>
        <v>0</v>
      </c>
      <c r="Z649">
        <f>IF(Merge6[[#This Row],[Position2]]="LB",1,0)</f>
        <v>0</v>
      </c>
      <c r="AA649">
        <f>IF(Merge6[[#This Row],[Position2]]="CB",1,0)</f>
        <v>1</v>
      </c>
      <c r="AB649">
        <f>IF(Merge6[[#This Row],[Position2]]="RB",1,0)</f>
        <v>0</v>
      </c>
      <c r="AC649">
        <f>IF(Merge6[[#This Row],[Position2]]="LWB",1,0)</f>
        <v>0</v>
      </c>
      <c r="AD649">
        <f>IF(Merge6[[#This Row],[Position2]]="RWB",1,0)</f>
        <v>0</v>
      </c>
      <c r="AE649">
        <f>IF(Merge6[[#This Row],[Position2]]="LM",1,0)</f>
        <v>0</v>
      </c>
      <c r="AF649">
        <f>IF(Merge6[[#This Row],[Position2]]="CDM",1,0)</f>
        <v>0</v>
      </c>
      <c r="AG649">
        <f>IF(Merge6[[#This Row],[Position2]]="CM",1,0)</f>
        <v>0</v>
      </c>
      <c r="AH649">
        <f>IF(Merge6[[#This Row],[Position2]]="CAM",1,0)</f>
        <v>0</v>
      </c>
      <c r="AI649">
        <f>IF(Merge6[[#This Row],[Position2]]="RM",1,0)</f>
        <v>0</v>
      </c>
      <c r="AJ649">
        <f>IF(Merge6[[#This Row],[Position2]]="LW",1,0)</f>
        <v>0</v>
      </c>
      <c r="AK649">
        <f>IF(Merge6[[#This Row],[Position2]]="RW",1,0)</f>
        <v>0</v>
      </c>
      <c r="AL649">
        <f>IF(Merge6[[#This Row],[Position2]]="CF",1,0)</f>
        <v>0</v>
      </c>
      <c r="AM649">
        <f>IF(Merge6[[#This Row],[Position2]]="ST",1,0)</f>
        <v>0</v>
      </c>
      <c r="AN649">
        <v>76</v>
      </c>
      <c r="AO649">
        <v>73</v>
      </c>
      <c r="AP649">
        <v>55</v>
      </c>
      <c r="AQ649">
        <v>80</v>
      </c>
      <c r="AR649">
        <v>80</v>
      </c>
      <c r="AS649">
        <v>78</v>
      </c>
      <c r="AT649">
        <v>75</v>
      </c>
      <c r="AU649">
        <v>38</v>
      </c>
      <c r="AV649">
        <v>48</v>
      </c>
      <c r="AW649">
        <v>54</v>
      </c>
      <c r="AX649">
        <v>59</v>
      </c>
      <c r="AY649">
        <v>40</v>
      </c>
      <c r="AZ649">
        <v>42</v>
      </c>
      <c r="BA649" t="s">
        <v>1234</v>
      </c>
      <c r="BB649">
        <v>82</v>
      </c>
      <c r="BC649">
        <v>84</v>
      </c>
      <c r="BD649">
        <v>75</v>
      </c>
      <c r="BE649">
        <v>72</v>
      </c>
      <c r="BF649">
        <v>82</v>
      </c>
      <c r="BG649">
        <v>67</v>
      </c>
      <c r="BH649">
        <v>79</v>
      </c>
      <c r="BI649">
        <v>69</v>
      </c>
      <c r="BJ649">
        <v>84</v>
      </c>
      <c r="BK649">
        <v>6</v>
      </c>
      <c r="BL649">
        <v>10</v>
      </c>
      <c r="BM649">
        <v>9</v>
      </c>
      <c r="BN649">
        <v>13</v>
      </c>
      <c r="BO649">
        <v>9</v>
      </c>
      <c r="BP649">
        <v>76</v>
      </c>
      <c r="BQ649">
        <v>82</v>
      </c>
      <c r="BR649">
        <v>37</v>
      </c>
      <c r="BS649">
        <v>82</v>
      </c>
      <c r="BT649">
        <v>65</v>
      </c>
      <c r="BU649">
        <v>78</v>
      </c>
    </row>
    <row r="650" spans="1:73" x14ac:dyDescent="0.25">
      <c r="A650" t="s">
        <v>658</v>
      </c>
      <c r="B650">
        <v>47</v>
      </c>
      <c r="C650" t="s">
        <v>33</v>
      </c>
      <c r="D650">
        <v>25</v>
      </c>
      <c r="E650">
        <f>Merge6[[#This Row],[age]]^2</f>
        <v>625</v>
      </c>
      <c r="F650" s="1">
        <v>18000000</v>
      </c>
      <c r="G650" s="1">
        <v>15000000</v>
      </c>
      <c r="H650" s="1">
        <f>Merge6[[#This Row],[MV at time]]/1000000</f>
        <v>18</v>
      </c>
      <c r="I650" s="1">
        <f>Merge6[[#This Row],[fee]]/1000000</f>
        <v>15</v>
      </c>
      <c r="J650" s="2">
        <f>Merge6[[#This Row],[fee]]/Merge6[[#This Row],[MV at time]]</f>
        <v>0.83333333333333337</v>
      </c>
      <c r="K650" t="s">
        <v>509</v>
      </c>
      <c r="L650" t="s">
        <v>18</v>
      </c>
      <c r="M650" t="s">
        <v>531</v>
      </c>
      <c r="N650" t="s">
        <v>247</v>
      </c>
      <c r="O6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50" t="s">
        <v>7</v>
      </c>
      <c r="R650" t="s">
        <v>7</v>
      </c>
      <c r="S650">
        <v>81</v>
      </c>
      <c r="T650">
        <v>82</v>
      </c>
      <c r="U650">
        <f>Merge6[[#This Row],[POT]]-Merge6[[#This Row],[TOT]]</f>
        <v>1</v>
      </c>
      <c r="V650" t="s">
        <v>8</v>
      </c>
      <c r="W650">
        <f>IF(Merge6[[#This Row],[Preffoot]]="Right",1,0)</f>
        <v>1</v>
      </c>
      <c r="X650" t="s">
        <v>37</v>
      </c>
      <c r="Y650">
        <f>IF(Merge6[[#This Row],[Position2]]="GK",1,0)</f>
        <v>0</v>
      </c>
      <c r="Z650">
        <f>IF(Merge6[[#This Row],[Position2]]="LB",1,0)</f>
        <v>0</v>
      </c>
      <c r="AA650">
        <f>IF(Merge6[[#This Row],[Position2]]="CB",1,0)</f>
        <v>0</v>
      </c>
      <c r="AB650">
        <f>IF(Merge6[[#This Row],[Position2]]="RB",1,0)</f>
        <v>0</v>
      </c>
      <c r="AC650">
        <f>IF(Merge6[[#This Row],[Position2]]="LWB",1,0)</f>
        <v>0</v>
      </c>
      <c r="AD650">
        <f>IF(Merge6[[#This Row],[Position2]]="RWB",1,0)</f>
        <v>0</v>
      </c>
      <c r="AE650">
        <f>IF(Merge6[[#This Row],[Position2]]="LM",1,0)</f>
        <v>0</v>
      </c>
      <c r="AF650">
        <f>IF(Merge6[[#This Row],[Position2]]="CDM",1,0)</f>
        <v>0</v>
      </c>
      <c r="AG650">
        <f>IF(Merge6[[#This Row],[Position2]]="CM",1,0)</f>
        <v>0</v>
      </c>
      <c r="AH650">
        <f>IF(Merge6[[#This Row],[Position2]]="CAM",1,0)</f>
        <v>0</v>
      </c>
      <c r="AI650">
        <f>IF(Merge6[[#This Row],[Position2]]="RM",1,0)</f>
        <v>1</v>
      </c>
      <c r="AJ650">
        <f>IF(Merge6[[#This Row],[Position2]]="LW",1,0)</f>
        <v>0</v>
      </c>
      <c r="AK650">
        <f>IF(Merge6[[#This Row],[Position2]]="RW",1,0)</f>
        <v>0</v>
      </c>
      <c r="AL650">
        <f>IF(Merge6[[#This Row],[Position2]]="CF",1,0)</f>
        <v>0</v>
      </c>
      <c r="AM650">
        <f>IF(Merge6[[#This Row],[Position2]]="ST",1,0)</f>
        <v>0</v>
      </c>
      <c r="AN650">
        <v>81</v>
      </c>
      <c r="AO650">
        <v>82</v>
      </c>
      <c r="AP650">
        <v>83</v>
      </c>
      <c r="AQ650">
        <v>77</v>
      </c>
      <c r="AR650">
        <v>75</v>
      </c>
      <c r="AS650">
        <v>44</v>
      </c>
      <c r="AT650">
        <v>53</v>
      </c>
      <c r="AU650">
        <v>67</v>
      </c>
      <c r="AV650">
        <v>57</v>
      </c>
      <c r="AW650">
        <v>68</v>
      </c>
      <c r="AX650">
        <v>58</v>
      </c>
      <c r="AY650">
        <v>55</v>
      </c>
      <c r="AZ650">
        <v>59</v>
      </c>
      <c r="BA650">
        <v>61</v>
      </c>
      <c r="BB650">
        <v>48</v>
      </c>
      <c r="BC650">
        <v>53</v>
      </c>
      <c r="BD650">
        <v>90</v>
      </c>
      <c r="BE650">
        <v>86</v>
      </c>
      <c r="BF650">
        <v>56</v>
      </c>
      <c r="BG650">
        <v>88</v>
      </c>
      <c r="BH650">
        <v>87</v>
      </c>
      <c r="BI650">
        <v>85</v>
      </c>
      <c r="BJ650">
        <v>39</v>
      </c>
      <c r="BK650">
        <v>5</v>
      </c>
      <c r="BL650">
        <v>14</v>
      </c>
      <c r="BM650">
        <v>6</v>
      </c>
      <c r="BN650">
        <v>11</v>
      </c>
      <c r="BO650">
        <v>11</v>
      </c>
      <c r="BP650">
        <v>56</v>
      </c>
      <c r="BQ650">
        <v>77</v>
      </c>
      <c r="BR650">
        <v>74</v>
      </c>
      <c r="BS650">
        <v>55</v>
      </c>
      <c r="BT650">
        <v>77</v>
      </c>
      <c r="BU650">
        <v>76</v>
      </c>
    </row>
    <row r="651" spans="1:73" x14ac:dyDescent="0.25">
      <c r="A651" t="s">
        <v>659</v>
      </c>
      <c r="B651">
        <v>11</v>
      </c>
      <c r="C651" t="s">
        <v>17</v>
      </c>
      <c r="D651">
        <v>21</v>
      </c>
      <c r="E651">
        <f>Merge6[[#This Row],[age]]^2</f>
        <v>441</v>
      </c>
      <c r="F651" s="1">
        <v>12000000</v>
      </c>
      <c r="G651" s="1">
        <v>14000000</v>
      </c>
      <c r="H651" s="1">
        <f>Merge6[[#This Row],[MV at time]]/1000000</f>
        <v>12</v>
      </c>
      <c r="I651" s="1">
        <f>Merge6[[#This Row],[fee]]/1000000</f>
        <v>14</v>
      </c>
      <c r="J651" s="2">
        <f>Merge6[[#This Row],[fee]]/Merge6[[#This Row],[MV at time]]</f>
        <v>1.1666666666666667</v>
      </c>
      <c r="K651" t="s">
        <v>509</v>
      </c>
      <c r="L651" t="s">
        <v>18</v>
      </c>
      <c r="M651" t="s">
        <v>250</v>
      </c>
      <c r="N651" t="s">
        <v>377</v>
      </c>
      <c r="O6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51" t="s">
        <v>7</v>
      </c>
      <c r="R651" t="s">
        <v>7</v>
      </c>
      <c r="S651">
        <v>77</v>
      </c>
      <c r="T651">
        <v>84</v>
      </c>
      <c r="U651">
        <f>Merge6[[#This Row],[POT]]-Merge6[[#This Row],[TOT]]</f>
        <v>7</v>
      </c>
      <c r="V651" t="s">
        <v>8</v>
      </c>
      <c r="W651">
        <f>IF(Merge6[[#This Row],[Preffoot]]="Right",1,0)</f>
        <v>1</v>
      </c>
      <c r="X651" t="s">
        <v>61</v>
      </c>
      <c r="Y651">
        <f>IF(Merge6[[#This Row],[Position2]]="GK",1,0)</f>
        <v>0</v>
      </c>
      <c r="Z651">
        <f>IF(Merge6[[#This Row],[Position2]]="LB",1,0)</f>
        <v>0</v>
      </c>
      <c r="AA651">
        <f>IF(Merge6[[#This Row],[Position2]]="CB",1,0)</f>
        <v>0</v>
      </c>
      <c r="AB651">
        <f>IF(Merge6[[#This Row],[Position2]]="RB",1,0)</f>
        <v>0</v>
      </c>
      <c r="AC651">
        <f>IF(Merge6[[#This Row],[Position2]]="LWB",1,0)</f>
        <v>0</v>
      </c>
      <c r="AD651">
        <f>IF(Merge6[[#This Row],[Position2]]="RWB",1,0)</f>
        <v>0</v>
      </c>
      <c r="AE651">
        <f>IF(Merge6[[#This Row],[Position2]]="LM",1,0)</f>
        <v>0</v>
      </c>
      <c r="AF651">
        <f>IF(Merge6[[#This Row],[Position2]]="CDM",1,0)</f>
        <v>1</v>
      </c>
      <c r="AG651">
        <f>IF(Merge6[[#This Row],[Position2]]="CM",1,0)</f>
        <v>0</v>
      </c>
      <c r="AH651">
        <f>IF(Merge6[[#This Row],[Position2]]="CAM",1,0)</f>
        <v>0</v>
      </c>
      <c r="AI651">
        <f>IF(Merge6[[#This Row],[Position2]]="RM",1,0)</f>
        <v>0</v>
      </c>
      <c r="AJ651">
        <f>IF(Merge6[[#This Row],[Position2]]="LW",1,0)</f>
        <v>0</v>
      </c>
      <c r="AK651">
        <f>IF(Merge6[[#This Row],[Position2]]="RW",1,0)</f>
        <v>0</v>
      </c>
      <c r="AL651">
        <f>IF(Merge6[[#This Row],[Position2]]="CF",1,0)</f>
        <v>0</v>
      </c>
      <c r="AM651">
        <f>IF(Merge6[[#This Row],[Position2]]="ST",1,0)</f>
        <v>0</v>
      </c>
      <c r="AN651">
        <v>79</v>
      </c>
      <c r="AO651">
        <v>75</v>
      </c>
      <c r="AP651">
        <v>72</v>
      </c>
      <c r="AQ651">
        <v>79</v>
      </c>
      <c r="AR651">
        <v>77</v>
      </c>
      <c r="AS651">
        <v>68</v>
      </c>
      <c r="AT651">
        <v>76</v>
      </c>
      <c r="AU651">
        <v>54</v>
      </c>
      <c r="AV651">
        <v>75</v>
      </c>
      <c r="AW651">
        <v>66</v>
      </c>
      <c r="AX651">
        <v>60</v>
      </c>
      <c r="AY651">
        <v>60</v>
      </c>
      <c r="AZ651">
        <v>64</v>
      </c>
      <c r="BA651">
        <v>76</v>
      </c>
      <c r="BB651">
        <v>75</v>
      </c>
      <c r="BC651">
        <v>75</v>
      </c>
      <c r="BD651">
        <v>59</v>
      </c>
      <c r="BE651">
        <v>73</v>
      </c>
      <c r="BF651">
        <v>69</v>
      </c>
      <c r="BG651">
        <v>54</v>
      </c>
      <c r="BH651">
        <v>60</v>
      </c>
      <c r="BI651">
        <v>66</v>
      </c>
      <c r="BJ651">
        <v>58</v>
      </c>
      <c r="BK651">
        <v>10</v>
      </c>
      <c r="BL651">
        <v>11</v>
      </c>
      <c r="BM651">
        <v>12</v>
      </c>
      <c r="BN651">
        <v>11</v>
      </c>
      <c r="BO651">
        <v>15</v>
      </c>
      <c r="BP651">
        <v>70</v>
      </c>
      <c r="BQ651">
        <v>70</v>
      </c>
      <c r="BR651">
        <v>57</v>
      </c>
      <c r="BS651">
        <v>77</v>
      </c>
      <c r="BT651">
        <v>75</v>
      </c>
      <c r="BU651">
        <v>68</v>
      </c>
    </row>
    <row r="652" spans="1:73" x14ac:dyDescent="0.25">
      <c r="A652" t="s">
        <v>1158</v>
      </c>
      <c r="B652">
        <v>46</v>
      </c>
      <c r="C652" t="s">
        <v>17</v>
      </c>
      <c r="D652">
        <v>20</v>
      </c>
      <c r="E652">
        <f>Merge6[[#This Row],[age]]^2</f>
        <v>400</v>
      </c>
      <c r="F652" s="1">
        <v>5000000</v>
      </c>
      <c r="G652" s="1">
        <v>6500000</v>
      </c>
      <c r="H652" s="1">
        <f>Merge6[[#This Row],[MV at time]]/1000000</f>
        <v>5</v>
      </c>
      <c r="I652" s="1">
        <f>Merge6[[#This Row],[fee]]/1000000</f>
        <v>6.5</v>
      </c>
      <c r="J652" s="2">
        <f>Merge6[[#This Row],[fee]]/Merge6[[#This Row],[MV at time]]</f>
        <v>1.3</v>
      </c>
      <c r="K652" t="s">
        <v>1050</v>
      </c>
      <c r="L652" t="s">
        <v>277</v>
      </c>
      <c r="M652" t="s">
        <v>1042</v>
      </c>
      <c r="N652" t="s">
        <v>168</v>
      </c>
      <c r="O6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6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652" t="s">
        <v>1082</v>
      </c>
      <c r="R652" t="s">
        <v>1082</v>
      </c>
      <c r="S652">
        <v>74</v>
      </c>
      <c r="T652">
        <v>84</v>
      </c>
      <c r="U652">
        <f>Merge6[[#This Row],[POT]]-Merge6[[#This Row],[TOT]]</f>
        <v>10</v>
      </c>
      <c r="V652" t="s">
        <v>8</v>
      </c>
      <c r="W652">
        <f>IF(Merge6[[#This Row],[Preffoot]]="Right",1,0)</f>
        <v>1</v>
      </c>
      <c r="X652" t="s">
        <v>20</v>
      </c>
      <c r="Y652">
        <f>IF(Merge6[[#This Row],[Position2]]="GK",1,0)</f>
        <v>0</v>
      </c>
      <c r="Z652">
        <f>IF(Merge6[[#This Row],[Position2]]="LB",1,0)</f>
        <v>0</v>
      </c>
      <c r="AA652">
        <f>IF(Merge6[[#This Row],[Position2]]="CB",1,0)</f>
        <v>0</v>
      </c>
      <c r="AB652">
        <f>IF(Merge6[[#This Row],[Position2]]="RB",1,0)</f>
        <v>0</v>
      </c>
      <c r="AC652">
        <f>IF(Merge6[[#This Row],[Position2]]="LWB",1,0)</f>
        <v>0</v>
      </c>
      <c r="AD652">
        <f>IF(Merge6[[#This Row],[Position2]]="RWB",1,0)</f>
        <v>0</v>
      </c>
      <c r="AE652">
        <f>IF(Merge6[[#This Row],[Position2]]="LM",1,0)</f>
        <v>0</v>
      </c>
      <c r="AF652">
        <f>IF(Merge6[[#This Row],[Position2]]="CDM",1,0)</f>
        <v>0</v>
      </c>
      <c r="AG652">
        <f>IF(Merge6[[#This Row],[Position2]]="CM",1,0)</f>
        <v>1</v>
      </c>
      <c r="AH652">
        <f>IF(Merge6[[#This Row],[Position2]]="CAM",1,0)</f>
        <v>0</v>
      </c>
      <c r="AI652">
        <f>IF(Merge6[[#This Row],[Position2]]="RM",1,0)</f>
        <v>0</v>
      </c>
      <c r="AJ652">
        <f>IF(Merge6[[#This Row],[Position2]]="LW",1,0)</f>
        <v>0</v>
      </c>
      <c r="AK652">
        <f>IF(Merge6[[#This Row],[Position2]]="RW",1,0)</f>
        <v>0</v>
      </c>
      <c r="AL652">
        <f>IF(Merge6[[#This Row],[Position2]]="CF",1,0)</f>
        <v>0</v>
      </c>
      <c r="AM652">
        <f>IF(Merge6[[#This Row],[Position2]]="ST",1,0)</f>
        <v>0</v>
      </c>
      <c r="AN652">
        <v>77</v>
      </c>
      <c r="AO652">
        <v>74</v>
      </c>
      <c r="AP652">
        <v>48</v>
      </c>
      <c r="AQ652">
        <v>76</v>
      </c>
      <c r="AR652">
        <v>74</v>
      </c>
      <c r="AS652">
        <v>39</v>
      </c>
      <c r="AT652">
        <v>57</v>
      </c>
      <c r="AU652">
        <v>62</v>
      </c>
      <c r="AV652">
        <v>63</v>
      </c>
      <c r="AW652">
        <v>47</v>
      </c>
      <c r="AX652">
        <v>47</v>
      </c>
      <c r="AY652">
        <v>46</v>
      </c>
      <c r="AZ652">
        <v>40</v>
      </c>
      <c r="BA652">
        <v>73</v>
      </c>
      <c r="BB652">
        <v>75</v>
      </c>
      <c r="BC652">
        <v>76</v>
      </c>
      <c r="BD652">
        <v>69</v>
      </c>
      <c r="BE652">
        <v>80</v>
      </c>
      <c r="BF652">
        <v>73</v>
      </c>
      <c r="BG652">
        <v>59</v>
      </c>
      <c r="BH652">
        <v>70</v>
      </c>
      <c r="BI652">
        <v>67</v>
      </c>
      <c r="BJ652">
        <v>50</v>
      </c>
      <c r="BK652">
        <v>8</v>
      </c>
      <c r="BL652">
        <v>6</v>
      </c>
      <c r="BM652">
        <v>10</v>
      </c>
      <c r="BN652">
        <v>16</v>
      </c>
      <c r="BO652">
        <v>13</v>
      </c>
      <c r="BP652">
        <v>76</v>
      </c>
      <c r="BQ652">
        <v>75</v>
      </c>
      <c r="BR652">
        <v>69</v>
      </c>
      <c r="BS652">
        <v>74</v>
      </c>
      <c r="BT652">
        <v>73</v>
      </c>
      <c r="BU652">
        <v>75</v>
      </c>
    </row>
    <row r="653" spans="1:73" x14ac:dyDescent="0.25">
      <c r="A653" t="s">
        <v>1159</v>
      </c>
      <c r="B653">
        <v>0</v>
      </c>
      <c r="C653" t="s">
        <v>1</v>
      </c>
      <c r="D653">
        <v>21</v>
      </c>
      <c r="E653">
        <f>Merge6[[#This Row],[age]]^2</f>
        <v>441</v>
      </c>
      <c r="F653" s="1">
        <v>25000000</v>
      </c>
      <c r="G653" s="1">
        <v>26500000</v>
      </c>
      <c r="H653" s="1">
        <f>Merge6[[#This Row],[MV at time]]/1000000</f>
        <v>25</v>
      </c>
      <c r="I653" s="1">
        <f>Merge6[[#This Row],[fee]]/1000000</f>
        <v>26.5</v>
      </c>
      <c r="J653" s="2">
        <f>Merge6[[#This Row],[fee]]/Merge6[[#This Row],[MV at time]]</f>
        <v>1.06</v>
      </c>
      <c r="K653" t="s">
        <v>1050</v>
      </c>
      <c r="L653" t="s">
        <v>1160</v>
      </c>
      <c r="M653" t="s">
        <v>528</v>
      </c>
      <c r="N653" t="s">
        <v>25</v>
      </c>
      <c r="O6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53" t="s">
        <v>7</v>
      </c>
      <c r="R653" t="s">
        <v>7</v>
      </c>
      <c r="S653">
        <v>74</v>
      </c>
      <c r="T653">
        <v>81</v>
      </c>
      <c r="U653">
        <f>Merge6[[#This Row],[POT]]-Merge6[[#This Row],[TOT]]</f>
        <v>7</v>
      </c>
      <c r="V653" t="s">
        <v>8</v>
      </c>
      <c r="W653">
        <f>IF(Merge6[[#This Row],[Preffoot]]="Right",1,0)</f>
        <v>1</v>
      </c>
      <c r="X653" t="s">
        <v>9</v>
      </c>
      <c r="Y653">
        <f>IF(Merge6[[#This Row],[Position2]]="GK",1,0)</f>
        <v>0</v>
      </c>
      <c r="Z653">
        <f>IF(Merge6[[#This Row],[Position2]]="LB",1,0)</f>
        <v>0</v>
      </c>
      <c r="AA653">
        <f>IF(Merge6[[#This Row],[Position2]]="CB",1,0)</f>
        <v>1</v>
      </c>
      <c r="AB653">
        <f>IF(Merge6[[#This Row],[Position2]]="RB",1,0)</f>
        <v>0</v>
      </c>
      <c r="AC653">
        <f>IF(Merge6[[#This Row],[Position2]]="LWB",1,0)</f>
        <v>0</v>
      </c>
      <c r="AD653">
        <f>IF(Merge6[[#This Row],[Position2]]="RWB",1,0)</f>
        <v>0</v>
      </c>
      <c r="AE653">
        <f>IF(Merge6[[#This Row],[Position2]]="LM",1,0)</f>
        <v>0</v>
      </c>
      <c r="AF653">
        <f>IF(Merge6[[#This Row],[Position2]]="CDM",1,0)</f>
        <v>0</v>
      </c>
      <c r="AG653">
        <f>IF(Merge6[[#This Row],[Position2]]="CM",1,0)</f>
        <v>0</v>
      </c>
      <c r="AH653">
        <f>IF(Merge6[[#This Row],[Position2]]="CAM",1,0)</f>
        <v>0</v>
      </c>
      <c r="AI653">
        <f>IF(Merge6[[#This Row],[Position2]]="RM",1,0)</f>
        <v>0</v>
      </c>
      <c r="AJ653">
        <f>IF(Merge6[[#This Row],[Position2]]="LW",1,0)</f>
        <v>0</v>
      </c>
      <c r="AK653">
        <f>IF(Merge6[[#This Row],[Position2]]="RW",1,0)</f>
        <v>0</v>
      </c>
      <c r="AL653">
        <f>IF(Merge6[[#This Row],[Position2]]="CF",1,0)</f>
        <v>0</v>
      </c>
      <c r="AM653">
        <f>IF(Merge6[[#This Row],[Position2]]="ST",1,0)</f>
        <v>0</v>
      </c>
      <c r="AN653">
        <v>60</v>
      </c>
      <c r="AO653">
        <v>52</v>
      </c>
      <c r="AP653">
        <v>45</v>
      </c>
      <c r="AQ653">
        <v>61</v>
      </c>
      <c r="AR653">
        <v>58</v>
      </c>
      <c r="AS653">
        <v>78</v>
      </c>
      <c r="AT653">
        <v>50</v>
      </c>
      <c r="AU653">
        <v>26</v>
      </c>
      <c r="AV653">
        <v>31</v>
      </c>
      <c r="AW653">
        <v>30</v>
      </c>
      <c r="AX653">
        <v>26</v>
      </c>
      <c r="AY653">
        <v>30</v>
      </c>
      <c r="AZ653">
        <v>28</v>
      </c>
      <c r="BA653">
        <v>77</v>
      </c>
      <c r="BB653">
        <v>73</v>
      </c>
      <c r="BC653">
        <v>75</v>
      </c>
      <c r="BD653">
        <v>43</v>
      </c>
      <c r="BE653">
        <v>65</v>
      </c>
      <c r="BF653">
        <v>78</v>
      </c>
      <c r="BG653">
        <v>58</v>
      </c>
      <c r="BH653">
        <v>54</v>
      </c>
      <c r="BI653">
        <v>51</v>
      </c>
      <c r="BJ653">
        <v>82</v>
      </c>
      <c r="BK653">
        <v>14</v>
      </c>
      <c r="BL653">
        <v>9</v>
      </c>
      <c r="BM653">
        <v>8</v>
      </c>
      <c r="BN653">
        <v>15</v>
      </c>
      <c r="BO653">
        <v>7</v>
      </c>
      <c r="BP653">
        <v>75</v>
      </c>
      <c r="BQ653">
        <v>75</v>
      </c>
      <c r="BR653">
        <v>22</v>
      </c>
      <c r="BS653">
        <v>75</v>
      </c>
      <c r="BT653">
        <v>54</v>
      </c>
      <c r="BU653">
        <v>63</v>
      </c>
    </row>
    <row r="654" spans="1:73" x14ac:dyDescent="0.25">
      <c r="A654" t="s">
        <v>859</v>
      </c>
      <c r="B654">
        <v>46</v>
      </c>
      <c r="C654" t="s">
        <v>23</v>
      </c>
      <c r="D654">
        <v>24</v>
      </c>
      <c r="E654">
        <f>Merge6[[#This Row],[age]]^2</f>
        <v>576</v>
      </c>
      <c r="F654" s="1">
        <v>28000000</v>
      </c>
      <c r="G654" s="1">
        <v>65300000</v>
      </c>
      <c r="H654" s="1">
        <f>Merge6[[#This Row],[MV at time]]/1000000</f>
        <v>28</v>
      </c>
      <c r="I654" s="1">
        <f>Merge6[[#This Row],[fee]]/1000000</f>
        <v>65.3</v>
      </c>
      <c r="J654" s="2">
        <f>Merge6[[#This Row],[fee]]/Merge6[[#This Row],[MV at time]]</f>
        <v>2.3321428571428573</v>
      </c>
      <c r="K654" t="s">
        <v>1233</v>
      </c>
      <c r="L654" t="s">
        <v>34</v>
      </c>
      <c r="M654" t="s">
        <v>160</v>
      </c>
      <c r="N654" t="s">
        <v>58</v>
      </c>
      <c r="O6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54" t="s">
        <v>60</v>
      </c>
      <c r="R654" t="s">
        <v>60</v>
      </c>
      <c r="S654">
        <v>81</v>
      </c>
      <c r="T654">
        <v>85</v>
      </c>
      <c r="U654">
        <f>Merge6[[#This Row],[POT]]-Merge6[[#This Row],[TOT]]</f>
        <v>4</v>
      </c>
      <c r="V654" t="s">
        <v>43</v>
      </c>
      <c r="W654">
        <f>IF(Merge6[[#This Row],[Preffoot]]="Right",1,0)</f>
        <v>0</v>
      </c>
      <c r="X654" t="s">
        <v>26</v>
      </c>
      <c r="Y654">
        <f>IF(Merge6[[#This Row],[Position2]]="GK",1,0)</f>
        <v>0</v>
      </c>
      <c r="Z654">
        <f>IF(Merge6[[#This Row],[Position2]]="LB",1,0)</f>
        <v>1</v>
      </c>
      <c r="AA654">
        <f>IF(Merge6[[#This Row],[Position2]]="CB",1,0)</f>
        <v>0</v>
      </c>
      <c r="AB654">
        <f>IF(Merge6[[#This Row],[Position2]]="RB",1,0)</f>
        <v>0</v>
      </c>
      <c r="AC654">
        <f>IF(Merge6[[#This Row],[Position2]]="LWB",1,0)</f>
        <v>0</v>
      </c>
      <c r="AD654">
        <f>IF(Merge6[[#This Row],[Position2]]="RWB",1,0)</f>
        <v>0</v>
      </c>
      <c r="AE654">
        <f>IF(Merge6[[#This Row],[Position2]]="LM",1,0)</f>
        <v>0</v>
      </c>
      <c r="AF654">
        <f>IF(Merge6[[#This Row],[Position2]]="CDM",1,0)</f>
        <v>0</v>
      </c>
      <c r="AG654">
        <f>IF(Merge6[[#This Row],[Position2]]="CM",1,0)</f>
        <v>0</v>
      </c>
      <c r="AH654">
        <f>IF(Merge6[[#This Row],[Position2]]="CAM",1,0)</f>
        <v>0</v>
      </c>
      <c r="AI654">
        <f>IF(Merge6[[#This Row],[Position2]]="RM",1,0)</f>
        <v>0</v>
      </c>
      <c r="AJ654">
        <f>IF(Merge6[[#This Row],[Position2]]="LW",1,0)</f>
        <v>0</v>
      </c>
      <c r="AK654">
        <f>IF(Merge6[[#This Row],[Position2]]="RW",1,0)</f>
        <v>0</v>
      </c>
      <c r="AL654">
        <f>IF(Merge6[[#This Row],[Position2]]="CF",1,0)</f>
        <v>0</v>
      </c>
      <c r="AM654">
        <f>IF(Merge6[[#This Row],[Position2]]="ST",1,0)</f>
        <v>0</v>
      </c>
      <c r="AN654">
        <v>80</v>
      </c>
      <c r="AO654">
        <v>81</v>
      </c>
      <c r="AP654">
        <v>81</v>
      </c>
      <c r="AQ654">
        <v>79</v>
      </c>
      <c r="AR654">
        <v>79</v>
      </c>
      <c r="AS654">
        <v>57</v>
      </c>
      <c r="AT654">
        <v>73</v>
      </c>
      <c r="AU654">
        <v>68</v>
      </c>
      <c r="AV654">
        <v>65</v>
      </c>
      <c r="AW654">
        <v>78</v>
      </c>
      <c r="AX654">
        <v>57</v>
      </c>
      <c r="AY654">
        <v>59</v>
      </c>
      <c r="AZ654">
        <v>55</v>
      </c>
      <c r="BA654" t="s">
        <v>1234</v>
      </c>
      <c r="BB654">
        <v>77</v>
      </c>
      <c r="BC654">
        <v>80</v>
      </c>
      <c r="BD654">
        <v>78</v>
      </c>
      <c r="BE654">
        <v>88</v>
      </c>
      <c r="BF654">
        <v>66</v>
      </c>
      <c r="BG654">
        <v>83</v>
      </c>
      <c r="BH654">
        <v>74</v>
      </c>
      <c r="BI654">
        <v>78</v>
      </c>
      <c r="BJ654">
        <v>77</v>
      </c>
      <c r="BK654">
        <v>10</v>
      </c>
      <c r="BL654">
        <v>13</v>
      </c>
      <c r="BM654">
        <v>7</v>
      </c>
      <c r="BN654">
        <v>9</v>
      </c>
      <c r="BO654">
        <v>11</v>
      </c>
      <c r="BP654">
        <v>76</v>
      </c>
      <c r="BQ654">
        <v>82</v>
      </c>
      <c r="BR654">
        <v>77</v>
      </c>
      <c r="BS654">
        <v>77</v>
      </c>
      <c r="BT654">
        <v>78</v>
      </c>
      <c r="BU654">
        <v>77</v>
      </c>
    </row>
    <row r="655" spans="1:73" x14ac:dyDescent="0.25">
      <c r="A655" t="s">
        <v>859</v>
      </c>
      <c r="B655">
        <v>33</v>
      </c>
      <c r="C655" t="s">
        <v>23</v>
      </c>
      <c r="D655">
        <v>23</v>
      </c>
      <c r="E655">
        <f>Merge6[[#This Row],[age]]^2</f>
        <v>529</v>
      </c>
      <c r="F655" s="1">
        <v>20000000</v>
      </c>
      <c r="G655" s="1">
        <v>18000000</v>
      </c>
      <c r="H655" s="1">
        <f>Merge6[[#This Row],[MV at time]]/1000000</f>
        <v>20</v>
      </c>
      <c r="I655" s="1">
        <f>Merge6[[#This Row],[fee]]/1000000</f>
        <v>18</v>
      </c>
      <c r="J655" s="2">
        <f>Merge6[[#This Row],[fee]]/Merge6[[#This Row],[MV at time]]</f>
        <v>0.9</v>
      </c>
      <c r="K655" t="s">
        <v>1050</v>
      </c>
      <c r="L655" t="s">
        <v>34</v>
      </c>
      <c r="M655" t="s">
        <v>489</v>
      </c>
      <c r="N655" t="s">
        <v>160</v>
      </c>
      <c r="O6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55" t="s">
        <v>6</v>
      </c>
      <c r="R655" t="s">
        <v>60</v>
      </c>
      <c r="S655">
        <v>80</v>
      </c>
      <c r="T655">
        <v>85</v>
      </c>
      <c r="U655">
        <f>Merge6[[#This Row],[POT]]-Merge6[[#This Row],[TOT]]</f>
        <v>5</v>
      </c>
      <c r="V655" t="s">
        <v>43</v>
      </c>
      <c r="W655">
        <f>IF(Merge6[[#This Row],[Preffoot]]="Right",1,0)</f>
        <v>0</v>
      </c>
      <c r="X655" t="s">
        <v>26</v>
      </c>
      <c r="Y655">
        <f>IF(Merge6[[#This Row],[Position2]]="GK",1,0)</f>
        <v>0</v>
      </c>
      <c r="Z655">
        <f>IF(Merge6[[#This Row],[Position2]]="LB",1,0)</f>
        <v>1</v>
      </c>
      <c r="AA655">
        <f>IF(Merge6[[#This Row],[Position2]]="CB",1,0)</f>
        <v>0</v>
      </c>
      <c r="AB655">
        <f>IF(Merge6[[#This Row],[Position2]]="RB",1,0)</f>
        <v>0</v>
      </c>
      <c r="AC655">
        <f>IF(Merge6[[#This Row],[Position2]]="LWB",1,0)</f>
        <v>0</v>
      </c>
      <c r="AD655">
        <f>IF(Merge6[[#This Row],[Position2]]="RWB",1,0)</f>
        <v>0</v>
      </c>
      <c r="AE655">
        <f>IF(Merge6[[#This Row],[Position2]]="LM",1,0)</f>
        <v>0</v>
      </c>
      <c r="AF655">
        <f>IF(Merge6[[#This Row],[Position2]]="CDM",1,0)</f>
        <v>0</v>
      </c>
      <c r="AG655">
        <f>IF(Merge6[[#This Row],[Position2]]="CM",1,0)</f>
        <v>0</v>
      </c>
      <c r="AH655">
        <f>IF(Merge6[[#This Row],[Position2]]="CAM",1,0)</f>
        <v>0</v>
      </c>
      <c r="AI655">
        <f>IF(Merge6[[#This Row],[Position2]]="RM",1,0)</f>
        <v>0</v>
      </c>
      <c r="AJ655">
        <f>IF(Merge6[[#This Row],[Position2]]="LW",1,0)</f>
        <v>0</v>
      </c>
      <c r="AK655">
        <f>IF(Merge6[[#This Row],[Position2]]="RW",1,0)</f>
        <v>0</v>
      </c>
      <c r="AL655">
        <f>IF(Merge6[[#This Row],[Position2]]="CF",1,0)</f>
        <v>0</v>
      </c>
      <c r="AM655">
        <f>IF(Merge6[[#This Row],[Position2]]="ST",1,0)</f>
        <v>0</v>
      </c>
      <c r="AN655">
        <v>80</v>
      </c>
      <c r="AO655">
        <v>81</v>
      </c>
      <c r="AP655">
        <v>81</v>
      </c>
      <c r="AQ655">
        <v>79</v>
      </c>
      <c r="AR655">
        <v>79</v>
      </c>
      <c r="AS655">
        <v>57</v>
      </c>
      <c r="AT655">
        <v>73</v>
      </c>
      <c r="AU655">
        <v>68</v>
      </c>
      <c r="AV655">
        <v>65</v>
      </c>
      <c r="AW655">
        <v>78</v>
      </c>
      <c r="AX655">
        <v>48</v>
      </c>
      <c r="AY655">
        <v>47</v>
      </c>
      <c r="AZ655">
        <v>55</v>
      </c>
      <c r="BA655">
        <v>76</v>
      </c>
      <c r="BB655">
        <v>77</v>
      </c>
      <c r="BC655">
        <v>78</v>
      </c>
      <c r="BD655">
        <v>78</v>
      </c>
      <c r="BE655">
        <v>88</v>
      </c>
      <c r="BF655">
        <v>66</v>
      </c>
      <c r="BG655">
        <v>83</v>
      </c>
      <c r="BH655">
        <v>75</v>
      </c>
      <c r="BI655">
        <v>78</v>
      </c>
      <c r="BJ655">
        <v>77</v>
      </c>
      <c r="BK655">
        <v>10</v>
      </c>
      <c r="BL655">
        <v>13</v>
      </c>
      <c r="BM655">
        <v>7</v>
      </c>
      <c r="BN655">
        <v>9</v>
      </c>
      <c r="BO655">
        <v>11</v>
      </c>
      <c r="BP655">
        <v>76</v>
      </c>
      <c r="BQ655">
        <v>81</v>
      </c>
      <c r="BR655">
        <v>77</v>
      </c>
      <c r="BS655">
        <v>77</v>
      </c>
      <c r="BT655">
        <v>78</v>
      </c>
      <c r="BU655">
        <v>77</v>
      </c>
    </row>
    <row r="656" spans="1:73" x14ac:dyDescent="0.25">
      <c r="A656" t="s">
        <v>859</v>
      </c>
      <c r="B656">
        <v>11</v>
      </c>
      <c r="C656" t="s">
        <v>23</v>
      </c>
      <c r="D656">
        <v>21</v>
      </c>
      <c r="E656">
        <f>Merge6[[#This Row],[age]]^2</f>
        <v>441</v>
      </c>
      <c r="F656" s="1">
        <v>18000000</v>
      </c>
      <c r="G656" s="1">
        <v>11800000</v>
      </c>
      <c r="H656" s="1">
        <f>Merge6[[#This Row],[MV at time]]/1000000</f>
        <v>18</v>
      </c>
      <c r="I656" s="1">
        <f>Merge6[[#This Row],[fee]]/1000000</f>
        <v>11.8</v>
      </c>
      <c r="J656" s="2">
        <f>Merge6[[#This Row],[fee]]/Merge6[[#This Row],[MV at time]]</f>
        <v>0.65555555555555556</v>
      </c>
      <c r="K656" t="s">
        <v>773</v>
      </c>
      <c r="L656" t="s">
        <v>34</v>
      </c>
      <c r="M656" t="s">
        <v>35</v>
      </c>
      <c r="N656" t="s">
        <v>489</v>
      </c>
      <c r="O6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56" t="s">
        <v>6</v>
      </c>
      <c r="R656" t="s">
        <v>6</v>
      </c>
      <c r="S656">
        <v>81</v>
      </c>
      <c r="T656">
        <v>87</v>
      </c>
      <c r="U656">
        <f>Merge6[[#This Row],[POT]]-Merge6[[#This Row],[TOT]]</f>
        <v>6</v>
      </c>
      <c r="V656" t="s">
        <v>43</v>
      </c>
      <c r="W656">
        <f>IF(Merge6[[#This Row],[Preffoot]]="Right",1,0)</f>
        <v>0</v>
      </c>
      <c r="X656" t="s">
        <v>77</v>
      </c>
      <c r="Y656">
        <f>IF(Merge6[[#This Row],[Position2]]="GK",1,0)</f>
        <v>0</v>
      </c>
      <c r="Z656">
        <f>IF(Merge6[[#This Row],[Position2]]="LB",1,0)</f>
        <v>0</v>
      </c>
      <c r="AA656">
        <f>IF(Merge6[[#This Row],[Position2]]="CB",1,0)</f>
        <v>0</v>
      </c>
      <c r="AB656">
        <f>IF(Merge6[[#This Row],[Position2]]="RB",1,0)</f>
        <v>0</v>
      </c>
      <c r="AC656">
        <f>IF(Merge6[[#This Row],[Position2]]="LWB",1,0)</f>
        <v>0</v>
      </c>
      <c r="AD656">
        <f>IF(Merge6[[#This Row],[Position2]]="RWB",1,0)</f>
        <v>0</v>
      </c>
      <c r="AE656">
        <f>IF(Merge6[[#This Row],[Position2]]="LM",1,0)</f>
        <v>1</v>
      </c>
      <c r="AF656">
        <f>IF(Merge6[[#This Row],[Position2]]="CDM",1,0)</f>
        <v>0</v>
      </c>
      <c r="AG656">
        <f>IF(Merge6[[#This Row],[Position2]]="CM",1,0)</f>
        <v>0</v>
      </c>
      <c r="AH656">
        <f>IF(Merge6[[#This Row],[Position2]]="CAM",1,0)</f>
        <v>0</v>
      </c>
      <c r="AI656">
        <f>IF(Merge6[[#This Row],[Position2]]="RM",1,0)</f>
        <v>0</v>
      </c>
      <c r="AJ656">
        <f>IF(Merge6[[#This Row],[Position2]]="LW",1,0)</f>
        <v>0</v>
      </c>
      <c r="AK656">
        <f>IF(Merge6[[#This Row],[Position2]]="RW",1,0)</f>
        <v>0</v>
      </c>
      <c r="AL656">
        <f>IF(Merge6[[#This Row],[Position2]]="CF",1,0)</f>
        <v>0</v>
      </c>
      <c r="AM656">
        <f>IF(Merge6[[#This Row],[Position2]]="ST",1,0)</f>
        <v>0</v>
      </c>
      <c r="AN656">
        <v>80</v>
      </c>
      <c r="AO656">
        <v>79</v>
      </c>
      <c r="AP656">
        <v>81</v>
      </c>
      <c r="AQ656">
        <v>81</v>
      </c>
      <c r="AR656">
        <v>79</v>
      </c>
      <c r="AS656">
        <v>57</v>
      </c>
      <c r="AT656">
        <v>73</v>
      </c>
      <c r="AU656">
        <v>67</v>
      </c>
      <c r="AV656">
        <v>65</v>
      </c>
      <c r="AW656">
        <v>78</v>
      </c>
      <c r="AX656">
        <v>48</v>
      </c>
      <c r="AY656">
        <v>47</v>
      </c>
      <c r="AZ656">
        <v>55</v>
      </c>
      <c r="BA656">
        <v>71</v>
      </c>
      <c r="BB656">
        <v>77</v>
      </c>
      <c r="BC656">
        <v>78</v>
      </c>
      <c r="BD656">
        <v>79</v>
      </c>
      <c r="BE656">
        <v>88</v>
      </c>
      <c r="BF656">
        <v>66</v>
      </c>
      <c r="BG656">
        <v>84</v>
      </c>
      <c r="BH656">
        <v>81</v>
      </c>
      <c r="BI656">
        <v>78</v>
      </c>
      <c r="BJ656">
        <v>77</v>
      </c>
      <c r="BK656">
        <v>10</v>
      </c>
      <c r="BL656">
        <v>13</v>
      </c>
      <c r="BM656">
        <v>7</v>
      </c>
      <c r="BN656">
        <v>9</v>
      </c>
      <c r="BO656">
        <v>11</v>
      </c>
      <c r="BP656">
        <v>76</v>
      </c>
      <c r="BQ656">
        <v>82</v>
      </c>
      <c r="BR656">
        <v>79</v>
      </c>
      <c r="BS656">
        <v>73</v>
      </c>
      <c r="BT656">
        <v>78</v>
      </c>
      <c r="BU656">
        <v>74</v>
      </c>
    </row>
    <row r="657" spans="1:73" x14ac:dyDescent="0.25">
      <c r="A657" t="s">
        <v>1161</v>
      </c>
      <c r="B657">
        <v>23</v>
      </c>
      <c r="C657" t="s">
        <v>1</v>
      </c>
      <c r="D657">
        <v>21</v>
      </c>
      <c r="E657">
        <f>Merge6[[#This Row],[age]]^2</f>
        <v>441</v>
      </c>
      <c r="F657" s="1">
        <v>10000000</v>
      </c>
      <c r="G657" s="1">
        <v>23340000</v>
      </c>
      <c r="H657" s="1">
        <f>Merge6[[#This Row],[MV at time]]/1000000</f>
        <v>10</v>
      </c>
      <c r="I657" s="1">
        <f>Merge6[[#This Row],[fee]]/1000000</f>
        <v>23.34</v>
      </c>
      <c r="J657" s="2">
        <f>Merge6[[#This Row],[fee]]/Merge6[[#This Row],[MV at time]]</f>
        <v>2.3340000000000001</v>
      </c>
      <c r="K657" t="s">
        <v>1050</v>
      </c>
      <c r="L657" t="s">
        <v>145</v>
      </c>
      <c r="M657" t="s">
        <v>483</v>
      </c>
      <c r="N657" t="s">
        <v>460</v>
      </c>
      <c r="O6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57" t="s">
        <v>484</v>
      </c>
      <c r="R657" t="s">
        <v>60</v>
      </c>
      <c r="S657">
        <v>77</v>
      </c>
      <c r="T657">
        <v>86</v>
      </c>
      <c r="U657">
        <f>Merge6[[#This Row],[POT]]-Merge6[[#This Row],[TOT]]</f>
        <v>9</v>
      </c>
      <c r="V657" t="s">
        <v>8</v>
      </c>
      <c r="W657">
        <f>IF(Merge6[[#This Row],[Preffoot]]="Right",1,0)</f>
        <v>1</v>
      </c>
      <c r="X657" t="s">
        <v>9</v>
      </c>
      <c r="Y657">
        <f>IF(Merge6[[#This Row],[Position2]]="GK",1,0)</f>
        <v>0</v>
      </c>
      <c r="Z657">
        <f>IF(Merge6[[#This Row],[Position2]]="LB",1,0)</f>
        <v>0</v>
      </c>
      <c r="AA657">
        <f>IF(Merge6[[#This Row],[Position2]]="CB",1,0)</f>
        <v>1</v>
      </c>
      <c r="AB657">
        <f>IF(Merge6[[#This Row],[Position2]]="RB",1,0)</f>
        <v>0</v>
      </c>
      <c r="AC657">
        <f>IF(Merge6[[#This Row],[Position2]]="LWB",1,0)</f>
        <v>0</v>
      </c>
      <c r="AD657">
        <f>IF(Merge6[[#This Row],[Position2]]="RWB",1,0)</f>
        <v>0</v>
      </c>
      <c r="AE657">
        <f>IF(Merge6[[#This Row],[Position2]]="LM",1,0)</f>
        <v>0</v>
      </c>
      <c r="AF657">
        <f>IF(Merge6[[#This Row],[Position2]]="CDM",1,0)</f>
        <v>0</v>
      </c>
      <c r="AG657">
        <f>IF(Merge6[[#This Row],[Position2]]="CM",1,0)</f>
        <v>0</v>
      </c>
      <c r="AH657">
        <f>IF(Merge6[[#This Row],[Position2]]="CAM",1,0)</f>
        <v>0</v>
      </c>
      <c r="AI657">
        <f>IF(Merge6[[#This Row],[Position2]]="RM",1,0)</f>
        <v>0</v>
      </c>
      <c r="AJ657">
        <f>IF(Merge6[[#This Row],[Position2]]="LW",1,0)</f>
        <v>0</v>
      </c>
      <c r="AK657">
        <f>IF(Merge6[[#This Row],[Position2]]="RW",1,0)</f>
        <v>0</v>
      </c>
      <c r="AL657">
        <f>IF(Merge6[[#This Row],[Position2]]="CF",1,0)</f>
        <v>0</v>
      </c>
      <c r="AM657">
        <f>IF(Merge6[[#This Row],[Position2]]="ST",1,0)</f>
        <v>0</v>
      </c>
      <c r="AN657">
        <v>70</v>
      </c>
      <c r="AO657">
        <v>65</v>
      </c>
      <c r="AP657">
        <v>35</v>
      </c>
      <c r="AQ657">
        <v>74</v>
      </c>
      <c r="AR657">
        <v>71</v>
      </c>
      <c r="AS657">
        <v>76</v>
      </c>
      <c r="AT657">
        <v>49</v>
      </c>
      <c r="AU657">
        <v>42</v>
      </c>
      <c r="AV657">
        <v>26</v>
      </c>
      <c r="AW657">
        <v>29</v>
      </c>
      <c r="AX657">
        <v>32</v>
      </c>
      <c r="AY657">
        <v>38</v>
      </c>
      <c r="AZ657">
        <v>32</v>
      </c>
      <c r="BA657">
        <v>79</v>
      </c>
      <c r="BB657">
        <v>78</v>
      </c>
      <c r="BC657">
        <v>79</v>
      </c>
      <c r="BD657">
        <v>65</v>
      </c>
      <c r="BE657">
        <v>72</v>
      </c>
      <c r="BF657">
        <v>78</v>
      </c>
      <c r="BG657">
        <v>65</v>
      </c>
      <c r="BH657">
        <v>77</v>
      </c>
      <c r="BI657">
        <v>67</v>
      </c>
      <c r="BJ657">
        <v>73</v>
      </c>
      <c r="BK657">
        <v>12</v>
      </c>
      <c r="BL657">
        <v>8</v>
      </c>
      <c r="BM657">
        <v>9</v>
      </c>
      <c r="BN657">
        <v>11</v>
      </c>
      <c r="BO657">
        <v>12</v>
      </c>
      <c r="BP657">
        <v>67</v>
      </c>
      <c r="BQ657">
        <v>79</v>
      </c>
      <c r="BR657">
        <v>35</v>
      </c>
      <c r="BS657">
        <v>78</v>
      </c>
      <c r="BT657">
        <v>45</v>
      </c>
      <c r="BU657">
        <v>71</v>
      </c>
    </row>
    <row r="658" spans="1:73" x14ac:dyDescent="0.25">
      <c r="A658" t="s">
        <v>792</v>
      </c>
      <c r="B658">
        <v>35</v>
      </c>
      <c r="C658" t="s">
        <v>17</v>
      </c>
      <c r="D658">
        <v>25</v>
      </c>
      <c r="E658">
        <f>Merge6[[#This Row],[age]]^2</f>
        <v>625</v>
      </c>
      <c r="F658" s="1">
        <v>7000000</v>
      </c>
      <c r="G658" s="1">
        <v>12000000</v>
      </c>
      <c r="H658" s="1">
        <f>Merge6[[#This Row],[MV at time]]/1000000</f>
        <v>7</v>
      </c>
      <c r="I658" s="1">
        <f>Merge6[[#This Row],[fee]]/1000000</f>
        <v>12</v>
      </c>
      <c r="J658" s="2">
        <f>Merge6[[#This Row],[fee]]/Merge6[[#This Row],[MV at time]]</f>
        <v>1.7142857142857142</v>
      </c>
      <c r="K658" t="s">
        <v>1233</v>
      </c>
      <c r="L658" t="s">
        <v>34</v>
      </c>
      <c r="M658" t="s">
        <v>240</v>
      </c>
      <c r="N658" t="s">
        <v>213</v>
      </c>
      <c r="O6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58" t="s">
        <v>91</v>
      </c>
      <c r="R658" t="s">
        <v>60</v>
      </c>
      <c r="S658">
        <v>76</v>
      </c>
      <c r="T658">
        <v>79</v>
      </c>
      <c r="U658">
        <f>Merge6[[#This Row],[POT]]-Merge6[[#This Row],[TOT]]</f>
        <v>3</v>
      </c>
      <c r="V658" t="s">
        <v>43</v>
      </c>
      <c r="W658">
        <f>IF(Merge6[[#This Row],[Preffoot]]="Right",1,0)</f>
        <v>0</v>
      </c>
      <c r="X658" t="s">
        <v>61</v>
      </c>
      <c r="Y658">
        <f>IF(Merge6[[#This Row],[Position2]]="GK",1,0)</f>
        <v>0</v>
      </c>
      <c r="Z658">
        <f>IF(Merge6[[#This Row],[Position2]]="LB",1,0)</f>
        <v>0</v>
      </c>
      <c r="AA658">
        <f>IF(Merge6[[#This Row],[Position2]]="CB",1,0)</f>
        <v>0</v>
      </c>
      <c r="AB658">
        <f>IF(Merge6[[#This Row],[Position2]]="RB",1,0)</f>
        <v>0</v>
      </c>
      <c r="AC658">
        <f>IF(Merge6[[#This Row],[Position2]]="LWB",1,0)</f>
        <v>0</v>
      </c>
      <c r="AD658">
        <f>IF(Merge6[[#This Row],[Position2]]="RWB",1,0)</f>
        <v>0</v>
      </c>
      <c r="AE658">
        <f>IF(Merge6[[#This Row],[Position2]]="LM",1,0)</f>
        <v>0</v>
      </c>
      <c r="AF658">
        <f>IF(Merge6[[#This Row],[Position2]]="CDM",1,0)</f>
        <v>1</v>
      </c>
      <c r="AG658">
        <f>IF(Merge6[[#This Row],[Position2]]="CM",1,0)</f>
        <v>0</v>
      </c>
      <c r="AH658">
        <f>IF(Merge6[[#This Row],[Position2]]="CAM",1,0)</f>
        <v>0</v>
      </c>
      <c r="AI658">
        <f>IF(Merge6[[#This Row],[Position2]]="RM",1,0)</f>
        <v>0</v>
      </c>
      <c r="AJ658">
        <f>IF(Merge6[[#This Row],[Position2]]="LW",1,0)</f>
        <v>0</v>
      </c>
      <c r="AK658">
        <f>IF(Merge6[[#This Row],[Position2]]="RW",1,0)</f>
        <v>0</v>
      </c>
      <c r="AL658">
        <f>IF(Merge6[[#This Row],[Position2]]="CF",1,0)</f>
        <v>0</v>
      </c>
      <c r="AM658">
        <f>IF(Merge6[[#This Row],[Position2]]="ST",1,0)</f>
        <v>0</v>
      </c>
      <c r="AN658">
        <v>76</v>
      </c>
      <c r="AO658">
        <v>72</v>
      </c>
      <c r="AP658">
        <v>65</v>
      </c>
      <c r="AQ658">
        <v>81</v>
      </c>
      <c r="AR658">
        <v>85</v>
      </c>
      <c r="AS658">
        <v>42</v>
      </c>
      <c r="AT658">
        <v>66</v>
      </c>
      <c r="AU658">
        <v>59</v>
      </c>
      <c r="AV658">
        <v>68</v>
      </c>
      <c r="AW658">
        <v>66</v>
      </c>
      <c r="AX658">
        <v>52</v>
      </c>
      <c r="AY658">
        <v>68</v>
      </c>
      <c r="AZ658">
        <v>44</v>
      </c>
      <c r="BA658" t="s">
        <v>1234</v>
      </c>
      <c r="BB658">
        <v>71</v>
      </c>
      <c r="BC658">
        <v>72</v>
      </c>
      <c r="BD658">
        <v>48</v>
      </c>
      <c r="BE658">
        <v>70</v>
      </c>
      <c r="BF658">
        <v>66</v>
      </c>
      <c r="BG658">
        <v>65</v>
      </c>
      <c r="BH658">
        <v>42</v>
      </c>
      <c r="BI658">
        <v>68</v>
      </c>
      <c r="BJ658">
        <v>57</v>
      </c>
      <c r="BK658">
        <v>10</v>
      </c>
      <c r="BL658">
        <v>12</v>
      </c>
      <c r="BM658">
        <v>11</v>
      </c>
      <c r="BN658">
        <v>11</v>
      </c>
      <c r="BO658">
        <v>8</v>
      </c>
      <c r="BP658">
        <v>69</v>
      </c>
      <c r="BQ658">
        <v>70</v>
      </c>
      <c r="BR658">
        <v>60</v>
      </c>
      <c r="BS658">
        <v>74</v>
      </c>
      <c r="BT658">
        <v>80</v>
      </c>
      <c r="BU658">
        <v>74</v>
      </c>
    </row>
    <row r="659" spans="1:73" x14ac:dyDescent="0.25">
      <c r="A659" t="s">
        <v>792</v>
      </c>
      <c r="B659">
        <v>0</v>
      </c>
      <c r="C659" t="s">
        <v>17</v>
      </c>
      <c r="D659">
        <v>23</v>
      </c>
      <c r="E659">
        <f>Merge6[[#This Row],[age]]^2</f>
        <v>529</v>
      </c>
      <c r="F659" s="1">
        <v>16000000</v>
      </c>
      <c r="G659" s="1">
        <v>9000000</v>
      </c>
      <c r="H659" s="1">
        <f>Merge6[[#This Row],[MV at time]]/1000000</f>
        <v>16</v>
      </c>
      <c r="I659" s="1">
        <f>Merge6[[#This Row],[fee]]/1000000</f>
        <v>9</v>
      </c>
      <c r="J659" s="2">
        <f>Merge6[[#This Row],[fee]]/Merge6[[#This Row],[MV at time]]</f>
        <v>0.5625</v>
      </c>
      <c r="K659" t="s">
        <v>773</v>
      </c>
      <c r="L659" t="s">
        <v>34</v>
      </c>
      <c r="M659" t="s">
        <v>197</v>
      </c>
      <c r="N659" t="s">
        <v>240</v>
      </c>
      <c r="O6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59" t="s">
        <v>513</v>
      </c>
      <c r="R659" t="s">
        <v>91</v>
      </c>
      <c r="S659">
        <v>77</v>
      </c>
      <c r="T659">
        <v>82</v>
      </c>
      <c r="U659">
        <f>Merge6[[#This Row],[POT]]-Merge6[[#This Row],[TOT]]</f>
        <v>5</v>
      </c>
      <c r="V659" t="s">
        <v>43</v>
      </c>
      <c r="W659">
        <f>IF(Merge6[[#This Row],[Preffoot]]="Right",1,0)</f>
        <v>0</v>
      </c>
      <c r="X659" t="s">
        <v>61</v>
      </c>
      <c r="Y659">
        <f>IF(Merge6[[#This Row],[Position2]]="GK",1,0)</f>
        <v>0</v>
      </c>
      <c r="Z659">
        <f>IF(Merge6[[#This Row],[Position2]]="LB",1,0)</f>
        <v>0</v>
      </c>
      <c r="AA659">
        <f>IF(Merge6[[#This Row],[Position2]]="CB",1,0)</f>
        <v>0</v>
      </c>
      <c r="AB659">
        <f>IF(Merge6[[#This Row],[Position2]]="RB",1,0)</f>
        <v>0</v>
      </c>
      <c r="AC659">
        <f>IF(Merge6[[#This Row],[Position2]]="LWB",1,0)</f>
        <v>0</v>
      </c>
      <c r="AD659">
        <f>IF(Merge6[[#This Row],[Position2]]="RWB",1,0)</f>
        <v>0</v>
      </c>
      <c r="AE659">
        <f>IF(Merge6[[#This Row],[Position2]]="LM",1,0)</f>
        <v>0</v>
      </c>
      <c r="AF659">
        <f>IF(Merge6[[#This Row],[Position2]]="CDM",1,0)</f>
        <v>1</v>
      </c>
      <c r="AG659">
        <f>IF(Merge6[[#This Row],[Position2]]="CM",1,0)</f>
        <v>0</v>
      </c>
      <c r="AH659">
        <f>IF(Merge6[[#This Row],[Position2]]="CAM",1,0)</f>
        <v>0</v>
      </c>
      <c r="AI659">
        <f>IF(Merge6[[#This Row],[Position2]]="RM",1,0)</f>
        <v>0</v>
      </c>
      <c r="AJ659">
        <f>IF(Merge6[[#This Row],[Position2]]="LW",1,0)</f>
        <v>0</v>
      </c>
      <c r="AK659">
        <f>IF(Merge6[[#This Row],[Position2]]="RW",1,0)</f>
        <v>0</v>
      </c>
      <c r="AL659">
        <f>IF(Merge6[[#This Row],[Position2]]="CF",1,0)</f>
        <v>0</v>
      </c>
      <c r="AM659">
        <f>IF(Merge6[[#This Row],[Position2]]="ST",1,0)</f>
        <v>0</v>
      </c>
      <c r="AN659">
        <v>77</v>
      </c>
      <c r="AO659">
        <v>72</v>
      </c>
      <c r="AP659">
        <v>66</v>
      </c>
      <c r="AQ659">
        <v>82</v>
      </c>
      <c r="AR659">
        <v>87</v>
      </c>
      <c r="AS659">
        <v>42</v>
      </c>
      <c r="AT659">
        <v>66</v>
      </c>
      <c r="AU659">
        <v>59</v>
      </c>
      <c r="AV659">
        <v>69</v>
      </c>
      <c r="AW659">
        <v>66</v>
      </c>
      <c r="AX659">
        <v>52</v>
      </c>
      <c r="AY659">
        <v>69</v>
      </c>
      <c r="AZ659">
        <v>44</v>
      </c>
      <c r="BA659">
        <v>73</v>
      </c>
      <c r="BB659">
        <v>71</v>
      </c>
      <c r="BC659">
        <v>73</v>
      </c>
      <c r="BD659">
        <v>55</v>
      </c>
      <c r="BE659">
        <v>72</v>
      </c>
      <c r="BF659">
        <v>66</v>
      </c>
      <c r="BG659">
        <v>62</v>
      </c>
      <c r="BH659">
        <v>61</v>
      </c>
      <c r="BI659">
        <v>66</v>
      </c>
      <c r="BJ659">
        <v>57</v>
      </c>
      <c r="BK659">
        <v>10</v>
      </c>
      <c r="BL659">
        <v>12</v>
      </c>
      <c r="BM659">
        <v>11</v>
      </c>
      <c r="BN659">
        <v>11</v>
      </c>
      <c r="BO659">
        <v>8</v>
      </c>
      <c r="BP659">
        <v>71</v>
      </c>
      <c r="BQ659">
        <v>72</v>
      </c>
      <c r="BR659">
        <v>60</v>
      </c>
      <c r="BS659">
        <v>75</v>
      </c>
      <c r="BT659">
        <v>80</v>
      </c>
      <c r="BU659">
        <v>74</v>
      </c>
    </row>
    <row r="660" spans="1:73" x14ac:dyDescent="0.25">
      <c r="A660" t="s">
        <v>1375</v>
      </c>
      <c r="B660">
        <v>23</v>
      </c>
      <c r="C660" t="s">
        <v>1</v>
      </c>
      <c r="D660">
        <v>26</v>
      </c>
      <c r="E660">
        <f>Merge6[[#This Row],[age]]^2</f>
        <v>676</v>
      </c>
      <c r="F660" s="1">
        <v>14000000</v>
      </c>
      <c r="G660" s="1">
        <v>12000000</v>
      </c>
      <c r="H660" s="1">
        <f>Merge6[[#This Row],[MV at time]]/1000000</f>
        <v>14</v>
      </c>
      <c r="I660" s="1">
        <f>Merge6[[#This Row],[fee]]/1000000</f>
        <v>12</v>
      </c>
      <c r="J660" s="2">
        <f>Merge6[[#This Row],[fee]]/Merge6[[#This Row],[MV at time]]</f>
        <v>0.8571428571428571</v>
      </c>
      <c r="K660" t="s">
        <v>1233</v>
      </c>
      <c r="L660" t="s">
        <v>11</v>
      </c>
      <c r="M660" t="s">
        <v>73</v>
      </c>
      <c r="N660" t="s">
        <v>36</v>
      </c>
      <c r="O6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6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60" t="s">
        <v>75</v>
      </c>
      <c r="R660" t="s">
        <v>6</v>
      </c>
      <c r="S660">
        <v>79</v>
      </c>
      <c r="T660">
        <v>83</v>
      </c>
      <c r="U660">
        <f>Merge6[[#This Row],[POT]]-Merge6[[#This Row],[TOT]]</f>
        <v>4</v>
      </c>
      <c r="V660" t="s">
        <v>43</v>
      </c>
      <c r="W660">
        <f>IF(Merge6[[#This Row],[Preffoot]]="Right",1,0)</f>
        <v>0</v>
      </c>
      <c r="X660" t="s">
        <v>9</v>
      </c>
      <c r="Y660">
        <f>IF(Merge6[[#This Row],[Position2]]="GK",1,0)</f>
        <v>0</v>
      </c>
      <c r="Z660">
        <f>IF(Merge6[[#This Row],[Position2]]="LB",1,0)</f>
        <v>0</v>
      </c>
      <c r="AA660">
        <f>IF(Merge6[[#This Row],[Position2]]="CB",1,0)</f>
        <v>1</v>
      </c>
      <c r="AB660">
        <f>IF(Merge6[[#This Row],[Position2]]="RB",1,0)</f>
        <v>0</v>
      </c>
      <c r="AC660">
        <f>IF(Merge6[[#This Row],[Position2]]="LWB",1,0)</f>
        <v>0</v>
      </c>
      <c r="AD660">
        <f>IF(Merge6[[#This Row],[Position2]]="RWB",1,0)</f>
        <v>0</v>
      </c>
      <c r="AE660">
        <f>IF(Merge6[[#This Row],[Position2]]="LM",1,0)</f>
        <v>0</v>
      </c>
      <c r="AF660">
        <f>IF(Merge6[[#This Row],[Position2]]="CDM",1,0)</f>
        <v>0</v>
      </c>
      <c r="AG660">
        <f>IF(Merge6[[#This Row],[Position2]]="CM",1,0)</f>
        <v>0</v>
      </c>
      <c r="AH660">
        <f>IF(Merge6[[#This Row],[Position2]]="CAM",1,0)</f>
        <v>0</v>
      </c>
      <c r="AI660">
        <f>IF(Merge6[[#This Row],[Position2]]="RM",1,0)</f>
        <v>0</v>
      </c>
      <c r="AJ660">
        <f>IF(Merge6[[#This Row],[Position2]]="LW",1,0)</f>
        <v>0</v>
      </c>
      <c r="AK660">
        <f>IF(Merge6[[#This Row],[Position2]]="RW",1,0)</f>
        <v>0</v>
      </c>
      <c r="AL660">
        <f>IF(Merge6[[#This Row],[Position2]]="CF",1,0)</f>
        <v>0</v>
      </c>
      <c r="AM660">
        <f>IF(Merge6[[#This Row],[Position2]]="ST",1,0)</f>
        <v>0</v>
      </c>
      <c r="AN660">
        <v>74</v>
      </c>
      <c r="AO660">
        <v>69</v>
      </c>
      <c r="AP660">
        <v>35</v>
      </c>
      <c r="AQ660">
        <v>75</v>
      </c>
      <c r="AR660">
        <v>72</v>
      </c>
      <c r="AS660">
        <v>70</v>
      </c>
      <c r="AT660">
        <v>52</v>
      </c>
      <c r="AU660">
        <v>31</v>
      </c>
      <c r="AV660">
        <v>29</v>
      </c>
      <c r="AW660">
        <v>56</v>
      </c>
      <c r="AX660">
        <v>34</v>
      </c>
      <c r="AY660">
        <v>52</v>
      </c>
      <c r="AZ660">
        <v>34</v>
      </c>
      <c r="BA660" t="s">
        <v>1234</v>
      </c>
      <c r="BB660">
        <v>76</v>
      </c>
      <c r="BC660">
        <v>78</v>
      </c>
      <c r="BD660">
        <v>65</v>
      </c>
      <c r="BE660">
        <v>89</v>
      </c>
      <c r="BF660">
        <v>84</v>
      </c>
      <c r="BG660">
        <v>62</v>
      </c>
      <c r="BH660">
        <v>68</v>
      </c>
      <c r="BI660">
        <v>63</v>
      </c>
      <c r="BJ660">
        <v>86</v>
      </c>
      <c r="BK660">
        <v>10</v>
      </c>
      <c r="BL660">
        <v>8</v>
      </c>
      <c r="BM660">
        <v>8</v>
      </c>
      <c r="BN660">
        <v>8</v>
      </c>
      <c r="BO660">
        <v>5</v>
      </c>
      <c r="BP660">
        <v>89</v>
      </c>
      <c r="BQ660">
        <v>78</v>
      </c>
      <c r="BR660">
        <v>25</v>
      </c>
      <c r="BS660">
        <v>79</v>
      </c>
      <c r="BT660">
        <v>58</v>
      </c>
      <c r="BU660">
        <v>76</v>
      </c>
    </row>
    <row r="661" spans="1:73" x14ac:dyDescent="0.25">
      <c r="A661" t="s">
        <v>1162</v>
      </c>
      <c r="B661">
        <v>10</v>
      </c>
      <c r="C661" t="s">
        <v>57</v>
      </c>
      <c r="D661">
        <v>27</v>
      </c>
      <c r="E661">
        <f>Merge6[[#This Row],[age]]^2</f>
        <v>729</v>
      </c>
      <c r="F661" s="1">
        <v>42000000</v>
      </c>
      <c r="G661" s="1">
        <v>15000000</v>
      </c>
      <c r="H661" s="1">
        <f>Merge6[[#This Row],[MV at time]]/1000000</f>
        <v>42</v>
      </c>
      <c r="I661" s="1">
        <f>Merge6[[#This Row],[fee]]/1000000</f>
        <v>15</v>
      </c>
      <c r="J661" s="2">
        <f>Merge6[[#This Row],[fee]]/Merge6[[#This Row],[MV at time]]</f>
        <v>0.35714285714285715</v>
      </c>
      <c r="K661" t="s">
        <v>1050</v>
      </c>
      <c r="L661" t="s">
        <v>467</v>
      </c>
      <c r="M661" t="s">
        <v>223</v>
      </c>
      <c r="N661" t="s">
        <v>240</v>
      </c>
      <c r="O6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61" t="s">
        <v>91</v>
      </c>
      <c r="R661" t="s">
        <v>91</v>
      </c>
      <c r="S661">
        <v>81</v>
      </c>
      <c r="T661">
        <v>81</v>
      </c>
      <c r="U661">
        <f>Merge6[[#This Row],[POT]]-Merge6[[#This Row],[TOT]]</f>
        <v>0</v>
      </c>
      <c r="V661" t="s">
        <v>8</v>
      </c>
      <c r="W661">
        <f>IF(Merge6[[#This Row],[Preffoot]]="Right",1,0)</f>
        <v>1</v>
      </c>
      <c r="X661" t="s">
        <v>20</v>
      </c>
      <c r="Y661">
        <f>IF(Merge6[[#This Row],[Position2]]="GK",1,0)</f>
        <v>0</v>
      </c>
      <c r="Z661">
        <f>IF(Merge6[[#This Row],[Position2]]="LB",1,0)</f>
        <v>0</v>
      </c>
      <c r="AA661">
        <f>IF(Merge6[[#This Row],[Position2]]="CB",1,0)</f>
        <v>0</v>
      </c>
      <c r="AB661">
        <f>IF(Merge6[[#This Row],[Position2]]="RB",1,0)</f>
        <v>0</v>
      </c>
      <c r="AC661">
        <f>IF(Merge6[[#This Row],[Position2]]="LWB",1,0)</f>
        <v>0</v>
      </c>
      <c r="AD661">
        <f>IF(Merge6[[#This Row],[Position2]]="RWB",1,0)</f>
        <v>0</v>
      </c>
      <c r="AE661">
        <f>IF(Merge6[[#This Row],[Position2]]="LM",1,0)</f>
        <v>0</v>
      </c>
      <c r="AF661">
        <f>IF(Merge6[[#This Row],[Position2]]="CDM",1,0)</f>
        <v>0</v>
      </c>
      <c r="AG661">
        <f>IF(Merge6[[#This Row],[Position2]]="CM",1,0)</f>
        <v>1</v>
      </c>
      <c r="AH661">
        <f>IF(Merge6[[#This Row],[Position2]]="CAM",1,0)</f>
        <v>0</v>
      </c>
      <c r="AI661">
        <f>IF(Merge6[[#This Row],[Position2]]="RM",1,0)</f>
        <v>0</v>
      </c>
      <c r="AJ661">
        <f>IF(Merge6[[#This Row],[Position2]]="LW",1,0)</f>
        <v>0</v>
      </c>
      <c r="AK661">
        <f>IF(Merge6[[#This Row],[Position2]]="RW",1,0)</f>
        <v>0</v>
      </c>
      <c r="AL661">
        <f>IF(Merge6[[#This Row],[Position2]]="CF",1,0)</f>
        <v>0</v>
      </c>
      <c r="AM661">
        <f>IF(Merge6[[#This Row],[Position2]]="ST",1,0)</f>
        <v>0</v>
      </c>
      <c r="AN661">
        <v>82</v>
      </c>
      <c r="AO661">
        <v>79</v>
      </c>
      <c r="AP661">
        <v>74</v>
      </c>
      <c r="AQ661">
        <v>82</v>
      </c>
      <c r="AR661">
        <v>81</v>
      </c>
      <c r="AS661">
        <v>60</v>
      </c>
      <c r="AT661">
        <v>85</v>
      </c>
      <c r="AU661">
        <v>79</v>
      </c>
      <c r="AV661">
        <v>85</v>
      </c>
      <c r="AW661">
        <v>76</v>
      </c>
      <c r="AX661">
        <v>78</v>
      </c>
      <c r="AY661">
        <v>72</v>
      </c>
      <c r="AZ661">
        <v>81</v>
      </c>
      <c r="BA661">
        <v>71</v>
      </c>
      <c r="BB661">
        <v>59</v>
      </c>
      <c r="BC661">
        <v>70</v>
      </c>
      <c r="BD661">
        <v>73</v>
      </c>
      <c r="BE661">
        <v>81</v>
      </c>
      <c r="BF661">
        <v>76</v>
      </c>
      <c r="BG661">
        <v>77</v>
      </c>
      <c r="BH661">
        <v>72</v>
      </c>
      <c r="BI661">
        <v>74</v>
      </c>
      <c r="BJ661">
        <v>71</v>
      </c>
      <c r="BK661">
        <v>15</v>
      </c>
      <c r="BL661">
        <v>11</v>
      </c>
      <c r="BM661">
        <v>13</v>
      </c>
      <c r="BN661">
        <v>14</v>
      </c>
      <c r="BO661">
        <v>13</v>
      </c>
      <c r="BP661">
        <v>76</v>
      </c>
      <c r="BQ661">
        <v>82</v>
      </c>
      <c r="BR661">
        <v>78</v>
      </c>
      <c r="BS661">
        <v>66</v>
      </c>
      <c r="BT661">
        <v>81</v>
      </c>
      <c r="BU661">
        <v>80</v>
      </c>
    </row>
    <row r="662" spans="1:73" x14ac:dyDescent="0.25">
      <c r="A662" t="s">
        <v>834</v>
      </c>
      <c r="B662">
        <v>9</v>
      </c>
      <c r="C662" t="s">
        <v>10</v>
      </c>
      <c r="D662">
        <v>25</v>
      </c>
      <c r="E662">
        <f>Merge6[[#This Row],[age]]^2</f>
        <v>625</v>
      </c>
      <c r="F662" s="1">
        <v>4000000</v>
      </c>
      <c r="G662" s="1">
        <v>6360000</v>
      </c>
      <c r="H662" s="1">
        <f>Merge6[[#This Row],[MV at time]]/1000000</f>
        <v>4</v>
      </c>
      <c r="I662" s="1">
        <f>Merge6[[#This Row],[fee]]/1000000</f>
        <v>6.36</v>
      </c>
      <c r="J662" s="2">
        <f>Merge6[[#This Row],[fee]]/Merge6[[#This Row],[MV at time]]</f>
        <v>1.59</v>
      </c>
      <c r="K662" t="s">
        <v>773</v>
      </c>
      <c r="L662" t="s">
        <v>3</v>
      </c>
      <c r="M662" t="s">
        <v>835</v>
      </c>
      <c r="N662" t="s">
        <v>301</v>
      </c>
      <c r="O6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62" t="s">
        <v>804</v>
      </c>
      <c r="R662" t="s">
        <v>46</v>
      </c>
      <c r="S662">
        <v>74</v>
      </c>
      <c r="T662">
        <v>76</v>
      </c>
      <c r="U662">
        <f>Merge6[[#This Row],[POT]]-Merge6[[#This Row],[TOT]]</f>
        <v>2</v>
      </c>
      <c r="V662" t="s">
        <v>8</v>
      </c>
      <c r="W662">
        <f>IF(Merge6[[#This Row],[Preffoot]]="Right",1,0)</f>
        <v>1</v>
      </c>
      <c r="X662" t="s">
        <v>20</v>
      </c>
      <c r="Y662">
        <f>IF(Merge6[[#This Row],[Position2]]="GK",1,0)</f>
        <v>0</v>
      </c>
      <c r="Z662">
        <f>IF(Merge6[[#This Row],[Position2]]="LB",1,0)</f>
        <v>0</v>
      </c>
      <c r="AA662">
        <f>IF(Merge6[[#This Row],[Position2]]="CB",1,0)</f>
        <v>0</v>
      </c>
      <c r="AB662">
        <f>IF(Merge6[[#This Row],[Position2]]="RB",1,0)</f>
        <v>0</v>
      </c>
      <c r="AC662">
        <f>IF(Merge6[[#This Row],[Position2]]="LWB",1,0)</f>
        <v>0</v>
      </c>
      <c r="AD662">
        <f>IF(Merge6[[#This Row],[Position2]]="RWB",1,0)</f>
        <v>0</v>
      </c>
      <c r="AE662">
        <f>IF(Merge6[[#This Row],[Position2]]="LM",1,0)</f>
        <v>0</v>
      </c>
      <c r="AF662">
        <f>IF(Merge6[[#This Row],[Position2]]="CDM",1,0)</f>
        <v>0</v>
      </c>
      <c r="AG662">
        <f>IF(Merge6[[#This Row],[Position2]]="CM",1,0)</f>
        <v>1</v>
      </c>
      <c r="AH662">
        <f>IF(Merge6[[#This Row],[Position2]]="CAM",1,0)</f>
        <v>0</v>
      </c>
      <c r="AI662">
        <f>IF(Merge6[[#This Row],[Position2]]="RM",1,0)</f>
        <v>0</v>
      </c>
      <c r="AJ662">
        <f>IF(Merge6[[#This Row],[Position2]]="LW",1,0)</f>
        <v>0</v>
      </c>
      <c r="AK662">
        <f>IF(Merge6[[#This Row],[Position2]]="RW",1,0)</f>
        <v>0</v>
      </c>
      <c r="AL662">
        <f>IF(Merge6[[#This Row],[Position2]]="CF",1,0)</f>
        <v>0</v>
      </c>
      <c r="AM662">
        <f>IF(Merge6[[#This Row],[Position2]]="ST",1,0)</f>
        <v>0</v>
      </c>
      <c r="AN662">
        <v>82</v>
      </c>
      <c r="AO662">
        <v>83</v>
      </c>
      <c r="AP662">
        <v>65</v>
      </c>
      <c r="AQ662">
        <v>73</v>
      </c>
      <c r="AR662">
        <v>75</v>
      </c>
      <c r="AS662">
        <v>51</v>
      </c>
      <c r="AT662">
        <v>73</v>
      </c>
      <c r="AU662">
        <v>63</v>
      </c>
      <c r="AV662">
        <v>71</v>
      </c>
      <c r="AW662">
        <v>77</v>
      </c>
      <c r="AX662">
        <v>61</v>
      </c>
      <c r="AY662">
        <v>65</v>
      </c>
      <c r="AZ662">
        <v>57</v>
      </c>
      <c r="BA662">
        <v>53</v>
      </c>
      <c r="BB662">
        <v>53</v>
      </c>
      <c r="BC662">
        <v>65</v>
      </c>
      <c r="BD662">
        <v>91</v>
      </c>
      <c r="BE662">
        <v>82</v>
      </c>
      <c r="BF662">
        <v>52</v>
      </c>
      <c r="BG662">
        <v>90</v>
      </c>
      <c r="BH662">
        <v>87</v>
      </c>
      <c r="BI662">
        <v>93</v>
      </c>
      <c r="BJ662">
        <v>77</v>
      </c>
      <c r="BK662">
        <v>8</v>
      </c>
      <c r="BL662">
        <v>8</v>
      </c>
      <c r="BM662">
        <v>9</v>
      </c>
      <c r="BN662">
        <v>15</v>
      </c>
      <c r="BO662">
        <v>12</v>
      </c>
      <c r="BP662">
        <v>64</v>
      </c>
      <c r="BQ662">
        <v>69</v>
      </c>
      <c r="BR662">
        <v>66</v>
      </c>
      <c r="BS662">
        <v>65</v>
      </c>
      <c r="BT662">
        <v>77</v>
      </c>
      <c r="BU662">
        <v>77</v>
      </c>
    </row>
    <row r="663" spans="1:73" x14ac:dyDescent="0.25">
      <c r="A663" t="s">
        <v>421</v>
      </c>
      <c r="B663">
        <v>35</v>
      </c>
      <c r="C663" t="s">
        <v>23</v>
      </c>
      <c r="D663">
        <v>20</v>
      </c>
      <c r="E663">
        <f>Merge6[[#This Row],[age]]^2</f>
        <v>400</v>
      </c>
      <c r="F663" s="1">
        <v>4500000</v>
      </c>
      <c r="G663" s="1">
        <v>12000000</v>
      </c>
      <c r="H663" s="1">
        <f>Merge6[[#This Row],[MV at time]]/1000000</f>
        <v>4.5</v>
      </c>
      <c r="I663" s="1">
        <f>Merge6[[#This Row],[fee]]/1000000</f>
        <v>12</v>
      </c>
      <c r="J663" s="2">
        <f>Merge6[[#This Row],[fee]]/Merge6[[#This Row],[MV at time]]</f>
        <v>2.6666666666666665</v>
      </c>
      <c r="K663" t="s">
        <v>2</v>
      </c>
      <c r="L663" t="s">
        <v>277</v>
      </c>
      <c r="M663" t="s">
        <v>388</v>
      </c>
      <c r="N663" t="s">
        <v>223</v>
      </c>
      <c r="O6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63" t="s">
        <v>81</v>
      </c>
      <c r="R663" t="s">
        <v>91</v>
      </c>
      <c r="S663">
        <v>72</v>
      </c>
      <c r="T663">
        <v>84</v>
      </c>
      <c r="U663">
        <f>Merge6[[#This Row],[POT]]-Merge6[[#This Row],[TOT]]</f>
        <v>12</v>
      </c>
      <c r="V663" t="s">
        <v>43</v>
      </c>
      <c r="W663">
        <f>IF(Merge6[[#This Row],[Preffoot]]="Right",1,0)</f>
        <v>0</v>
      </c>
      <c r="X663" t="s">
        <v>26</v>
      </c>
      <c r="Y663">
        <f>IF(Merge6[[#This Row],[Position2]]="GK",1,0)</f>
        <v>0</v>
      </c>
      <c r="Z663">
        <f>IF(Merge6[[#This Row],[Position2]]="LB",1,0)</f>
        <v>1</v>
      </c>
      <c r="AA663">
        <f>IF(Merge6[[#This Row],[Position2]]="CB",1,0)</f>
        <v>0</v>
      </c>
      <c r="AB663">
        <f>IF(Merge6[[#This Row],[Position2]]="RB",1,0)</f>
        <v>0</v>
      </c>
      <c r="AC663">
        <f>IF(Merge6[[#This Row],[Position2]]="LWB",1,0)</f>
        <v>0</v>
      </c>
      <c r="AD663">
        <f>IF(Merge6[[#This Row],[Position2]]="RWB",1,0)</f>
        <v>0</v>
      </c>
      <c r="AE663">
        <f>IF(Merge6[[#This Row],[Position2]]="LM",1,0)</f>
        <v>0</v>
      </c>
      <c r="AF663">
        <f>IF(Merge6[[#This Row],[Position2]]="CDM",1,0)</f>
        <v>0</v>
      </c>
      <c r="AG663">
        <f>IF(Merge6[[#This Row],[Position2]]="CM",1,0)</f>
        <v>0</v>
      </c>
      <c r="AH663">
        <f>IF(Merge6[[#This Row],[Position2]]="CAM",1,0)</f>
        <v>0</v>
      </c>
      <c r="AI663">
        <f>IF(Merge6[[#This Row],[Position2]]="RM",1,0)</f>
        <v>0</v>
      </c>
      <c r="AJ663">
        <f>IF(Merge6[[#This Row],[Position2]]="LW",1,0)</f>
        <v>0</v>
      </c>
      <c r="AK663">
        <f>IF(Merge6[[#This Row],[Position2]]="RW",1,0)</f>
        <v>0</v>
      </c>
      <c r="AL663">
        <f>IF(Merge6[[#This Row],[Position2]]="CF",1,0)</f>
        <v>0</v>
      </c>
      <c r="AM663">
        <f>IF(Merge6[[#This Row],[Position2]]="ST",1,0)</f>
        <v>0</v>
      </c>
      <c r="AN663">
        <v>68</v>
      </c>
      <c r="AO663">
        <v>71</v>
      </c>
      <c r="AP663">
        <v>69</v>
      </c>
      <c r="AQ663">
        <v>72</v>
      </c>
      <c r="AR663">
        <v>70</v>
      </c>
      <c r="AS663">
        <v>70</v>
      </c>
      <c r="AT663">
        <v>71</v>
      </c>
      <c r="AU663">
        <v>64</v>
      </c>
      <c r="AV663">
        <v>68</v>
      </c>
      <c r="AW663">
        <v>50</v>
      </c>
      <c r="AX663">
        <v>69</v>
      </c>
      <c r="AY663">
        <v>53</v>
      </c>
      <c r="AZ663">
        <v>48</v>
      </c>
      <c r="BA663">
        <v>64</v>
      </c>
      <c r="BB663">
        <v>71</v>
      </c>
      <c r="BC663">
        <v>69</v>
      </c>
      <c r="BD663">
        <v>85</v>
      </c>
      <c r="BE663">
        <v>78</v>
      </c>
      <c r="BF663">
        <v>66</v>
      </c>
      <c r="BG663">
        <v>73</v>
      </c>
      <c r="BH663">
        <v>88</v>
      </c>
      <c r="BI663">
        <v>75</v>
      </c>
      <c r="BJ663">
        <v>73</v>
      </c>
      <c r="BK663">
        <v>10</v>
      </c>
      <c r="BL663">
        <v>8</v>
      </c>
      <c r="BM663">
        <v>8</v>
      </c>
      <c r="BN663">
        <v>11</v>
      </c>
      <c r="BO663">
        <v>9</v>
      </c>
      <c r="BP663">
        <v>65</v>
      </c>
      <c r="BQ663">
        <v>71</v>
      </c>
      <c r="BR663">
        <v>71</v>
      </c>
      <c r="BS663">
        <v>63</v>
      </c>
      <c r="BT663">
        <v>71</v>
      </c>
      <c r="BU663">
        <v>72</v>
      </c>
    </row>
    <row r="664" spans="1:73" x14ac:dyDescent="0.25">
      <c r="A664" t="s">
        <v>1163</v>
      </c>
      <c r="B664">
        <v>22</v>
      </c>
      <c r="C664" t="s">
        <v>116</v>
      </c>
      <c r="D664">
        <v>23</v>
      </c>
      <c r="E664">
        <f>Merge6[[#This Row],[age]]^2</f>
        <v>529</v>
      </c>
      <c r="F664" s="1">
        <v>5000000</v>
      </c>
      <c r="G664" s="1">
        <v>7100000</v>
      </c>
      <c r="H664" s="1">
        <f>Merge6[[#This Row],[MV at time]]/1000000</f>
        <v>5</v>
      </c>
      <c r="I664" s="1">
        <f>Merge6[[#This Row],[fee]]/1000000</f>
        <v>7.1</v>
      </c>
      <c r="J664" s="2">
        <f>Merge6[[#This Row],[fee]]/Merge6[[#This Row],[MV at time]]</f>
        <v>1.42</v>
      </c>
      <c r="K664" t="s">
        <v>1050</v>
      </c>
      <c r="L664" t="s">
        <v>252</v>
      </c>
      <c r="M664" t="s">
        <v>918</v>
      </c>
      <c r="N664" t="s">
        <v>427</v>
      </c>
      <c r="O6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64" t="s">
        <v>91</v>
      </c>
      <c r="R664" t="s">
        <v>91</v>
      </c>
      <c r="S664">
        <v>75</v>
      </c>
      <c r="T664">
        <v>79</v>
      </c>
      <c r="U664">
        <f>Merge6[[#This Row],[POT]]-Merge6[[#This Row],[TOT]]</f>
        <v>4</v>
      </c>
      <c r="V664" t="s">
        <v>8</v>
      </c>
      <c r="W664">
        <f>IF(Merge6[[#This Row],[Preffoot]]="Right",1,0)</f>
        <v>1</v>
      </c>
      <c r="X664" t="s">
        <v>37</v>
      </c>
      <c r="Y664">
        <f>IF(Merge6[[#This Row],[Position2]]="GK",1,0)</f>
        <v>0</v>
      </c>
      <c r="Z664">
        <f>IF(Merge6[[#This Row],[Position2]]="LB",1,0)</f>
        <v>0</v>
      </c>
      <c r="AA664">
        <f>IF(Merge6[[#This Row],[Position2]]="CB",1,0)</f>
        <v>0</v>
      </c>
      <c r="AB664">
        <f>IF(Merge6[[#This Row],[Position2]]="RB",1,0)</f>
        <v>0</v>
      </c>
      <c r="AC664">
        <f>IF(Merge6[[#This Row],[Position2]]="LWB",1,0)</f>
        <v>0</v>
      </c>
      <c r="AD664">
        <f>IF(Merge6[[#This Row],[Position2]]="RWB",1,0)</f>
        <v>0</v>
      </c>
      <c r="AE664">
        <f>IF(Merge6[[#This Row],[Position2]]="LM",1,0)</f>
        <v>0</v>
      </c>
      <c r="AF664">
        <f>IF(Merge6[[#This Row],[Position2]]="CDM",1,0)</f>
        <v>0</v>
      </c>
      <c r="AG664">
        <f>IF(Merge6[[#This Row],[Position2]]="CM",1,0)</f>
        <v>0</v>
      </c>
      <c r="AH664">
        <f>IF(Merge6[[#This Row],[Position2]]="CAM",1,0)</f>
        <v>0</v>
      </c>
      <c r="AI664">
        <f>IF(Merge6[[#This Row],[Position2]]="RM",1,0)</f>
        <v>1</v>
      </c>
      <c r="AJ664">
        <f>IF(Merge6[[#This Row],[Position2]]="LW",1,0)</f>
        <v>0</v>
      </c>
      <c r="AK664">
        <f>IF(Merge6[[#This Row],[Position2]]="RW",1,0)</f>
        <v>0</v>
      </c>
      <c r="AL664">
        <f>IF(Merge6[[#This Row],[Position2]]="CF",1,0)</f>
        <v>0</v>
      </c>
      <c r="AM664">
        <f>IF(Merge6[[#This Row],[Position2]]="ST",1,0)</f>
        <v>0</v>
      </c>
      <c r="AN664">
        <v>76</v>
      </c>
      <c r="AO664">
        <v>80</v>
      </c>
      <c r="AP664">
        <v>68</v>
      </c>
      <c r="AQ664">
        <v>69</v>
      </c>
      <c r="AR664">
        <v>65</v>
      </c>
      <c r="AS664">
        <v>68</v>
      </c>
      <c r="AT664">
        <v>75</v>
      </c>
      <c r="AU664">
        <v>72</v>
      </c>
      <c r="AV664">
        <v>73</v>
      </c>
      <c r="AW664">
        <v>60</v>
      </c>
      <c r="AX664">
        <v>37</v>
      </c>
      <c r="AY664">
        <v>56</v>
      </c>
      <c r="AZ664">
        <v>70</v>
      </c>
      <c r="BA664">
        <v>21</v>
      </c>
      <c r="BB664">
        <v>37</v>
      </c>
      <c r="BC664">
        <v>42</v>
      </c>
      <c r="BD664">
        <v>86</v>
      </c>
      <c r="BE664">
        <v>73</v>
      </c>
      <c r="BF664">
        <v>67</v>
      </c>
      <c r="BG664">
        <v>78</v>
      </c>
      <c r="BH664">
        <v>70</v>
      </c>
      <c r="BI664">
        <v>80</v>
      </c>
      <c r="BJ664">
        <v>68</v>
      </c>
      <c r="BK664">
        <v>5</v>
      </c>
      <c r="BL664">
        <v>12</v>
      </c>
      <c r="BM664">
        <v>13</v>
      </c>
      <c r="BN664">
        <v>7</v>
      </c>
      <c r="BO664">
        <v>10</v>
      </c>
      <c r="BP664">
        <v>41</v>
      </c>
      <c r="BQ664">
        <v>75</v>
      </c>
      <c r="BR664">
        <v>74</v>
      </c>
      <c r="BS664">
        <v>22</v>
      </c>
      <c r="BT664">
        <v>69</v>
      </c>
      <c r="BU664">
        <v>72</v>
      </c>
    </row>
    <row r="665" spans="1:73" x14ac:dyDescent="0.25">
      <c r="A665" t="s">
        <v>977</v>
      </c>
      <c r="B665">
        <v>33</v>
      </c>
      <c r="C665" t="s">
        <v>23</v>
      </c>
      <c r="D665">
        <v>28</v>
      </c>
      <c r="E665">
        <f>Merge6[[#This Row],[age]]^2</f>
        <v>784</v>
      </c>
      <c r="F665" s="1">
        <v>12000000</v>
      </c>
      <c r="G665" s="1">
        <v>11250000</v>
      </c>
      <c r="H665" s="1">
        <f>Merge6[[#This Row],[MV at time]]/1000000</f>
        <v>12</v>
      </c>
      <c r="I665" s="1">
        <f>Merge6[[#This Row],[fee]]/1000000</f>
        <v>11.25</v>
      </c>
      <c r="J665" s="2">
        <f>Merge6[[#This Row],[fee]]/Merge6[[#This Row],[MV at time]]</f>
        <v>0.9375</v>
      </c>
      <c r="K665" t="s">
        <v>773</v>
      </c>
      <c r="L665" t="s">
        <v>3</v>
      </c>
      <c r="M665" t="s">
        <v>168</v>
      </c>
      <c r="N665" t="s">
        <v>36</v>
      </c>
      <c r="O6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6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65" t="s">
        <v>14</v>
      </c>
      <c r="R665" t="s">
        <v>6</v>
      </c>
      <c r="S665">
        <v>83</v>
      </c>
      <c r="T665">
        <v>83</v>
      </c>
      <c r="U665">
        <f>Merge6[[#This Row],[POT]]-Merge6[[#This Row],[TOT]]</f>
        <v>0</v>
      </c>
      <c r="V665" t="s">
        <v>43</v>
      </c>
      <c r="W665">
        <f>IF(Merge6[[#This Row],[Preffoot]]="Right",1,0)</f>
        <v>0</v>
      </c>
      <c r="X665" t="s">
        <v>26</v>
      </c>
      <c r="Y665">
        <f>IF(Merge6[[#This Row],[Position2]]="GK",1,0)</f>
        <v>0</v>
      </c>
      <c r="Z665">
        <f>IF(Merge6[[#This Row],[Position2]]="LB",1,0)</f>
        <v>1</v>
      </c>
      <c r="AA665">
        <f>IF(Merge6[[#This Row],[Position2]]="CB",1,0)</f>
        <v>0</v>
      </c>
      <c r="AB665">
        <f>IF(Merge6[[#This Row],[Position2]]="RB",1,0)</f>
        <v>0</v>
      </c>
      <c r="AC665">
        <f>IF(Merge6[[#This Row],[Position2]]="LWB",1,0)</f>
        <v>0</v>
      </c>
      <c r="AD665">
        <f>IF(Merge6[[#This Row],[Position2]]="RWB",1,0)</f>
        <v>0</v>
      </c>
      <c r="AE665">
        <f>IF(Merge6[[#This Row],[Position2]]="LM",1,0)</f>
        <v>0</v>
      </c>
      <c r="AF665">
        <f>IF(Merge6[[#This Row],[Position2]]="CDM",1,0)</f>
        <v>0</v>
      </c>
      <c r="AG665">
        <f>IF(Merge6[[#This Row],[Position2]]="CM",1,0)</f>
        <v>0</v>
      </c>
      <c r="AH665">
        <f>IF(Merge6[[#This Row],[Position2]]="CAM",1,0)</f>
        <v>0</v>
      </c>
      <c r="AI665">
        <f>IF(Merge6[[#This Row],[Position2]]="RM",1,0)</f>
        <v>0</v>
      </c>
      <c r="AJ665">
        <f>IF(Merge6[[#This Row],[Position2]]="LW",1,0)</f>
        <v>0</v>
      </c>
      <c r="AK665">
        <f>IF(Merge6[[#This Row],[Position2]]="RW",1,0)</f>
        <v>0</v>
      </c>
      <c r="AL665">
        <f>IF(Merge6[[#This Row],[Position2]]="CF",1,0)</f>
        <v>0</v>
      </c>
      <c r="AM665">
        <f>IF(Merge6[[#This Row],[Position2]]="ST",1,0)</f>
        <v>0</v>
      </c>
      <c r="AN665">
        <v>87</v>
      </c>
      <c r="AO665">
        <v>87</v>
      </c>
      <c r="AP665">
        <v>87</v>
      </c>
      <c r="AQ665">
        <v>81</v>
      </c>
      <c r="AR665">
        <v>78</v>
      </c>
      <c r="AS665">
        <v>57</v>
      </c>
      <c r="AT665">
        <v>82</v>
      </c>
      <c r="AU665">
        <v>66</v>
      </c>
      <c r="AV665">
        <v>81</v>
      </c>
      <c r="AW665">
        <v>88</v>
      </c>
      <c r="AX665">
        <v>75</v>
      </c>
      <c r="AY665">
        <v>76</v>
      </c>
      <c r="AZ665">
        <v>68</v>
      </c>
      <c r="BA665">
        <v>79</v>
      </c>
      <c r="BB665">
        <v>79</v>
      </c>
      <c r="BC665">
        <v>82</v>
      </c>
      <c r="BD665">
        <v>77</v>
      </c>
      <c r="BE665">
        <v>90</v>
      </c>
      <c r="BF665">
        <v>80</v>
      </c>
      <c r="BG665">
        <v>90</v>
      </c>
      <c r="BH665">
        <v>75</v>
      </c>
      <c r="BI665">
        <v>82</v>
      </c>
      <c r="BJ665">
        <v>63</v>
      </c>
      <c r="BK665">
        <v>13</v>
      </c>
      <c r="BL665">
        <v>8</v>
      </c>
      <c r="BM665">
        <v>14</v>
      </c>
      <c r="BN665">
        <v>13</v>
      </c>
      <c r="BO665">
        <v>14</v>
      </c>
      <c r="BP665">
        <v>84</v>
      </c>
      <c r="BQ665">
        <v>83</v>
      </c>
      <c r="BR665">
        <v>81</v>
      </c>
      <c r="BS665">
        <v>78</v>
      </c>
      <c r="BT665">
        <v>82</v>
      </c>
      <c r="BU665">
        <v>87</v>
      </c>
    </row>
    <row r="666" spans="1:73" x14ac:dyDescent="0.25">
      <c r="A666" t="s">
        <v>1164</v>
      </c>
      <c r="B666">
        <v>22</v>
      </c>
      <c r="C666" t="s">
        <v>28</v>
      </c>
      <c r="D666">
        <v>24</v>
      </c>
      <c r="E666">
        <f>Merge6[[#This Row],[age]]^2</f>
        <v>576</v>
      </c>
      <c r="F666" s="1">
        <v>3500000</v>
      </c>
      <c r="G666" s="1">
        <v>8500000</v>
      </c>
      <c r="H666" s="1">
        <f>Merge6[[#This Row],[MV at time]]/1000000</f>
        <v>3.5</v>
      </c>
      <c r="I666" s="1">
        <f>Merge6[[#This Row],[fee]]/1000000</f>
        <v>8.5</v>
      </c>
      <c r="J666" s="2">
        <f>Merge6[[#This Row],[fee]]/Merge6[[#This Row],[MV at time]]</f>
        <v>2.4285714285714284</v>
      </c>
      <c r="K666" t="s">
        <v>1050</v>
      </c>
      <c r="L666" t="s">
        <v>11</v>
      </c>
      <c r="M666" t="s">
        <v>925</v>
      </c>
      <c r="N666" t="s">
        <v>169</v>
      </c>
      <c r="O6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66" t="s">
        <v>513</v>
      </c>
      <c r="R666" t="s">
        <v>6</v>
      </c>
      <c r="S666">
        <v>74</v>
      </c>
      <c r="T666">
        <v>79</v>
      </c>
      <c r="U666">
        <f>Merge6[[#This Row],[POT]]-Merge6[[#This Row],[TOT]]</f>
        <v>5</v>
      </c>
      <c r="V666" t="s">
        <v>8</v>
      </c>
      <c r="W666">
        <f>IF(Merge6[[#This Row],[Preffoot]]="Right",1,0)</f>
        <v>1</v>
      </c>
      <c r="X666" t="s">
        <v>15</v>
      </c>
      <c r="Y666">
        <f>IF(Merge6[[#This Row],[Position2]]="GK",1,0)</f>
        <v>0</v>
      </c>
      <c r="Z666">
        <f>IF(Merge6[[#This Row],[Position2]]="LB",1,0)</f>
        <v>0</v>
      </c>
      <c r="AA666">
        <f>IF(Merge6[[#This Row],[Position2]]="CB",1,0)</f>
        <v>0</v>
      </c>
      <c r="AB666">
        <f>IF(Merge6[[#This Row],[Position2]]="RB",1,0)</f>
        <v>0</v>
      </c>
      <c r="AC666">
        <f>IF(Merge6[[#This Row],[Position2]]="LWB",1,0)</f>
        <v>0</v>
      </c>
      <c r="AD666">
        <f>IF(Merge6[[#This Row],[Position2]]="RWB",1,0)</f>
        <v>0</v>
      </c>
      <c r="AE666">
        <f>IF(Merge6[[#This Row],[Position2]]="LM",1,0)</f>
        <v>0</v>
      </c>
      <c r="AF666">
        <f>IF(Merge6[[#This Row],[Position2]]="CDM",1,0)</f>
        <v>0</v>
      </c>
      <c r="AG666">
        <f>IF(Merge6[[#This Row],[Position2]]="CM",1,0)</f>
        <v>0</v>
      </c>
      <c r="AH666">
        <f>IF(Merge6[[#This Row],[Position2]]="CAM",1,0)</f>
        <v>0</v>
      </c>
      <c r="AI666">
        <f>IF(Merge6[[#This Row],[Position2]]="RM",1,0)</f>
        <v>0</v>
      </c>
      <c r="AJ666">
        <f>IF(Merge6[[#This Row],[Position2]]="LW",1,0)</f>
        <v>0</v>
      </c>
      <c r="AK666">
        <f>IF(Merge6[[#This Row],[Position2]]="RW",1,0)</f>
        <v>0</v>
      </c>
      <c r="AL666">
        <f>IF(Merge6[[#This Row],[Position2]]="CF",1,0)</f>
        <v>0</v>
      </c>
      <c r="AM666">
        <f>IF(Merge6[[#This Row],[Position2]]="ST",1,0)</f>
        <v>1</v>
      </c>
      <c r="AN666">
        <v>74</v>
      </c>
      <c r="AO666">
        <v>73</v>
      </c>
      <c r="AP666">
        <v>51</v>
      </c>
      <c r="AQ666">
        <v>69</v>
      </c>
      <c r="AR666">
        <v>57</v>
      </c>
      <c r="AS666">
        <v>74</v>
      </c>
      <c r="AT666">
        <v>79</v>
      </c>
      <c r="AU666">
        <v>78</v>
      </c>
      <c r="AV666">
        <v>77</v>
      </c>
      <c r="AW666">
        <v>50</v>
      </c>
      <c r="AX666">
        <v>58</v>
      </c>
      <c r="AY666">
        <v>61</v>
      </c>
      <c r="AZ666">
        <v>69</v>
      </c>
      <c r="BA666">
        <v>33</v>
      </c>
      <c r="BB666">
        <v>31</v>
      </c>
      <c r="BC666">
        <v>36</v>
      </c>
      <c r="BD666">
        <v>77</v>
      </c>
      <c r="BE666">
        <v>68</v>
      </c>
      <c r="BF666">
        <v>77</v>
      </c>
      <c r="BG666">
        <v>69</v>
      </c>
      <c r="BH666">
        <v>74</v>
      </c>
      <c r="BI666">
        <v>73</v>
      </c>
      <c r="BJ666">
        <v>78</v>
      </c>
      <c r="BK666">
        <v>8</v>
      </c>
      <c r="BL666">
        <v>6</v>
      </c>
      <c r="BM666">
        <v>14</v>
      </c>
      <c r="BN666">
        <v>11</v>
      </c>
      <c r="BO666">
        <v>12</v>
      </c>
      <c r="BP666">
        <v>62</v>
      </c>
      <c r="BQ666">
        <v>58</v>
      </c>
      <c r="BR666">
        <v>77</v>
      </c>
      <c r="BS666">
        <v>33</v>
      </c>
      <c r="BT666">
        <v>60</v>
      </c>
      <c r="BU666">
        <v>65</v>
      </c>
    </row>
    <row r="667" spans="1:73" x14ac:dyDescent="0.25">
      <c r="A667" t="s">
        <v>660</v>
      </c>
      <c r="B667">
        <v>23</v>
      </c>
      <c r="C667" t="s">
        <v>57</v>
      </c>
      <c r="D667">
        <v>24</v>
      </c>
      <c r="E667">
        <f>Merge6[[#This Row],[age]]^2</f>
        <v>576</v>
      </c>
      <c r="F667" s="1">
        <v>20000000</v>
      </c>
      <c r="G667" s="1">
        <v>30000000</v>
      </c>
      <c r="H667" s="1">
        <f>Merge6[[#This Row],[MV at time]]/1000000</f>
        <v>20</v>
      </c>
      <c r="I667" s="1">
        <f>Merge6[[#This Row],[fee]]/1000000</f>
        <v>30</v>
      </c>
      <c r="J667" s="2">
        <f>Merge6[[#This Row],[fee]]/Merge6[[#This Row],[MV at time]]</f>
        <v>1.5</v>
      </c>
      <c r="K667" t="s">
        <v>509</v>
      </c>
      <c r="L667" t="s">
        <v>34</v>
      </c>
      <c r="M667" t="s">
        <v>231</v>
      </c>
      <c r="N667" t="s">
        <v>206</v>
      </c>
      <c r="O6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67" t="s">
        <v>6</v>
      </c>
      <c r="R667" t="s">
        <v>6</v>
      </c>
      <c r="S667">
        <v>81</v>
      </c>
      <c r="T667">
        <v>86</v>
      </c>
      <c r="U667">
        <f>Merge6[[#This Row],[POT]]-Merge6[[#This Row],[TOT]]</f>
        <v>5</v>
      </c>
      <c r="V667" t="s">
        <v>8</v>
      </c>
      <c r="W667">
        <f>IF(Merge6[[#This Row],[Preffoot]]="Right",1,0)</f>
        <v>1</v>
      </c>
      <c r="X667" t="s">
        <v>61</v>
      </c>
      <c r="Y667">
        <f>IF(Merge6[[#This Row],[Position2]]="GK",1,0)</f>
        <v>0</v>
      </c>
      <c r="Z667">
        <f>IF(Merge6[[#This Row],[Position2]]="LB",1,0)</f>
        <v>0</v>
      </c>
      <c r="AA667">
        <f>IF(Merge6[[#This Row],[Position2]]="CB",1,0)</f>
        <v>0</v>
      </c>
      <c r="AB667">
        <f>IF(Merge6[[#This Row],[Position2]]="RB",1,0)</f>
        <v>0</v>
      </c>
      <c r="AC667">
        <f>IF(Merge6[[#This Row],[Position2]]="LWB",1,0)</f>
        <v>0</v>
      </c>
      <c r="AD667">
        <f>IF(Merge6[[#This Row],[Position2]]="RWB",1,0)</f>
        <v>0</v>
      </c>
      <c r="AE667">
        <f>IF(Merge6[[#This Row],[Position2]]="LM",1,0)</f>
        <v>0</v>
      </c>
      <c r="AF667">
        <f>IF(Merge6[[#This Row],[Position2]]="CDM",1,0)</f>
        <v>1</v>
      </c>
      <c r="AG667">
        <f>IF(Merge6[[#This Row],[Position2]]="CM",1,0)</f>
        <v>0</v>
      </c>
      <c r="AH667">
        <f>IF(Merge6[[#This Row],[Position2]]="CAM",1,0)</f>
        <v>0</v>
      </c>
      <c r="AI667">
        <f>IF(Merge6[[#This Row],[Position2]]="RM",1,0)</f>
        <v>0</v>
      </c>
      <c r="AJ667">
        <f>IF(Merge6[[#This Row],[Position2]]="LW",1,0)</f>
        <v>0</v>
      </c>
      <c r="AK667">
        <f>IF(Merge6[[#This Row],[Position2]]="RW",1,0)</f>
        <v>0</v>
      </c>
      <c r="AL667">
        <f>IF(Merge6[[#This Row],[Position2]]="CF",1,0)</f>
        <v>0</v>
      </c>
      <c r="AM667">
        <f>IF(Merge6[[#This Row],[Position2]]="ST",1,0)</f>
        <v>0</v>
      </c>
      <c r="AN667">
        <v>79</v>
      </c>
      <c r="AO667">
        <v>70</v>
      </c>
      <c r="AP667">
        <v>62</v>
      </c>
      <c r="AQ667">
        <v>85</v>
      </c>
      <c r="AR667">
        <v>83</v>
      </c>
      <c r="AS667">
        <v>61</v>
      </c>
      <c r="AT667">
        <v>68</v>
      </c>
      <c r="AU667">
        <v>48</v>
      </c>
      <c r="AV667">
        <v>64</v>
      </c>
      <c r="AW667">
        <v>62</v>
      </c>
      <c r="AX667">
        <v>51</v>
      </c>
      <c r="AY667">
        <v>53</v>
      </c>
      <c r="AZ667">
        <v>46</v>
      </c>
      <c r="BA667">
        <v>79</v>
      </c>
      <c r="BB667">
        <v>72</v>
      </c>
      <c r="BC667">
        <v>80</v>
      </c>
      <c r="BD667">
        <v>64</v>
      </c>
      <c r="BE667">
        <v>77</v>
      </c>
      <c r="BF667">
        <v>79</v>
      </c>
      <c r="BG667">
        <v>69</v>
      </c>
      <c r="BH667">
        <v>66</v>
      </c>
      <c r="BI667">
        <v>66</v>
      </c>
      <c r="BJ667">
        <v>65</v>
      </c>
      <c r="BK667">
        <v>11</v>
      </c>
      <c r="BL667">
        <v>13</v>
      </c>
      <c r="BM667">
        <v>6</v>
      </c>
      <c r="BN667">
        <v>6</v>
      </c>
      <c r="BO667">
        <v>15</v>
      </c>
      <c r="BP667">
        <v>74</v>
      </c>
      <c r="BQ667">
        <v>80</v>
      </c>
      <c r="BR667">
        <v>68</v>
      </c>
      <c r="BS667">
        <v>82</v>
      </c>
      <c r="BT667">
        <v>78</v>
      </c>
      <c r="BU667">
        <v>81</v>
      </c>
    </row>
    <row r="668" spans="1:73" x14ac:dyDescent="0.25">
      <c r="A668" t="s">
        <v>1348</v>
      </c>
      <c r="B668">
        <v>10</v>
      </c>
      <c r="C668" t="s">
        <v>1</v>
      </c>
      <c r="D668">
        <v>25</v>
      </c>
      <c r="E668">
        <f>Merge6[[#This Row],[age]]^2</f>
        <v>625</v>
      </c>
      <c r="F668" s="1">
        <v>17000000</v>
      </c>
      <c r="G668" s="1">
        <v>15000000</v>
      </c>
      <c r="H668" s="1">
        <f>Merge6[[#This Row],[MV at time]]/1000000</f>
        <v>17</v>
      </c>
      <c r="I668" s="1">
        <f>Merge6[[#This Row],[fee]]/1000000</f>
        <v>15</v>
      </c>
      <c r="J668" s="2">
        <f>Merge6[[#This Row],[fee]]/Merge6[[#This Row],[MV at time]]</f>
        <v>0.88235294117647056</v>
      </c>
      <c r="K668" t="s">
        <v>1233</v>
      </c>
      <c r="L668" t="s">
        <v>3</v>
      </c>
      <c r="M668" t="s">
        <v>1210</v>
      </c>
      <c r="N668" t="s">
        <v>267</v>
      </c>
      <c r="O6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68" t="s">
        <v>82</v>
      </c>
      <c r="R668" t="s">
        <v>60</v>
      </c>
      <c r="S668">
        <v>78</v>
      </c>
      <c r="T668">
        <v>83</v>
      </c>
      <c r="U668">
        <f>Merge6[[#This Row],[POT]]-Merge6[[#This Row],[TOT]]</f>
        <v>5</v>
      </c>
      <c r="V668" t="s">
        <v>43</v>
      </c>
      <c r="W668">
        <f>IF(Merge6[[#This Row],[Preffoot]]="Right",1,0)</f>
        <v>0</v>
      </c>
      <c r="X668" t="s">
        <v>9</v>
      </c>
      <c r="Y668">
        <f>IF(Merge6[[#This Row],[Position2]]="GK",1,0)</f>
        <v>0</v>
      </c>
      <c r="Z668">
        <f>IF(Merge6[[#This Row],[Position2]]="LB",1,0)</f>
        <v>0</v>
      </c>
      <c r="AA668">
        <f>IF(Merge6[[#This Row],[Position2]]="CB",1,0)</f>
        <v>1</v>
      </c>
      <c r="AB668">
        <f>IF(Merge6[[#This Row],[Position2]]="RB",1,0)</f>
        <v>0</v>
      </c>
      <c r="AC668">
        <f>IF(Merge6[[#This Row],[Position2]]="LWB",1,0)</f>
        <v>0</v>
      </c>
      <c r="AD668">
        <f>IF(Merge6[[#This Row],[Position2]]="RWB",1,0)</f>
        <v>0</v>
      </c>
      <c r="AE668">
        <f>IF(Merge6[[#This Row],[Position2]]="LM",1,0)</f>
        <v>0</v>
      </c>
      <c r="AF668">
        <f>IF(Merge6[[#This Row],[Position2]]="CDM",1,0)</f>
        <v>0</v>
      </c>
      <c r="AG668">
        <f>IF(Merge6[[#This Row],[Position2]]="CM",1,0)</f>
        <v>0</v>
      </c>
      <c r="AH668">
        <f>IF(Merge6[[#This Row],[Position2]]="CAM",1,0)</f>
        <v>0</v>
      </c>
      <c r="AI668">
        <f>IF(Merge6[[#This Row],[Position2]]="RM",1,0)</f>
        <v>0</v>
      </c>
      <c r="AJ668">
        <f>IF(Merge6[[#This Row],[Position2]]="LW",1,0)</f>
        <v>0</v>
      </c>
      <c r="AK668">
        <f>IF(Merge6[[#This Row],[Position2]]="RW",1,0)</f>
        <v>0</v>
      </c>
      <c r="AL668">
        <f>IF(Merge6[[#This Row],[Position2]]="CF",1,0)</f>
        <v>0</v>
      </c>
      <c r="AM668">
        <f>IF(Merge6[[#This Row],[Position2]]="ST",1,0)</f>
        <v>0</v>
      </c>
      <c r="AN668">
        <v>76</v>
      </c>
      <c r="AO668">
        <v>75</v>
      </c>
      <c r="AP668">
        <v>63</v>
      </c>
      <c r="AQ668">
        <v>76</v>
      </c>
      <c r="AR668">
        <v>77</v>
      </c>
      <c r="AS668">
        <v>77</v>
      </c>
      <c r="AT668">
        <v>55</v>
      </c>
      <c r="AU668">
        <v>32</v>
      </c>
      <c r="AV668">
        <v>52</v>
      </c>
      <c r="AW668">
        <v>41</v>
      </c>
      <c r="AX668">
        <v>32</v>
      </c>
      <c r="AY668">
        <v>40</v>
      </c>
      <c r="AZ668">
        <v>58</v>
      </c>
      <c r="BA668" t="s">
        <v>1234</v>
      </c>
      <c r="BB668">
        <v>77</v>
      </c>
      <c r="BC668">
        <v>77</v>
      </c>
      <c r="BD668">
        <v>67</v>
      </c>
      <c r="BE668">
        <v>75</v>
      </c>
      <c r="BF668">
        <v>80</v>
      </c>
      <c r="BG668">
        <v>61</v>
      </c>
      <c r="BH668">
        <v>54</v>
      </c>
      <c r="BI668">
        <v>66</v>
      </c>
      <c r="BJ668">
        <v>81</v>
      </c>
      <c r="BK668">
        <v>7</v>
      </c>
      <c r="BL668">
        <v>10</v>
      </c>
      <c r="BM668">
        <v>13</v>
      </c>
      <c r="BN668">
        <v>11</v>
      </c>
      <c r="BO668">
        <v>8</v>
      </c>
      <c r="BP668">
        <v>74</v>
      </c>
      <c r="BQ668">
        <v>73</v>
      </c>
      <c r="BR668">
        <v>32</v>
      </c>
      <c r="BS668">
        <v>80</v>
      </c>
      <c r="BT668">
        <v>75</v>
      </c>
      <c r="BU668">
        <v>75</v>
      </c>
    </row>
    <row r="669" spans="1:73" x14ac:dyDescent="0.25">
      <c r="A669" t="s">
        <v>1165</v>
      </c>
      <c r="B669">
        <v>28</v>
      </c>
      <c r="C669" t="s">
        <v>116</v>
      </c>
      <c r="D669">
        <v>23</v>
      </c>
      <c r="E669">
        <f>Merge6[[#This Row],[age]]^2</f>
        <v>529</v>
      </c>
      <c r="F669" s="1">
        <v>13000000</v>
      </c>
      <c r="G669" s="1">
        <v>7500000</v>
      </c>
      <c r="H669" s="1">
        <f>Merge6[[#This Row],[MV at time]]/1000000</f>
        <v>13</v>
      </c>
      <c r="I669" s="1">
        <f>Merge6[[#This Row],[fee]]/1000000</f>
        <v>7.5</v>
      </c>
      <c r="J669" s="2">
        <f>Merge6[[#This Row],[fee]]/Merge6[[#This Row],[MV at time]]</f>
        <v>0.57692307692307687</v>
      </c>
      <c r="K669" t="s">
        <v>1050</v>
      </c>
      <c r="L669" t="s">
        <v>145</v>
      </c>
      <c r="M669" t="s">
        <v>586</v>
      </c>
      <c r="N669" t="s">
        <v>168</v>
      </c>
      <c r="O6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6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669" t="s">
        <v>1082</v>
      </c>
      <c r="R669" t="s">
        <v>1082</v>
      </c>
      <c r="S669">
        <v>77</v>
      </c>
      <c r="T669">
        <v>83</v>
      </c>
      <c r="U669">
        <f>Merge6[[#This Row],[POT]]-Merge6[[#This Row],[TOT]]</f>
        <v>6</v>
      </c>
      <c r="V669" t="s">
        <v>43</v>
      </c>
      <c r="W669">
        <f>IF(Merge6[[#This Row],[Preffoot]]="Right",1,0)</f>
        <v>0</v>
      </c>
      <c r="X669" t="s">
        <v>114</v>
      </c>
      <c r="Y669">
        <f>IF(Merge6[[#This Row],[Position2]]="GK",1,0)</f>
        <v>0</v>
      </c>
      <c r="Z669">
        <f>IF(Merge6[[#This Row],[Position2]]="LB",1,0)</f>
        <v>0</v>
      </c>
      <c r="AA669">
        <f>IF(Merge6[[#This Row],[Position2]]="CB",1,0)</f>
        <v>0</v>
      </c>
      <c r="AB669">
        <f>IF(Merge6[[#This Row],[Position2]]="RB",1,0)</f>
        <v>0</v>
      </c>
      <c r="AC669">
        <f>IF(Merge6[[#This Row],[Position2]]="LWB",1,0)</f>
        <v>0</v>
      </c>
      <c r="AD669">
        <f>IF(Merge6[[#This Row],[Position2]]="RWB",1,0)</f>
        <v>0</v>
      </c>
      <c r="AE669">
        <f>IF(Merge6[[#This Row],[Position2]]="LM",1,0)</f>
        <v>0</v>
      </c>
      <c r="AF669">
        <f>IF(Merge6[[#This Row],[Position2]]="CDM",1,0)</f>
        <v>0</v>
      </c>
      <c r="AG669">
        <f>IF(Merge6[[#This Row],[Position2]]="CM",1,0)</f>
        <v>0</v>
      </c>
      <c r="AH669">
        <f>IF(Merge6[[#This Row],[Position2]]="CAM",1,0)</f>
        <v>0</v>
      </c>
      <c r="AI669">
        <f>IF(Merge6[[#This Row],[Position2]]="RM",1,0)</f>
        <v>0</v>
      </c>
      <c r="AJ669">
        <f>IF(Merge6[[#This Row],[Position2]]="LW",1,0)</f>
        <v>0</v>
      </c>
      <c r="AK669">
        <f>IF(Merge6[[#This Row],[Position2]]="RW",1,0)</f>
        <v>1</v>
      </c>
      <c r="AL669">
        <f>IF(Merge6[[#This Row],[Position2]]="CF",1,0)</f>
        <v>0</v>
      </c>
      <c r="AM669">
        <f>IF(Merge6[[#This Row],[Position2]]="ST",1,0)</f>
        <v>0</v>
      </c>
      <c r="AN669">
        <v>81</v>
      </c>
      <c r="AO669">
        <v>84</v>
      </c>
      <c r="AP669">
        <v>67</v>
      </c>
      <c r="AQ669">
        <v>72</v>
      </c>
      <c r="AR669">
        <v>59</v>
      </c>
      <c r="AS669">
        <v>37</v>
      </c>
      <c r="AT669">
        <v>67</v>
      </c>
      <c r="AU669">
        <v>69</v>
      </c>
      <c r="AV669">
        <v>65</v>
      </c>
      <c r="AW669">
        <v>72</v>
      </c>
      <c r="AX669">
        <v>60</v>
      </c>
      <c r="AY669">
        <v>58</v>
      </c>
      <c r="AZ669">
        <v>69</v>
      </c>
      <c r="BA669">
        <v>38</v>
      </c>
      <c r="BB669">
        <v>24</v>
      </c>
      <c r="BC669">
        <v>32</v>
      </c>
      <c r="BD669">
        <v>88</v>
      </c>
      <c r="BE669">
        <v>71</v>
      </c>
      <c r="BF669">
        <v>35</v>
      </c>
      <c r="BG669">
        <v>92</v>
      </c>
      <c r="BH669">
        <v>82</v>
      </c>
      <c r="BI669">
        <v>92</v>
      </c>
      <c r="BJ669">
        <v>45</v>
      </c>
      <c r="BK669">
        <v>15</v>
      </c>
      <c r="BL669">
        <v>7</v>
      </c>
      <c r="BM669">
        <v>12</v>
      </c>
      <c r="BN669">
        <v>15</v>
      </c>
      <c r="BO669">
        <v>6</v>
      </c>
      <c r="BP669">
        <v>43</v>
      </c>
      <c r="BQ669">
        <v>78</v>
      </c>
      <c r="BR669">
        <v>74</v>
      </c>
      <c r="BS669">
        <v>30</v>
      </c>
      <c r="BT669">
        <v>73</v>
      </c>
      <c r="BU669">
        <v>78</v>
      </c>
    </row>
    <row r="670" spans="1:73" x14ac:dyDescent="0.25">
      <c r="A670" t="s">
        <v>1379</v>
      </c>
      <c r="B670">
        <v>22</v>
      </c>
      <c r="C670" t="s">
        <v>57</v>
      </c>
      <c r="D670">
        <v>23</v>
      </c>
      <c r="E670">
        <f>Merge6[[#This Row],[age]]^2</f>
        <v>529</v>
      </c>
      <c r="F670" s="1">
        <v>4500000</v>
      </c>
      <c r="G670" s="1">
        <v>11900000</v>
      </c>
      <c r="H670" s="1">
        <f>Merge6[[#This Row],[MV at time]]/1000000</f>
        <v>4.5</v>
      </c>
      <c r="I670" s="1">
        <f>Merge6[[#This Row],[fee]]/1000000</f>
        <v>11.9</v>
      </c>
      <c r="J670" s="2">
        <f>Merge6[[#This Row],[fee]]/Merge6[[#This Row],[MV at time]]</f>
        <v>2.6444444444444444</v>
      </c>
      <c r="K670" t="s">
        <v>1233</v>
      </c>
      <c r="L670" t="s">
        <v>145</v>
      </c>
      <c r="M670" t="s">
        <v>147</v>
      </c>
      <c r="N670" t="s">
        <v>267</v>
      </c>
      <c r="O6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70" t="s">
        <v>131</v>
      </c>
      <c r="R670" t="s">
        <v>60</v>
      </c>
      <c r="S670">
        <v>72</v>
      </c>
      <c r="T670">
        <v>80</v>
      </c>
      <c r="U670">
        <f>Merge6[[#This Row],[POT]]-Merge6[[#This Row],[TOT]]</f>
        <v>8</v>
      </c>
      <c r="V670" t="s">
        <v>43</v>
      </c>
      <c r="W670">
        <f>IF(Merge6[[#This Row],[Preffoot]]="Right",1,0)</f>
        <v>0</v>
      </c>
      <c r="X670" t="s">
        <v>21</v>
      </c>
      <c r="Y670">
        <f>IF(Merge6[[#This Row],[Position2]]="GK",1,0)</f>
        <v>0</v>
      </c>
      <c r="Z670">
        <f>IF(Merge6[[#This Row],[Position2]]="LB",1,0)</f>
        <v>0</v>
      </c>
      <c r="AA670">
        <f>IF(Merge6[[#This Row],[Position2]]="CB",1,0)</f>
        <v>0</v>
      </c>
      <c r="AB670">
        <f>IF(Merge6[[#This Row],[Position2]]="RB",1,0)</f>
        <v>0</v>
      </c>
      <c r="AC670">
        <f>IF(Merge6[[#This Row],[Position2]]="LWB",1,0)</f>
        <v>0</v>
      </c>
      <c r="AD670">
        <f>IF(Merge6[[#This Row],[Position2]]="RWB",1,0)</f>
        <v>0</v>
      </c>
      <c r="AE670">
        <f>IF(Merge6[[#This Row],[Position2]]="LM",1,0)</f>
        <v>0</v>
      </c>
      <c r="AF670">
        <f>IF(Merge6[[#This Row],[Position2]]="CDM",1,0)</f>
        <v>0</v>
      </c>
      <c r="AG670">
        <f>IF(Merge6[[#This Row],[Position2]]="CM",1,0)</f>
        <v>0</v>
      </c>
      <c r="AH670">
        <f>IF(Merge6[[#This Row],[Position2]]="CAM",1,0)</f>
        <v>1</v>
      </c>
      <c r="AI670">
        <f>IF(Merge6[[#This Row],[Position2]]="RM",1,0)</f>
        <v>0</v>
      </c>
      <c r="AJ670">
        <f>IF(Merge6[[#This Row],[Position2]]="LW",1,0)</f>
        <v>0</v>
      </c>
      <c r="AK670">
        <f>IF(Merge6[[#This Row],[Position2]]="RW",1,0)</f>
        <v>0</v>
      </c>
      <c r="AL670">
        <f>IF(Merge6[[#This Row],[Position2]]="CF",1,0)</f>
        <v>0</v>
      </c>
      <c r="AM670">
        <f>IF(Merge6[[#This Row],[Position2]]="ST",1,0)</f>
        <v>0</v>
      </c>
      <c r="AN670">
        <v>73</v>
      </c>
      <c r="AO670">
        <v>75</v>
      </c>
      <c r="AP670">
        <v>67</v>
      </c>
      <c r="AQ670">
        <v>72</v>
      </c>
      <c r="AR670">
        <v>67</v>
      </c>
      <c r="AS670">
        <v>50</v>
      </c>
      <c r="AT670">
        <v>67</v>
      </c>
      <c r="AU670">
        <v>64</v>
      </c>
      <c r="AV670">
        <v>67</v>
      </c>
      <c r="AW670">
        <v>61</v>
      </c>
      <c r="AX670">
        <v>58</v>
      </c>
      <c r="AY670">
        <v>63</v>
      </c>
      <c r="AZ670">
        <v>57</v>
      </c>
      <c r="BA670" t="s">
        <v>1234</v>
      </c>
      <c r="BB670">
        <v>55</v>
      </c>
      <c r="BC670">
        <v>65</v>
      </c>
      <c r="BD670">
        <v>79</v>
      </c>
      <c r="BE670">
        <v>82</v>
      </c>
      <c r="BF670">
        <v>60</v>
      </c>
      <c r="BG670">
        <v>79</v>
      </c>
      <c r="BH670">
        <v>77</v>
      </c>
      <c r="BI670">
        <v>78</v>
      </c>
      <c r="BJ670">
        <v>50</v>
      </c>
      <c r="BK670">
        <v>12</v>
      </c>
      <c r="BL670">
        <v>9</v>
      </c>
      <c r="BM670">
        <v>14</v>
      </c>
      <c r="BN670">
        <v>6</v>
      </c>
      <c r="BO670">
        <v>8</v>
      </c>
      <c r="BP670">
        <v>41</v>
      </c>
      <c r="BQ670">
        <v>71</v>
      </c>
      <c r="BR670">
        <v>67</v>
      </c>
      <c r="BS670">
        <v>59</v>
      </c>
      <c r="BT670">
        <v>72</v>
      </c>
      <c r="BU670">
        <v>66</v>
      </c>
    </row>
    <row r="671" spans="1:73" x14ac:dyDescent="0.25">
      <c r="A671" t="s">
        <v>329</v>
      </c>
      <c r="B671">
        <v>16</v>
      </c>
      <c r="C671" t="s">
        <v>57</v>
      </c>
      <c r="D671">
        <v>31</v>
      </c>
      <c r="E671">
        <f>Merge6[[#This Row],[age]]^2</f>
        <v>961</v>
      </c>
      <c r="F671" s="1">
        <v>30000000</v>
      </c>
      <c r="G671" s="1">
        <v>20000000</v>
      </c>
      <c r="H671" s="1">
        <f>Merge6[[#This Row],[MV at time]]/1000000</f>
        <v>30</v>
      </c>
      <c r="I671" s="1">
        <f>Merge6[[#This Row],[fee]]/1000000</f>
        <v>20</v>
      </c>
      <c r="J671" s="2">
        <f>Merge6[[#This Row],[fee]]/Merge6[[#This Row],[MV at time]]</f>
        <v>0.66666666666666663</v>
      </c>
      <c r="K671" t="s">
        <v>2</v>
      </c>
      <c r="L671" t="s">
        <v>330</v>
      </c>
      <c r="M671" t="s">
        <v>228</v>
      </c>
      <c r="N671" t="s">
        <v>331</v>
      </c>
      <c r="O6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71" t="s">
        <v>7</v>
      </c>
      <c r="R671" t="s">
        <v>31</v>
      </c>
      <c r="S671">
        <v>87</v>
      </c>
      <c r="T671">
        <v>87</v>
      </c>
      <c r="U671">
        <f>Merge6[[#This Row],[POT]]-Merge6[[#This Row],[TOT]]</f>
        <v>0</v>
      </c>
      <c r="V671" t="s">
        <v>8</v>
      </c>
      <c r="W671">
        <f>IF(Merge6[[#This Row],[Preffoot]]="Right",1,0)</f>
        <v>1</v>
      </c>
      <c r="X671" t="s">
        <v>20</v>
      </c>
      <c r="Y671">
        <f>IF(Merge6[[#This Row],[Position2]]="GK",1,0)</f>
        <v>0</v>
      </c>
      <c r="Z671">
        <f>IF(Merge6[[#This Row],[Position2]]="LB",1,0)</f>
        <v>0</v>
      </c>
      <c r="AA671">
        <f>IF(Merge6[[#This Row],[Position2]]="CB",1,0)</f>
        <v>0</v>
      </c>
      <c r="AB671">
        <f>IF(Merge6[[#This Row],[Position2]]="RB",1,0)</f>
        <v>0</v>
      </c>
      <c r="AC671">
        <f>IF(Merge6[[#This Row],[Position2]]="LWB",1,0)</f>
        <v>0</v>
      </c>
      <c r="AD671">
        <f>IF(Merge6[[#This Row],[Position2]]="RWB",1,0)</f>
        <v>0</v>
      </c>
      <c r="AE671">
        <f>IF(Merge6[[#This Row],[Position2]]="LM",1,0)</f>
        <v>0</v>
      </c>
      <c r="AF671">
        <f>IF(Merge6[[#This Row],[Position2]]="CDM",1,0)</f>
        <v>0</v>
      </c>
      <c r="AG671">
        <f>IF(Merge6[[#This Row],[Position2]]="CM",1,0)</f>
        <v>1</v>
      </c>
      <c r="AH671">
        <f>IF(Merge6[[#This Row],[Position2]]="CAM",1,0)</f>
        <v>0</v>
      </c>
      <c r="AI671">
        <f>IF(Merge6[[#This Row],[Position2]]="RM",1,0)</f>
        <v>0</v>
      </c>
      <c r="AJ671">
        <f>IF(Merge6[[#This Row],[Position2]]="LW",1,0)</f>
        <v>0</v>
      </c>
      <c r="AK671">
        <f>IF(Merge6[[#This Row],[Position2]]="RW",1,0)</f>
        <v>0</v>
      </c>
      <c r="AL671">
        <f>IF(Merge6[[#This Row],[Position2]]="CF",1,0)</f>
        <v>0</v>
      </c>
      <c r="AM671">
        <f>IF(Merge6[[#This Row],[Position2]]="ST",1,0)</f>
        <v>0</v>
      </c>
      <c r="AN671">
        <v>87</v>
      </c>
      <c r="AO671">
        <v>86</v>
      </c>
      <c r="AP671">
        <v>78</v>
      </c>
      <c r="AQ671">
        <v>88</v>
      </c>
      <c r="AR671">
        <v>82</v>
      </c>
      <c r="AS671">
        <v>74</v>
      </c>
      <c r="AT671">
        <v>82</v>
      </c>
      <c r="AU671">
        <v>78</v>
      </c>
      <c r="AV671">
        <v>83</v>
      </c>
      <c r="AW671">
        <v>80</v>
      </c>
      <c r="AX671">
        <v>72</v>
      </c>
      <c r="AY671">
        <v>70</v>
      </c>
      <c r="AZ671">
        <v>79</v>
      </c>
      <c r="BA671">
        <v>60</v>
      </c>
      <c r="BB671">
        <v>62</v>
      </c>
      <c r="BC671">
        <v>73</v>
      </c>
      <c r="BD671">
        <v>72</v>
      </c>
      <c r="BE671">
        <v>85</v>
      </c>
      <c r="BF671">
        <v>69</v>
      </c>
      <c r="BG671">
        <v>66</v>
      </c>
      <c r="BH671">
        <v>75</v>
      </c>
      <c r="BI671">
        <v>76</v>
      </c>
      <c r="BJ671">
        <v>71</v>
      </c>
      <c r="BK671">
        <v>14</v>
      </c>
      <c r="BL671">
        <v>8</v>
      </c>
      <c r="BM671">
        <v>6</v>
      </c>
      <c r="BN671">
        <v>4</v>
      </c>
      <c r="BO671">
        <v>14</v>
      </c>
      <c r="BP671">
        <v>56</v>
      </c>
      <c r="BQ671">
        <v>88</v>
      </c>
      <c r="BR671">
        <v>88</v>
      </c>
      <c r="BS671">
        <v>72</v>
      </c>
      <c r="BT671">
        <v>86</v>
      </c>
      <c r="BU671">
        <v>84</v>
      </c>
    </row>
    <row r="672" spans="1:73" x14ac:dyDescent="0.25">
      <c r="A672" t="s">
        <v>661</v>
      </c>
      <c r="B672">
        <v>11</v>
      </c>
      <c r="C672" t="s">
        <v>1</v>
      </c>
      <c r="D672">
        <v>24</v>
      </c>
      <c r="E672">
        <f>Merge6[[#This Row],[age]]^2</f>
        <v>576</v>
      </c>
      <c r="F672" s="1">
        <v>25000000</v>
      </c>
      <c r="G672" s="1">
        <v>25000000</v>
      </c>
      <c r="H672" s="1">
        <f>Merge6[[#This Row],[MV at time]]/1000000</f>
        <v>25</v>
      </c>
      <c r="I672" s="1">
        <f>Merge6[[#This Row],[fee]]/1000000</f>
        <v>25</v>
      </c>
      <c r="J672" s="2">
        <f>Merge6[[#This Row],[fee]]/Merge6[[#This Row],[MV at time]]</f>
        <v>1</v>
      </c>
      <c r="K672" t="s">
        <v>509</v>
      </c>
      <c r="L672" t="s">
        <v>34</v>
      </c>
      <c r="M672" t="s">
        <v>197</v>
      </c>
      <c r="N672" t="s">
        <v>206</v>
      </c>
      <c r="O6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72" t="s">
        <v>6</v>
      </c>
      <c r="R672" t="s">
        <v>6</v>
      </c>
      <c r="S672">
        <v>81</v>
      </c>
      <c r="T672">
        <v>87</v>
      </c>
      <c r="U672">
        <f>Merge6[[#This Row],[POT]]-Merge6[[#This Row],[TOT]]</f>
        <v>6</v>
      </c>
      <c r="V672" t="s">
        <v>43</v>
      </c>
      <c r="W672">
        <f>IF(Merge6[[#This Row],[Preffoot]]="Right",1,0)</f>
        <v>0</v>
      </c>
      <c r="X672" t="s">
        <v>9</v>
      </c>
      <c r="Y672">
        <f>IF(Merge6[[#This Row],[Position2]]="GK",1,0)</f>
        <v>0</v>
      </c>
      <c r="Z672">
        <f>IF(Merge6[[#This Row],[Position2]]="LB",1,0)</f>
        <v>0</v>
      </c>
      <c r="AA672">
        <f>IF(Merge6[[#This Row],[Position2]]="CB",1,0)</f>
        <v>1</v>
      </c>
      <c r="AB672">
        <f>IF(Merge6[[#This Row],[Position2]]="RB",1,0)</f>
        <v>0</v>
      </c>
      <c r="AC672">
        <f>IF(Merge6[[#This Row],[Position2]]="LWB",1,0)</f>
        <v>0</v>
      </c>
      <c r="AD672">
        <f>IF(Merge6[[#This Row],[Position2]]="RWB",1,0)</f>
        <v>0</v>
      </c>
      <c r="AE672">
        <f>IF(Merge6[[#This Row],[Position2]]="LM",1,0)</f>
        <v>0</v>
      </c>
      <c r="AF672">
        <f>IF(Merge6[[#This Row],[Position2]]="CDM",1,0)</f>
        <v>0</v>
      </c>
      <c r="AG672">
        <f>IF(Merge6[[#This Row],[Position2]]="CM",1,0)</f>
        <v>0</v>
      </c>
      <c r="AH672">
        <f>IF(Merge6[[#This Row],[Position2]]="CAM",1,0)</f>
        <v>0</v>
      </c>
      <c r="AI672">
        <f>IF(Merge6[[#This Row],[Position2]]="RM",1,0)</f>
        <v>0</v>
      </c>
      <c r="AJ672">
        <f>IF(Merge6[[#This Row],[Position2]]="LW",1,0)</f>
        <v>0</v>
      </c>
      <c r="AK672">
        <f>IF(Merge6[[#This Row],[Position2]]="RW",1,0)</f>
        <v>0</v>
      </c>
      <c r="AL672">
        <f>IF(Merge6[[#This Row],[Position2]]="CF",1,0)</f>
        <v>0</v>
      </c>
      <c r="AM672">
        <f>IF(Merge6[[#This Row],[Position2]]="ST",1,0)</f>
        <v>0</v>
      </c>
      <c r="AN672">
        <v>76</v>
      </c>
      <c r="AO672">
        <v>66</v>
      </c>
      <c r="AP672">
        <v>71</v>
      </c>
      <c r="AQ672">
        <v>77</v>
      </c>
      <c r="AR672">
        <v>76</v>
      </c>
      <c r="AS672">
        <v>75</v>
      </c>
      <c r="AT672">
        <v>65</v>
      </c>
      <c r="AU672">
        <v>42</v>
      </c>
      <c r="AV672">
        <v>46</v>
      </c>
      <c r="AW672">
        <v>68</v>
      </c>
      <c r="AX672">
        <v>55</v>
      </c>
      <c r="AY672">
        <v>45</v>
      </c>
      <c r="AZ672">
        <v>41</v>
      </c>
      <c r="BA672">
        <v>79</v>
      </c>
      <c r="BB672">
        <v>80</v>
      </c>
      <c r="BC672">
        <v>82</v>
      </c>
      <c r="BD672">
        <v>75</v>
      </c>
      <c r="BE672">
        <v>76</v>
      </c>
      <c r="BF672">
        <v>79</v>
      </c>
      <c r="BG672">
        <v>65</v>
      </c>
      <c r="BH672">
        <v>79</v>
      </c>
      <c r="BI672">
        <v>75</v>
      </c>
      <c r="BJ672">
        <v>86</v>
      </c>
      <c r="BK672">
        <v>5</v>
      </c>
      <c r="BL672">
        <v>13</v>
      </c>
      <c r="BM672">
        <v>8</v>
      </c>
      <c r="BN672">
        <v>10</v>
      </c>
      <c r="BO672">
        <v>8</v>
      </c>
      <c r="BP672">
        <v>81</v>
      </c>
      <c r="BQ672">
        <v>80</v>
      </c>
      <c r="BR672">
        <v>64</v>
      </c>
      <c r="BS672">
        <v>81</v>
      </c>
      <c r="BT672">
        <v>65</v>
      </c>
      <c r="BU672">
        <v>76</v>
      </c>
    </row>
    <row r="673" spans="1:73" x14ac:dyDescent="0.25">
      <c r="A673" t="s">
        <v>1166</v>
      </c>
      <c r="B673">
        <v>17</v>
      </c>
      <c r="C673" t="s">
        <v>17</v>
      </c>
      <c r="D673">
        <v>29</v>
      </c>
      <c r="E673">
        <f>Merge6[[#This Row],[age]]^2</f>
        <v>841</v>
      </c>
      <c r="F673" s="1">
        <v>7000000</v>
      </c>
      <c r="G673" s="1">
        <v>11000000</v>
      </c>
      <c r="H673" s="1">
        <f>Merge6[[#This Row],[MV at time]]/1000000</f>
        <v>7</v>
      </c>
      <c r="I673" s="1">
        <f>Merge6[[#This Row],[fee]]/1000000</f>
        <v>11</v>
      </c>
      <c r="J673" s="2">
        <f>Merge6[[#This Row],[fee]]/Merge6[[#This Row],[MV at time]]</f>
        <v>1.5714285714285714</v>
      </c>
      <c r="K673" t="s">
        <v>1233</v>
      </c>
      <c r="L673" t="s">
        <v>1167</v>
      </c>
      <c r="M673" t="s">
        <v>274</v>
      </c>
      <c r="N673" t="s">
        <v>319</v>
      </c>
      <c r="O6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73" t="s">
        <v>55</v>
      </c>
      <c r="R673" t="s">
        <v>60</v>
      </c>
      <c r="S673">
        <v>75</v>
      </c>
      <c r="T673">
        <v>75</v>
      </c>
      <c r="U673">
        <f>Merge6[[#This Row],[POT]]-Merge6[[#This Row],[TOT]]</f>
        <v>0</v>
      </c>
      <c r="V673" t="s">
        <v>8</v>
      </c>
      <c r="W673">
        <f>IF(Merge6[[#This Row],[Preffoot]]="Right",1,0)</f>
        <v>1</v>
      </c>
      <c r="X673" t="s">
        <v>20</v>
      </c>
      <c r="Y673">
        <f>IF(Merge6[[#This Row],[Position2]]="GK",1,0)</f>
        <v>0</v>
      </c>
      <c r="Z673">
        <f>IF(Merge6[[#This Row],[Position2]]="LB",1,0)</f>
        <v>0</v>
      </c>
      <c r="AA673">
        <f>IF(Merge6[[#This Row],[Position2]]="CB",1,0)</f>
        <v>0</v>
      </c>
      <c r="AB673">
        <f>IF(Merge6[[#This Row],[Position2]]="RB",1,0)</f>
        <v>0</v>
      </c>
      <c r="AC673">
        <f>IF(Merge6[[#This Row],[Position2]]="LWB",1,0)</f>
        <v>0</v>
      </c>
      <c r="AD673">
        <f>IF(Merge6[[#This Row],[Position2]]="RWB",1,0)</f>
        <v>0</v>
      </c>
      <c r="AE673">
        <f>IF(Merge6[[#This Row],[Position2]]="LM",1,0)</f>
        <v>0</v>
      </c>
      <c r="AF673">
        <f>IF(Merge6[[#This Row],[Position2]]="CDM",1,0)</f>
        <v>0</v>
      </c>
      <c r="AG673">
        <f>IF(Merge6[[#This Row],[Position2]]="CM",1,0)</f>
        <v>1</v>
      </c>
      <c r="AH673">
        <f>IF(Merge6[[#This Row],[Position2]]="CAM",1,0)</f>
        <v>0</v>
      </c>
      <c r="AI673">
        <f>IF(Merge6[[#This Row],[Position2]]="RM",1,0)</f>
        <v>0</v>
      </c>
      <c r="AJ673">
        <f>IF(Merge6[[#This Row],[Position2]]="LW",1,0)</f>
        <v>0</v>
      </c>
      <c r="AK673">
        <f>IF(Merge6[[#This Row],[Position2]]="RW",1,0)</f>
        <v>0</v>
      </c>
      <c r="AL673">
        <f>IF(Merge6[[#This Row],[Position2]]="CF",1,0)</f>
        <v>0</v>
      </c>
      <c r="AM673">
        <f>IF(Merge6[[#This Row],[Position2]]="ST",1,0)</f>
        <v>0</v>
      </c>
      <c r="AN673">
        <v>78</v>
      </c>
      <c r="AO673">
        <v>77</v>
      </c>
      <c r="AP673">
        <v>70</v>
      </c>
      <c r="AQ673">
        <v>77</v>
      </c>
      <c r="AR673">
        <v>75</v>
      </c>
      <c r="AS673">
        <v>69</v>
      </c>
      <c r="AT673">
        <v>80</v>
      </c>
      <c r="AU673">
        <v>59</v>
      </c>
      <c r="AV673">
        <v>71</v>
      </c>
      <c r="AW673">
        <v>72</v>
      </c>
      <c r="AX673">
        <v>66</v>
      </c>
      <c r="AY673">
        <v>68</v>
      </c>
      <c r="AZ673">
        <v>68</v>
      </c>
      <c r="BA673" t="s">
        <v>1234</v>
      </c>
      <c r="BB673">
        <v>72</v>
      </c>
      <c r="BC673">
        <v>75</v>
      </c>
      <c r="BD673">
        <v>67</v>
      </c>
      <c r="BE673">
        <v>76</v>
      </c>
      <c r="BF673">
        <v>76</v>
      </c>
      <c r="BG673">
        <v>71</v>
      </c>
      <c r="BH673">
        <v>68</v>
      </c>
      <c r="BI673">
        <v>69</v>
      </c>
      <c r="BJ673">
        <v>53</v>
      </c>
      <c r="BK673">
        <v>8</v>
      </c>
      <c r="BL673">
        <v>12</v>
      </c>
      <c r="BM673">
        <v>9</v>
      </c>
      <c r="BN673">
        <v>15</v>
      </c>
      <c r="BO673">
        <v>16</v>
      </c>
      <c r="BP673">
        <v>75</v>
      </c>
      <c r="BQ673">
        <v>76</v>
      </c>
      <c r="BR673">
        <v>66</v>
      </c>
      <c r="BS673">
        <v>75</v>
      </c>
      <c r="BT673">
        <v>73</v>
      </c>
      <c r="BU673">
        <v>74</v>
      </c>
    </row>
    <row r="674" spans="1:73" x14ac:dyDescent="0.25">
      <c r="A674" t="s">
        <v>1166</v>
      </c>
      <c r="B674">
        <v>11</v>
      </c>
      <c r="C674" t="s">
        <v>17</v>
      </c>
      <c r="D674">
        <v>27</v>
      </c>
      <c r="E674">
        <f>Merge6[[#This Row],[age]]^2</f>
        <v>729</v>
      </c>
      <c r="F674" s="1">
        <v>10000000</v>
      </c>
      <c r="G674" s="1">
        <v>5500000</v>
      </c>
      <c r="H674" s="1">
        <f>Merge6[[#This Row],[MV at time]]/1000000</f>
        <v>10</v>
      </c>
      <c r="I674" s="1">
        <f>Merge6[[#This Row],[fee]]/1000000</f>
        <v>5.5</v>
      </c>
      <c r="J674" s="2">
        <f>Merge6[[#This Row],[fee]]/Merge6[[#This Row],[MV at time]]</f>
        <v>0.55000000000000004</v>
      </c>
      <c r="K674" t="s">
        <v>1050</v>
      </c>
      <c r="L674" t="s">
        <v>1167</v>
      </c>
      <c r="M674" t="s">
        <v>210</v>
      </c>
      <c r="N674" t="s">
        <v>274</v>
      </c>
      <c r="O6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674" t="s">
        <v>60</v>
      </c>
      <c r="R674" t="s">
        <v>55</v>
      </c>
      <c r="S674">
        <v>75</v>
      </c>
      <c r="T674">
        <v>75</v>
      </c>
      <c r="U674">
        <f>Merge6[[#This Row],[POT]]-Merge6[[#This Row],[TOT]]</f>
        <v>0</v>
      </c>
      <c r="V674" t="s">
        <v>8</v>
      </c>
      <c r="W674">
        <f>IF(Merge6[[#This Row],[Preffoot]]="Right",1,0)</f>
        <v>1</v>
      </c>
      <c r="X674" t="s">
        <v>20</v>
      </c>
      <c r="Y674">
        <f>IF(Merge6[[#This Row],[Position2]]="GK",1,0)</f>
        <v>0</v>
      </c>
      <c r="Z674">
        <f>IF(Merge6[[#This Row],[Position2]]="LB",1,0)</f>
        <v>0</v>
      </c>
      <c r="AA674">
        <f>IF(Merge6[[#This Row],[Position2]]="CB",1,0)</f>
        <v>0</v>
      </c>
      <c r="AB674">
        <f>IF(Merge6[[#This Row],[Position2]]="RB",1,0)</f>
        <v>0</v>
      </c>
      <c r="AC674">
        <f>IF(Merge6[[#This Row],[Position2]]="LWB",1,0)</f>
        <v>0</v>
      </c>
      <c r="AD674">
        <f>IF(Merge6[[#This Row],[Position2]]="RWB",1,0)</f>
        <v>0</v>
      </c>
      <c r="AE674">
        <f>IF(Merge6[[#This Row],[Position2]]="LM",1,0)</f>
        <v>0</v>
      </c>
      <c r="AF674">
        <f>IF(Merge6[[#This Row],[Position2]]="CDM",1,0)</f>
        <v>0</v>
      </c>
      <c r="AG674">
        <f>IF(Merge6[[#This Row],[Position2]]="CM",1,0)</f>
        <v>1</v>
      </c>
      <c r="AH674">
        <f>IF(Merge6[[#This Row],[Position2]]="CAM",1,0)</f>
        <v>0</v>
      </c>
      <c r="AI674">
        <f>IF(Merge6[[#This Row],[Position2]]="RM",1,0)</f>
        <v>0</v>
      </c>
      <c r="AJ674">
        <f>IF(Merge6[[#This Row],[Position2]]="LW",1,0)</f>
        <v>0</v>
      </c>
      <c r="AK674">
        <f>IF(Merge6[[#This Row],[Position2]]="RW",1,0)</f>
        <v>0</v>
      </c>
      <c r="AL674">
        <f>IF(Merge6[[#This Row],[Position2]]="CF",1,0)</f>
        <v>0</v>
      </c>
      <c r="AM674">
        <f>IF(Merge6[[#This Row],[Position2]]="ST",1,0)</f>
        <v>0</v>
      </c>
      <c r="AN674">
        <v>78</v>
      </c>
      <c r="AO674">
        <v>77</v>
      </c>
      <c r="AP674">
        <v>70</v>
      </c>
      <c r="AQ674">
        <v>77</v>
      </c>
      <c r="AR674">
        <v>75</v>
      </c>
      <c r="AS674">
        <v>69</v>
      </c>
      <c r="AT674">
        <v>80</v>
      </c>
      <c r="AU674">
        <v>59</v>
      </c>
      <c r="AV674">
        <v>71</v>
      </c>
      <c r="AW674">
        <v>72</v>
      </c>
      <c r="AX674">
        <v>66</v>
      </c>
      <c r="AY674">
        <v>68</v>
      </c>
      <c r="AZ674">
        <v>68</v>
      </c>
      <c r="BA674">
        <v>75</v>
      </c>
      <c r="BB674">
        <v>72</v>
      </c>
      <c r="BC674">
        <v>75</v>
      </c>
      <c r="BD674">
        <v>69</v>
      </c>
      <c r="BE674">
        <v>77</v>
      </c>
      <c r="BF674">
        <v>77</v>
      </c>
      <c r="BG674">
        <v>73</v>
      </c>
      <c r="BH674">
        <v>71</v>
      </c>
      <c r="BI674">
        <v>70</v>
      </c>
      <c r="BJ674">
        <v>55</v>
      </c>
      <c r="BK674">
        <v>8</v>
      </c>
      <c r="BL674">
        <v>12</v>
      </c>
      <c r="BM674">
        <v>9</v>
      </c>
      <c r="BN674">
        <v>15</v>
      </c>
      <c r="BO674">
        <v>16</v>
      </c>
      <c r="BP674">
        <v>75</v>
      </c>
      <c r="BQ674">
        <v>76</v>
      </c>
      <c r="BR674">
        <v>66</v>
      </c>
      <c r="BS674">
        <v>75</v>
      </c>
      <c r="BT674">
        <v>73</v>
      </c>
      <c r="BU674">
        <v>74</v>
      </c>
    </row>
    <row r="675" spans="1:73" x14ac:dyDescent="0.25">
      <c r="A675" t="s">
        <v>894</v>
      </c>
      <c r="B675">
        <v>21</v>
      </c>
      <c r="C675" t="s">
        <v>10</v>
      </c>
      <c r="D675">
        <v>25</v>
      </c>
      <c r="E675">
        <f>Merge6[[#This Row],[age]]^2</f>
        <v>625</v>
      </c>
      <c r="F675" s="1">
        <v>25000000</v>
      </c>
      <c r="G675" s="1">
        <v>14500000</v>
      </c>
      <c r="H675" s="1">
        <f>Merge6[[#This Row],[MV at time]]/1000000</f>
        <v>25</v>
      </c>
      <c r="I675" s="1">
        <f>Merge6[[#This Row],[fee]]/1000000</f>
        <v>14.5</v>
      </c>
      <c r="J675" s="2">
        <f>Merge6[[#This Row],[fee]]/Merge6[[#This Row],[MV at time]]</f>
        <v>0.57999999999999996</v>
      </c>
      <c r="K675" t="s">
        <v>773</v>
      </c>
      <c r="L675" t="s">
        <v>305</v>
      </c>
      <c r="M675" t="s">
        <v>58</v>
      </c>
      <c r="N675" t="s">
        <v>19</v>
      </c>
      <c r="O6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75" t="s">
        <v>60</v>
      </c>
      <c r="R675" t="s">
        <v>7</v>
      </c>
      <c r="S675">
        <v>77</v>
      </c>
      <c r="T675">
        <v>80</v>
      </c>
      <c r="U675">
        <f>Merge6[[#This Row],[POT]]-Merge6[[#This Row],[TOT]]</f>
        <v>3</v>
      </c>
      <c r="V675" t="s">
        <v>8</v>
      </c>
      <c r="W675">
        <f>IF(Merge6[[#This Row],[Preffoot]]="Right",1,0)</f>
        <v>1</v>
      </c>
      <c r="X675" t="s">
        <v>20</v>
      </c>
      <c r="Y675">
        <f>IF(Merge6[[#This Row],[Position2]]="GK",1,0)</f>
        <v>0</v>
      </c>
      <c r="Z675">
        <f>IF(Merge6[[#This Row],[Position2]]="LB",1,0)</f>
        <v>0</v>
      </c>
      <c r="AA675">
        <f>IF(Merge6[[#This Row],[Position2]]="CB",1,0)</f>
        <v>0</v>
      </c>
      <c r="AB675">
        <f>IF(Merge6[[#This Row],[Position2]]="RB",1,0)</f>
        <v>0</v>
      </c>
      <c r="AC675">
        <f>IF(Merge6[[#This Row],[Position2]]="LWB",1,0)</f>
        <v>0</v>
      </c>
      <c r="AD675">
        <f>IF(Merge6[[#This Row],[Position2]]="RWB",1,0)</f>
        <v>0</v>
      </c>
      <c r="AE675">
        <f>IF(Merge6[[#This Row],[Position2]]="LM",1,0)</f>
        <v>0</v>
      </c>
      <c r="AF675">
        <f>IF(Merge6[[#This Row],[Position2]]="CDM",1,0)</f>
        <v>0</v>
      </c>
      <c r="AG675">
        <f>IF(Merge6[[#This Row],[Position2]]="CM",1,0)</f>
        <v>1</v>
      </c>
      <c r="AH675">
        <f>IF(Merge6[[#This Row],[Position2]]="CAM",1,0)</f>
        <v>0</v>
      </c>
      <c r="AI675">
        <f>IF(Merge6[[#This Row],[Position2]]="RM",1,0)</f>
        <v>0</v>
      </c>
      <c r="AJ675">
        <f>IF(Merge6[[#This Row],[Position2]]="LW",1,0)</f>
        <v>0</v>
      </c>
      <c r="AK675">
        <f>IF(Merge6[[#This Row],[Position2]]="RW",1,0)</f>
        <v>0</v>
      </c>
      <c r="AL675">
        <f>IF(Merge6[[#This Row],[Position2]]="CF",1,0)</f>
        <v>0</v>
      </c>
      <c r="AM675">
        <f>IF(Merge6[[#This Row],[Position2]]="ST",1,0)</f>
        <v>0</v>
      </c>
      <c r="AN675">
        <v>81</v>
      </c>
      <c r="AO675">
        <v>78</v>
      </c>
      <c r="AP675">
        <v>68</v>
      </c>
      <c r="AQ675">
        <v>80</v>
      </c>
      <c r="AR675">
        <v>78</v>
      </c>
      <c r="AS675">
        <v>65</v>
      </c>
      <c r="AT675">
        <v>78</v>
      </c>
      <c r="AU675">
        <v>69</v>
      </c>
      <c r="AV675">
        <v>75</v>
      </c>
      <c r="AW675">
        <v>69</v>
      </c>
      <c r="AX675">
        <v>59</v>
      </c>
      <c r="AY675">
        <v>61</v>
      </c>
      <c r="AZ675">
        <v>72</v>
      </c>
      <c r="BA675">
        <v>61</v>
      </c>
      <c r="BB675">
        <v>64</v>
      </c>
      <c r="BC675">
        <v>72</v>
      </c>
      <c r="BD675">
        <v>60</v>
      </c>
      <c r="BE675">
        <v>78</v>
      </c>
      <c r="BF675">
        <v>75</v>
      </c>
      <c r="BG675">
        <v>54</v>
      </c>
      <c r="BH675">
        <v>65</v>
      </c>
      <c r="BI675">
        <v>69</v>
      </c>
      <c r="BJ675">
        <v>68</v>
      </c>
      <c r="BK675">
        <v>13</v>
      </c>
      <c r="BL675">
        <v>11</v>
      </c>
      <c r="BM675">
        <v>13</v>
      </c>
      <c r="BN675">
        <v>13</v>
      </c>
      <c r="BO675">
        <v>14</v>
      </c>
      <c r="BP675">
        <v>76</v>
      </c>
      <c r="BQ675">
        <v>76</v>
      </c>
      <c r="BR675">
        <v>78</v>
      </c>
      <c r="BS675">
        <v>72</v>
      </c>
      <c r="BT675">
        <v>74</v>
      </c>
      <c r="BU675">
        <v>74</v>
      </c>
    </row>
    <row r="676" spans="1:73" x14ac:dyDescent="0.25">
      <c r="A676" t="s">
        <v>947</v>
      </c>
      <c r="B676">
        <v>23</v>
      </c>
      <c r="C676" t="s">
        <v>1</v>
      </c>
      <c r="D676">
        <v>21</v>
      </c>
      <c r="E676">
        <f>Merge6[[#This Row],[age]]^2</f>
        <v>441</v>
      </c>
      <c r="F676" s="1">
        <v>4000000</v>
      </c>
      <c r="G676" s="1">
        <v>5450000</v>
      </c>
      <c r="H676" s="1">
        <f>Merge6[[#This Row],[MV at time]]/1000000</f>
        <v>4</v>
      </c>
      <c r="I676" s="1">
        <f>Merge6[[#This Row],[fee]]/1000000</f>
        <v>5.45</v>
      </c>
      <c r="J676" s="2">
        <f>Merge6[[#This Row],[fee]]/Merge6[[#This Row],[MV at time]]</f>
        <v>1.3625</v>
      </c>
      <c r="K676" t="s">
        <v>773</v>
      </c>
      <c r="L676" t="s">
        <v>52</v>
      </c>
      <c r="M676" t="s">
        <v>774</v>
      </c>
      <c r="N676" t="s">
        <v>40</v>
      </c>
      <c r="O6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76" t="s">
        <v>46</v>
      </c>
      <c r="R676" t="s">
        <v>42</v>
      </c>
      <c r="S676">
        <v>69</v>
      </c>
      <c r="T676">
        <v>79</v>
      </c>
      <c r="U676">
        <f>Merge6[[#This Row],[POT]]-Merge6[[#This Row],[TOT]]</f>
        <v>10</v>
      </c>
      <c r="V676" t="s">
        <v>8</v>
      </c>
      <c r="W676">
        <f>IF(Merge6[[#This Row],[Preffoot]]="Right",1,0)</f>
        <v>1</v>
      </c>
      <c r="X676" t="s">
        <v>9</v>
      </c>
      <c r="Y676">
        <f>IF(Merge6[[#This Row],[Position2]]="GK",1,0)</f>
        <v>0</v>
      </c>
      <c r="Z676">
        <f>IF(Merge6[[#This Row],[Position2]]="LB",1,0)</f>
        <v>0</v>
      </c>
      <c r="AA676">
        <f>IF(Merge6[[#This Row],[Position2]]="CB",1,0)</f>
        <v>1</v>
      </c>
      <c r="AB676">
        <f>IF(Merge6[[#This Row],[Position2]]="RB",1,0)</f>
        <v>0</v>
      </c>
      <c r="AC676">
        <f>IF(Merge6[[#This Row],[Position2]]="LWB",1,0)</f>
        <v>0</v>
      </c>
      <c r="AD676">
        <f>IF(Merge6[[#This Row],[Position2]]="RWB",1,0)</f>
        <v>0</v>
      </c>
      <c r="AE676">
        <f>IF(Merge6[[#This Row],[Position2]]="LM",1,0)</f>
        <v>0</v>
      </c>
      <c r="AF676">
        <f>IF(Merge6[[#This Row],[Position2]]="CDM",1,0)</f>
        <v>0</v>
      </c>
      <c r="AG676">
        <f>IF(Merge6[[#This Row],[Position2]]="CM",1,0)</f>
        <v>0</v>
      </c>
      <c r="AH676">
        <f>IF(Merge6[[#This Row],[Position2]]="CAM",1,0)</f>
        <v>0</v>
      </c>
      <c r="AI676">
        <f>IF(Merge6[[#This Row],[Position2]]="RM",1,0)</f>
        <v>0</v>
      </c>
      <c r="AJ676">
        <f>IF(Merge6[[#This Row],[Position2]]="LW",1,0)</f>
        <v>0</v>
      </c>
      <c r="AK676">
        <f>IF(Merge6[[#This Row],[Position2]]="RW",1,0)</f>
        <v>0</v>
      </c>
      <c r="AL676">
        <f>IF(Merge6[[#This Row],[Position2]]="CF",1,0)</f>
        <v>0</v>
      </c>
      <c r="AM676">
        <f>IF(Merge6[[#This Row],[Position2]]="ST",1,0)</f>
        <v>0</v>
      </c>
      <c r="AN676">
        <v>62</v>
      </c>
      <c r="AO676">
        <v>54</v>
      </c>
      <c r="AP676">
        <v>25</v>
      </c>
      <c r="AQ676">
        <v>73</v>
      </c>
      <c r="AR676">
        <v>68</v>
      </c>
      <c r="AS676">
        <v>64</v>
      </c>
      <c r="AT676">
        <v>34</v>
      </c>
      <c r="AU676">
        <v>37</v>
      </c>
      <c r="AV676">
        <v>40</v>
      </c>
      <c r="AW676">
        <v>26</v>
      </c>
      <c r="AX676">
        <v>24</v>
      </c>
      <c r="AY676">
        <v>30</v>
      </c>
      <c r="AZ676">
        <v>28</v>
      </c>
      <c r="BA676">
        <v>72</v>
      </c>
      <c r="BB676">
        <v>68</v>
      </c>
      <c r="BC676">
        <v>74</v>
      </c>
      <c r="BD676">
        <v>77</v>
      </c>
      <c r="BE676">
        <v>75</v>
      </c>
      <c r="BF676">
        <v>70</v>
      </c>
      <c r="BG676">
        <v>61</v>
      </c>
      <c r="BH676">
        <v>73</v>
      </c>
      <c r="BI676">
        <v>61</v>
      </c>
      <c r="BJ676">
        <v>69</v>
      </c>
      <c r="BK676">
        <v>11</v>
      </c>
      <c r="BL676">
        <v>9</v>
      </c>
      <c r="BM676">
        <v>11</v>
      </c>
      <c r="BN676">
        <v>10</v>
      </c>
      <c r="BO676">
        <v>10</v>
      </c>
      <c r="BP676">
        <v>63</v>
      </c>
      <c r="BQ676">
        <v>68</v>
      </c>
      <c r="BR676">
        <v>40</v>
      </c>
      <c r="BS676">
        <v>70</v>
      </c>
      <c r="BT676">
        <v>26</v>
      </c>
      <c r="BU676">
        <v>69</v>
      </c>
    </row>
    <row r="677" spans="1:73" x14ac:dyDescent="0.25">
      <c r="A677" t="s">
        <v>662</v>
      </c>
      <c r="B677">
        <v>47</v>
      </c>
      <c r="C677" t="s">
        <v>28</v>
      </c>
      <c r="D677">
        <v>30</v>
      </c>
      <c r="E677">
        <f>Merge6[[#This Row],[age]]^2</f>
        <v>900</v>
      </c>
      <c r="F677" s="1">
        <v>35000000</v>
      </c>
      <c r="G677" s="1">
        <v>25000000</v>
      </c>
      <c r="H677" s="1">
        <f>Merge6[[#This Row],[MV at time]]/1000000</f>
        <v>35</v>
      </c>
      <c r="I677" s="1">
        <f>Merge6[[#This Row],[fee]]/1000000</f>
        <v>25</v>
      </c>
      <c r="J677" s="2">
        <f>Merge6[[#This Row],[fee]]/Merge6[[#This Row],[MV at time]]</f>
        <v>0.7142857142857143</v>
      </c>
      <c r="K677" t="s">
        <v>509</v>
      </c>
      <c r="L677" t="s">
        <v>467</v>
      </c>
      <c r="M677" t="s">
        <v>181</v>
      </c>
      <c r="N677" t="s">
        <v>663</v>
      </c>
      <c r="O6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77" t="s">
        <v>60</v>
      </c>
      <c r="R677" t="s">
        <v>31</v>
      </c>
      <c r="S677">
        <v>83</v>
      </c>
      <c r="T677">
        <v>83</v>
      </c>
      <c r="U677">
        <f>Merge6[[#This Row],[POT]]-Merge6[[#This Row],[TOT]]</f>
        <v>0</v>
      </c>
      <c r="V677" t="s">
        <v>8</v>
      </c>
      <c r="W677">
        <f>IF(Merge6[[#This Row],[Preffoot]]="Right",1,0)</f>
        <v>1</v>
      </c>
      <c r="X677" t="s">
        <v>15</v>
      </c>
      <c r="Y677">
        <f>IF(Merge6[[#This Row],[Position2]]="GK",1,0)</f>
        <v>0</v>
      </c>
      <c r="Z677">
        <f>IF(Merge6[[#This Row],[Position2]]="LB",1,0)</f>
        <v>0</v>
      </c>
      <c r="AA677">
        <f>IF(Merge6[[#This Row],[Position2]]="CB",1,0)</f>
        <v>0</v>
      </c>
      <c r="AB677">
        <f>IF(Merge6[[#This Row],[Position2]]="RB",1,0)</f>
        <v>0</v>
      </c>
      <c r="AC677">
        <f>IF(Merge6[[#This Row],[Position2]]="LWB",1,0)</f>
        <v>0</v>
      </c>
      <c r="AD677">
        <f>IF(Merge6[[#This Row],[Position2]]="RWB",1,0)</f>
        <v>0</v>
      </c>
      <c r="AE677">
        <f>IF(Merge6[[#This Row],[Position2]]="LM",1,0)</f>
        <v>0</v>
      </c>
      <c r="AF677">
        <f>IF(Merge6[[#This Row],[Position2]]="CDM",1,0)</f>
        <v>0</v>
      </c>
      <c r="AG677">
        <f>IF(Merge6[[#This Row],[Position2]]="CM",1,0)</f>
        <v>0</v>
      </c>
      <c r="AH677">
        <f>IF(Merge6[[#This Row],[Position2]]="CAM",1,0)</f>
        <v>0</v>
      </c>
      <c r="AI677">
        <f>IF(Merge6[[#This Row],[Position2]]="RM",1,0)</f>
        <v>0</v>
      </c>
      <c r="AJ677">
        <f>IF(Merge6[[#This Row],[Position2]]="LW",1,0)</f>
        <v>0</v>
      </c>
      <c r="AK677">
        <f>IF(Merge6[[#This Row],[Position2]]="RW",1,0)</f>
        <v>0</v>
      </c>
      <c r="AL677">
        <f>IF(Merge6[[#This Row],[Position2]]="CF",1,0)</f>
        <v>0</v>
      </c>
      <c r="AM677">
        <f>IF(Merge6[[#This Row],[Position2]]="ST",1,0)</f>
        <v>1</v>
      </c>
      <c r="AN677">
        <v>83</v>
      </c>
      <c r="AO677">
        <v>78</v>
      </c>
      <c r="AP677">
        <v>78</v>
      </c>
      <c r="AQ677">
        <v>82</v>
      </c>
      <c r="AR677">
        <v>74</v>
      </c>
      <c r="AS677">
        <v>79</v>
      </c>
      <c r="AT677">
        <v>85</v>
      </c>
      <c r="AU677">
        <v>81</v>
      </c>
      <c r="AV677">
        <v>82</v>
      </c>
      <c r="AW677">
        <v>79</v>
      </c>
      <c r="AX677">
        <v>72</v>
      </c>
      <c r="AY677">
        <v>79</v>
      </c>
      <c r="AZ677">
        <v>79</v>
      </c>
      <c r="BA677">
        <v>40</v>
      </c>
      <c r="BB677">
        <v>39</v>
      </c>
      <c r="BC677">
        <v>42</v>
      </c>
      <c r="BD677">
        <v>77</v>
      </c>
      <c r="BE677">
        <v>76</v>
      </c>
      <c r="BF677">
        <v>84</v>
      </c>
      <c r="BG677">
        <v>80</v>
      </c>
      <c r="BH677">
        <v>82</v>
      </c>
      <c r="BI677">
        <v>71</v>
      </c>
      <c r="BJ677">
        <v>70</v>
      </c>
      <c r="BK677">
        <v>10</v>
      </c>
      <c r="BL677">
        <v>14</v>
      </c>
      <c r="BM677">
        <v>15</v>
      </c>
      <c r="BN677">
        <v>10</v>
      </c>
      <c r="BO677">
        <v>15</v>
      </c>
      <c r="BP677">
        <v>77</v>
      </c>
      <c r="BQ677">
        <v>78</v>
      </c>
      <c r="BR677">
        <v>79</v>
      </c>
      <c r="BS677">
        <v>38</v>
      </c>
      <c r="BT677">
        <v>81</v>
      </c>
      <c r="BU677">
        <v>82</v>
      </c>
    </row>
    <row r="678" spans="1:73" x14ac:dyDescent="0.25">
      <c r="A678" t="s">
        <v>1252</v>
      </c>
      <c r="B678">
        <v>12</v>
      </c>
      <c r="C678" t="s">
        <v>17</v>
      </c>
      <c r="D678">
        <v>26</v>
      </c>
      <c r="E678">
        <f>Merge6[[#This Row],[age]]^2</f>
        <v>676</v>
      </c>
      <c r="F678" s="1">
        <v>12000000</v>
      </c>
      <c r="G678" s="1">
        <v>9000000</v>
      </c>
      <c r="H678" s="1">
        <f>Merge6[[#This Row],[MV at time]]/1000000</f>
        <v>12</v>
      </c>
      <c r="I678" s="1">
        <f>Merge6[[#This Row],[fee]]/1000000</f>
        <v>9</v>
      </c>
      <c r="J678" s="2">
        <f>Merge6[[#This Row],[fee]]/Merge6[[#This Row],[MV at time]]</f>
        <v>0.75</v>
      </c>
      <c r="K678" t="s">
        <v>1233</v>
      </c>
      <c r="L678" t="s">
        <v>295</v>
      </c>
      <c r="M678" t="s">
        <v>220</v>
      </c>
      <c r="N678" t="s">
        <v>307</v>
      </c>
      <c r="O6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6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678" t="s">
        <v>60</v>
      </c>
      <c r="R678" t="s">
        <v>1242</v>
      </c>
      <c r="S678">
        <v>76</v>
      </c>
      <c r="T678">
        <v>79</v>
      </c>
      <c r="U678">
        <f>Merge6[[#This Row],[POT]]-Merge6[[#This Row],[TOT]]</f>
        <v>3</v>
      </c>
      <c r="V678" t="s">
        <v>8</v>
      </c>
      <c r="W678">
        <f>IF(Merge6[[#This Row],[Preffoot]]="Right",1,0)</f>
        <v>1</v>
      </c>
      <c r="X678" t="s">
        <v>20</v>
      </c>
      <c r="Y678">
        <f>IF(Merge6[[#This Row],[Position2]]="GK",1,0)</f>
        <v>0</v>
      </c>
      <c r="Z678">
        <f>IF(Merge6[[#This Row],[Position2]]="LB",1,0)</f>
        <v>0</v>
      </c>
      <c r="AA678">
        <f>IF(Merge6[[#This Row],[Position2]]="CB",1,0)</f>
        <v>0</v>
      </c>
      <c r="AB678">
        <f>IF(Merge6[[#This Row],[Position2]]="RB",1,0)</f>
        <v>0</v>
      </c>
      <c r="AC678">
        <f>IF(Merge6[[#This Row],[Position2]]="LWB",1,0)</f>
        <v>0</v>
      </c>
      <c r="AD678">
        <f>IF(Merge6[[#This Row],[Position2]]="RWB",1,0)</f>
        <v>0</v>
      </c>
      <c r="AE678">
        <f>IF(Merge6[[#This Row],[Position2]]="LM",1,0)</f>
        <v>0</v>
      </c>
      <c r="AF678">
        <f>IF(Merge6[[#This Row],[Position2]]="CDM",1,0)</f>
        <v>0</v>
      </c>
      <c r="AG678">
        <f>IF(Merge6[[#This Row],[Position2]]="CM",1,0)</f>
        <v>1</v>
      </c>
      <c r="AH678">
        <f>IF(Merge6[[#This Row],[Position2]]="CAM",1,0)</f>
        <v>0</v>
      </c>
      <c r="AI678">
        <f>IF(Merge6[[#This Row],[Position2]]="RM",1,0)</f>
        <v>0</v>
      </c>
      <c r="AJ678">
        <f>IF(Merge6[[#This Row],[Position2]]="LW",1,0)</f>
        <v>0</v>
      </c>
      <c r="AK678">
        <f>IF(Merge6[[#This Row],[Position2]]="RW",1,0)</f>
        <v>0</v>
      </c>
      <c r="AL678">
        <f>IF(Merge6[[#This Row],[Position2]]="CF",1,0)</f>
        <v>0</v>
      </c>
      <c r="AM678">
        <f>IF(Merge6[[#This Row],[Position2]]="ST",1,0)</f>
        <v>0</v>
      </c>
      <c r="AN678">
        <v>80</v>
      </c>
      <c r="AO678">
        <v>79</v>
      </c>
      <c r="AP678">
        <v>62</v>
      </c>
      <c r="AQ678">
        <v>75</v>
      </c>
      <c r="AR678">
        <v>73</v>
      </c>
      <c r="AS678">
        <v>78</v>
      </c>
      <c r="AT678">
        <v>76</v>
      </c>
      <c r="AU678">
        <v>72</v>
      </c>
      <c r="AV678">
        <v>67</v>
      </c>
      <c r="AW678">
        <v>65</v>
      </c>
      <c r="AX678">
        <v>51</v>
      </c>
      <c r="AY678">
        <v>57</v>
      </c>
      <c r="AZ678">
        <v>62</v>
      </c>
      <c r="BA678" t="s">
        <v>1234</v>
      </c>
      <c r="BB678">
        <v>70</v>
      </c>
      <c r="BC678">
        <v>74</v>
      </c>
      <c r="BD678">
        <v>58</v>
      </c>
      <c r="BE678">
        <v>74</v>
      </c>
      <c r="BF678">
        <v>84</v>
      </c>
      <c r="BG678">
        <v>56</v>
      </c>
      <c r="BH678">
        <v>64</v>
      </c>
      <c r="BI678">
        <v>67</v>
      </c>
      <c r="BJ678">
        <v>82</v>
      </c>
      <c r="BK678">
        <v>12</v>
      </c>
      <c r="BL678">
        <v>9</v>
      </c>
      <c r="BM678">
        <v>14</v>
      </c>
      <c r="BN678">
        <v>8</v>
      </c>
      <c r="BO678">
        <v>13</v>
      </c>
      <c r="BP678">
        <v>78</v>
      </c>
      <c r="BQ678">
        <v>77</v>
      </c>
      <c r="BR678">
        <v>75</v>
      </c>
      <c r="BS678">
        <v>72</v>
      </c>
      <c r="BT678">
        <v>77</v>
      </c>
      <c r="BU678">
        <v>81</v>
      </c>
    </row>
    <row r="679" spans="1:73" x14ac:dyDescent="0.25">
      <c r="A679" t="s">
        <v>817</v>
      </c>
      <c r="B679">
        <v>9</v>
      </c>
      <c r="C679" t="s">
        <v>57</v>
      </c>
      <c r="D679">
        <v>25</v>
      </c>
      <c r="E679">
        <f>Merge6[[#This Row],[age]]^2</f>
        <v>625</v>
      </c>
      <c r="F679" s="1">
        <v>13000000</v>
      </c>
      <c r="G679" s="1">
        <v>15000000</v>
      </c>
      <c r="H679" s="1">
        <f>Merge6[[#This Row],[MV at time]]/1000000</f>
        <v>13</v>
      </c>
      <c r="I679" s="1">
        <f>Merge6[[#This Row],[fee]]/1000000</f>
        <v>15</v>
      </c>
      <c r="J679" s="2">
        <f>Merge6[[#This Row],[fee]]/Merge6[[#This Row],[MV at time]]</f>
        <v>1.1538461538461537</v>
      </c>
      <c r="K679" t="s">
        <v>773</v>
      </c>
      <c r="L679" t="s">
        <v>305</v>
      </c>
      <c r="M679" t="s">
        <v>228</v>
      </c>
      <c r="N679" t="s">
        <v>686</v>
      </c>
      <c r="O6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79" t="s">
        <v>7</v>
      </c>
      <c r="R679" t="s">
        <v>7</v>
      </c>
      <c r="S679">
        <v>74</v>
      </c>
      <c r="T679">
        <v>78</v>
      </c>
      <c r="U679">
        <f>Merge6[[#This Row],[POT]]-Merge6[[#This Row],[TOT]]</f>
        <v>4</v>
      </c>
      <c r="V679" t="s">
        <v>8</v>
      </c>
      <c r="W679">
        <f>IF(Merge6[[#This Row],[Preffoot]]="Right",1,0)</f>
        <v>1</v>
      </c>
      <c r="X679" t="s">
        <v>20</v>
      </c>
      <c r="Y679">
        <f>IF(Merge6[[#This Row],[Position2]]="GK",1,0)</f>
        <v>0</v>
      </c>
      <c r="Z679">
        <f>IF(Merge6[[#This Row],[Position2]]="LB",1,0)</f>
        <v>0</v>
      </c>
      <c r="AA679">
        <f>IF(Merge6[[#This Row],[Position2]]="CB",1,0)</f>
        <v>0</v>
      </c>
      <c r="AB679">
        <f>IF(Merge6[[#This Row],[Position2]]="RB",1,0)</f>
        <v>0</v>
      </c>
      <c r="AC679">
        <f>IF(Merge6[[#This Row],[Position2]]="LWB",1,0)</f>
        <v>0</v>
      </c>
      <c r="AD679">
        <f>IF(Merge6[[#This Row],[Position2]]="RWB",1,0)</f>
        <v>0</v>
      </c>
      <c r="AE679">
        <f>IF(Merge6[[#This Row],[Position2]]="LM",1,0)</f>
        <v>0</v>
      </c>
      <c r="AF679">
        <f>IF(Merge6[[#This Row],[Position2]]="CDM",1,0)</f>
        <v>0</v>
      </c>
      <c r="AG679">
        <f>IF(Merge6[[#This Row],[Position2]]="CM",1,0)</f>
        <v>1</v>
      </c>
      <c r="AH679">
        <f>IF(Merge6[[#This Row],[Position2]]="CAM",1,0)</f>
        <v>0</v>
      </c>
      <c r="AI679">
        <f>IF(Merge6[[#This Row],[Position2]]="RM",1,0)</f>
        <v>0</v>
      </c>
      <c r="AJ679">
        <f>IF(Merge6[[#This Row],[Position2]]="LW",1,0)</f>
        <v>0</v>
      </c>
      <c r="AK679">
        <f>IF(Merge6[[#This Row],[Position2]]="RW",1,0)</f>
        <v>0</v>
      </c>
      <c r="AL679">
        <f>IF(Merge6[[#This Row],[Position2]]="CF",1,0)</f>
        <v>0</v>
      </c>
      <c r="AM679">
        <f>IF(Merge6[[#This Row],[Position2]]="ST",1,0)</f>
        <v>0</v>
      </c>
      <c r="AN679">
        <v>78</v>
      </c>
      <c r="AO679">
        <v>77</v>
      </c>
      <c r="AP679">
        <v>75</v>
      </c>
      <c r="AQ679">
        <v>80</v>
      </c>
      <c r="AR679">
        <v>78</v>
      </c>
      <c r="AS679">
        <v>47</v>
      </c>
      <c r="AT679">
        <v>70</v>
      </c>
      <c r="AU679">
        <v>62</v>
      </c>
      <c r="AV679">
        <v>74</v>
      </c>
      <c r="AW679">
        <v>64</v>
      </c>
      <c r="AX679">
        <v>57</v>
      </c>
      <c r="AY679">
        <v>60</v>
      </c>
      <c r="AZ679">
        <v>65</v>
      </c>
      <c r="BA679">
        <v>64</v>
      </c>
      <c r="BB679">
        <v>66</v>
      </c>
      <c r="BC679">
        <v>70</v>
      </c>
      <c r="BD679">
        <v>73</v>
      </c>
      <c r="BE679">
        <v>69</v>
      </c>
      <c r="BF679">
        <v>67</v>
      </c>
      <c r="BG679">
        <v>67</v>
      </c>
      <c r="BH679">
        <v>71</v>
      </c>
      <c r="BI679">
        <v>62</v>
      </c>
      <c r="BJ679">
        <v>43</v>
      </c>
      <c r="BK679">
        <v>13</v>
      </c>
      <c r="BL679">
        <v>6</v>
      </c>
      <c r="BM679">
        <v>15</v>
      </c>
      <c r="BN679">
        <v>12</v>
      </c>
      <c r="BO679">
        <v>12</v>
      </c>
      <c r="BP679">
        <v>74</v>
      </c>
      <c r="BQ679">
        <v>73</v>
      </c>
      <c r="BR679">
        <v>64</v>
      </c>
      <c r="BS679">
        <v>58</v>
      </c>
      <c r="BT679">
        <v>74</v>
      </c>
      <c r="BU679">
        <v>76</v>
      </c>
    </row>
    <row r="680" spans="1:73" x14ac:dyDescent="0.25">
      <c r="A680" t="s">
        <v>422</v>
      </c>
      <c r="B680">
        <v>22</v>
      </c>
      <c r="C680" t="s">
        <v>1</v>
      </c>
      <c r="D680">
        <v>22</v>
      </c>
      <c r="E680">
        <f>Merge6[[#This Row],[age]]^2</f>
        <v>484</v>
      </c>
      <c r="F680" s="1">
        <v>10000000</v>
      </c>
      <c r="G680" s="1">
        <v>12000000</v>
      </c>
      <c r="H680" s="1">
        <f>Merge6[[#This Row],[MV at time]]/1000000</f>
        <v>10</v>
      </c>
      <c r="I680" s="1">
        <f>Merge6[[#This Row],[fee]]/1000000</f>
        <v>12</v>
      </c>
      <c r="J680" s="2">
        <f>Merge6[[#This Row],[fee]]/Merge6[[#This Row],[MV at time]]</f>
        <v>1.2</v>
      </c>
      <c r="K680" t="s">
        <v>2</v>
      </c>
      <c r="L680" t="s">
        <v>11</v>
      </c>
      <c r="M680" t="s">
        <v>35</v>
      </c>
      <c r="N680" t="s">
        <v>377</v>
      </c>
      <c r="O6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80" t="s">
        <v>6</v>
      </c>
      <c r="R680" t="s">
        <v>7</v>
      </c>
      <c r="S680">
        <v>73</v>
      </c>
      <c r="T680">
        <v>80</v>
      </c>
      <c r="U680">
        <f>Merge6[[#This Row],[POT]]-Merge6[[#This Row],[TOT]]</f>
        <v>7</v>
      </c>
      <c r="V680" t="s">
        <v>8</v>
      </c>
      <c r="W680">
        <f>IF(Merge6[[#This Row],[Preffoot]]="Right",1,0)</f>
        <v>1</v>
      </c>
      <c r="X680" t="s">
        <v>9</v>
      </c>
      <c r="Y680">
        <f>IF(Merge6[[#This Row],[Position2]]="GK",1,0)</f>
        <v>0</v>
      </c>
      <c r="Z680">
        <f>IF(Merge6[[#This Row],[Position2]]="LB",1,0)</f>
        <v>0</v>
      </c>
      <c r="AA680">
        <f>IF(Merge6[[#This Row],[Position2]]="CB",1,0)</f>
        <v>1</v>
      </c>
      <c r="AB680">
        <f>IF(Merge6[[#This Row],[Position2]]="RB",1,0)</f>
        <v>0</v>
      </c>
      <c r="AC680">
        <f>IF(Merge6[[#This Row],[Position2]]="LWB",1,0)</f>
        <v>0</v>
      </c>
      <c r="AD680">
        <f>IF(Merge6[[#This Row],[Position2]]="RWB",1,0)</f>
        <v>0</v>
      </c>
      <c r="AE680">
        <f>IF(Merge6[[#This Row],[Position2]]="LM",1,0)</f>
        <v>0</v>
      </c>
      <c r="AF680">
        <f>IF(Merge6[[#This Row],[Position2]]="CDM",1,0)</f>
        <v>0</v>
      </c>
      <c r="AG680">
        <f>IF(Merge6[[#This Row],[Position2]]="CM",1,0)</f>
        <v>0</v>
      </c>
      <c r="AH680">
        <f>IF(Merge6[[#This Row],[Position2]]="CAM",1,0)</f>
        <v>0</v>
      </c>
      <c r="AI680">
        <f>IF(Merge6[[#This Row],[Position2]]="RM",1,0)</f>
        <v>0</v>
      </c>
      <c r="AJ680">
        <f>IF(Merge6[[#This Row],[Position2]]="LW",1,0)</f>
        <v>0</v>
      </c>
      <c r="AK680">
        <f>IF(Merge6[[#This Row],[Position2]]="RW",1,0)</f>
        <v>0</v>
      </c>
      <c r="AL680">
        <f>IF(Merge6[[#This Row],[Position2]]="CF",1,0)</f>
        <v>0</v>
      </c>
      <c r="AM680">
        <f>IF(Merge6[[#This Row],[Position2]]="ST",1,0)</f>
        <v>0</v>
      </c>
      <c r="AN680">
        <v>71</v>
      </c>
      <c r="AO680">
        <v>64</v>
      </c>
      <c r="AP680">
        <v>43</v>
      </c>
      <c r="AQ680">
        <v>71</v>
      </c>
      <c r="AR680">
        <v>69</v>
      </c>
      <c r="AS680">
        <v>70</v>
      </c>
      <c r="AT680">
        <v>61</v>
      </c>
      <c r="AU680">
        <v>40</v>
      </c>
      <c r="AV680">
        <v>36</v>
      </c>
      <c r="AW680">
        <v>57</v>
      </c>
      <c r="AX680">
        <v>46</v>
      </c>
      <c r="AY680">
        <v>58</v>
      </c>
      <c r="AZ680">
        <v>33</v>
      </c>
      <c r="BA680">
        <v>71</v>
      </c>
      <c r="BB680">
        <v>74</v>
      </c>
      <c r="BC680">
        <v>72</v>
      </c>
      <c r="BD680">
        <v>58</v>
      </c>
      <c r="BE680">
        <v>66</v>
      </c>
      <c r="BF680">
        <v>78</v>
      </c>
      <c r="BG680">
        <v>59</v>
      </c>
      <c r="BH680">
        <v>64</v>
      </c>
      <c r="BI680">
        <v>60</v>
      </c>
      <c r="BJ680">
        <v>64</v>
      </c>
      <c r="BK680">
        <v>13</v>
      </c>
      <c r="BL680">
        <v>8</v>
      </c>
      <c r="BM680">
        <v>15</v>
      </c>
      <c r="BN680">
        <v>16</v>
      </c>
      <c r="BO680">
        <v>12</v>
      </c>
      <c r="BP680">
        <v>75</v>
      </c>
      <c r="BQ680">
        <v>64</v>
      </c>
      <c r="BR680">
        <v>36</v>
      </c>
      <c r="BS680">
        <v>76</v>
      </c>
      <c r="BT680">
        <v>46</v>
      </c>
      <c r="BU680">
        <v>66</v>
      </c>
    </row>
    <row r="681" spans="1:73" x14ac:dyDescent="0.25">
      <c r="A681" t="s">
        <v>422</v>
      </c>
      <c r="B681">
        <v>23</v>
      </c>
      <c r="C681" t="s">
        <v>1</v>
      </c>
      <c r="D681">
        <v>25</v>
      </c>
      <c r="E681">
        <f>Merge6[[#This Row],[age]]^2</f>
        <v>625</v>
      </c>
      <c r="F681" s="1">
        <v>6500000</v>
      </c>
      <c r="G681" s="1">
        <v>12000000</v>
      </c>
      <c r="H681" s="1">
        <f>Merge6[[#This Row],[MV at time]]/1000000</f>
        <v>6.5</v>
      </c>
      <c r="I681" s="1">
        <f>Merge6[[#This Row],[fee]]/1000000</f>
        <v>12</v>
      </c>
      <c r="J681" s="2">
        <f>Merge6[[#This Row],[fee]]/Merge6[[#This Row],[MV at time]]</f>
        <v>1.8461538461538463</v>
      </c>
      <c r="K681" t="s">
        <v>1050</v>
      </c>
      <c r="L681" t="s">
        <v>11</v>
      </c>
      <c r="M681" t="s">
        <v>377</v>
      </c>
      <c r="N681" t="s">
        <v>225</v>
      </c>
      <c r="O6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6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681" t="s">
        <v>7</v>
      </c>
      <c r="R681" t="s">
        <v>66</v>
      </c>
      <c r="S681">
        <v>73</v>
      </c>
      <c r="T681">
        <v>77</v>
      </c>
      <c r="U681">
        <f>Merge6[[#This Row],[POT]]-Merge6[[#This Row],[TOT]]</f>
        <v>4</v>
      </c>
      <c r="V681" t="s">
        <v>8</v>
      </c>
      <c r="W681">
        <f>IF(Merge6[[#This Row],[Preffoot]]="Right",1,0)</f>
        <v>1</v>
      </c>
      <c r="X681" t="s">
        <v>9</v>
      </c>
      <c r="Y681">
        <f>IF(Merge6[[#This Row],[Position2]]="GK",1,0)</f>
        <v>0</v>
      </c>
      <c r="Z681">
        <f>IF(Merge6[[#This Row],[Position2]]="LB",1,0)</f>
        <v>0</v>
      </c>
      <c r="AA681">
        <f>IF(Merge6[[#This Row],[Position2]]="CB",1,0)</f>
        <v>1</v>
      </c>
      <c r="AB681">
        <f>IF(Merge6[[#This Row],[Position2]]="RB",1,0)</f>
        <v>0</v>
      </c>
      <c r="AC681">
        <f>IF(Merge6[[#This Row],[Position2]]="LWB",1,0)</f>
        <v>0</v>
      </c>
      <c r="AD681">
        <f>IF(Merge6[[#This Row],[Position2]]="RWB",1,0)</f>
        <v>0</v>
      </c>
      <c r="AE681">
        <f>IF(Merge6[[#This Row],[Position2]]="LM",1,0)</f>
        <v>0</v>
      </c>
      <c r="AF681">
        <f>IF(Merge6[[#This Row],[Position2]]="CDM",1,0)</f>
        <v>0</v>
      </c>
      <c r="AG681">
        <f>IF(Merge6[[#This Row],[Position2]]="CM",1,0)</f>
        <v>0</v>
      </c>
      <c r="AH681">
        <f>IF(Merge6[[#This Row],[Position2]]="CAM",1,0)</f>
        <v>0</v>
      </c>
      <c r="AI681">
        <f>IF(Merge6[[#This Row],[Position2]]="RM",1,0)</f>
        <v>0</v>
      </c>
      <c r="AJ681">
        <f>IF(Merge6[[#This Row],[Position2]]="LW",1,0)</f>
        <v>0</v>
      </c>
      <c r="AK681">
        <f>IF(Merge6[[#This Row],[Position2]]="RW",1,0)</f>
        <v>0</v>
      </c>
      <c r="AL681">
        <f>IF(Merge6[[#This Row],[Position2]]="CF",1,0)</f>
        <v>0</v>
      </c>
      <c r="AM681">
        <f>IF(Merge6[[#This Row],[Position2]]="ST",1,0)</f>
        <v>0</v>
      </c>
      <c r="AN681">
        <v>71</v>
      </c>
      <c r="AO681">
        <v>64</v>
      </c>
      <c r="AP681">
        <v>43</v>
      </c>
      <c r="AQ681">
        <v>71</v>
      </c>
      <c r="AR681">
        <v>68</v>
      </c>
      <c r="AS681">
        <v>71</v>
      </c>
      <c r="AT681">
        <v>61</v>
      </c>
      <c r="AU681">
        <v>40</v>
      </c>
      <c r="AV681">
        <v>36</v>
      </c>
      <c r="AW681">
        <v>57</v>
      </c>
      <c r="AX681">
        <v>46</v>
      </c>
      <c r="AY681">
        <v>58</v>
      </c>
      <c r="AZ681">
        <v>33</v>
      </c>
      <c r="BA681">
        <v>74</v>
      </c>
      <c r="BB681">
        <v>74</v>
      </c>
      <c r="BC681">
        <v>72</v>
      </c>
      <c r="BD681">
        <v>63</v>
      </c>
      <c r="BE681">
        <v>62</v>
      </c>
      <c r="BF681">
        <v>83</v>
      </c>
      <c r="BG681">
        <v>59</v>
      </c>
      <c r="BH681">
        <v>65</v>
      </c>
      <c r="BI681">
        <v>59</v>
      </c>
      <c r="BJ681">
        <v>61</v>
      </c>
      <c r="BK681">
        <v>13</v>
      </c>
      <c r="BL681">
        <v>8</v>
      </c>
      <c r="BM681">
        <v>15</v>
      </c>
      <c r="BN681">
        <v>16</v>
      </c>
      <c r="BO681">
        <v>12</v>
      </c>
      <c r="BP681">
        <v>77</v>
      </c>
      <c r="BQ681">
        <v>65</v>
      </c>
      <c r="BR681">
        <v>36</v>
      </c>
      <c r="BS681">
        <v>73</v>
      </c>
      <c r="BT681">
        <v>51</v>
      </c>
      <c r="BU681">
        <v>66</v>
      </c>
    </row>
    <row r="682" spans="1:73" x14ac:dyDescent="0.25">
      <c r="A682" t="s">
        <v>664</v>
      </c>
      <c r="B682">
        <v>40</v>
      </c>
      <c r="C682" t="s">
        <v>28</v>
      </c>
      <c r="D682">
        <v>28</v>
      </c>
      <c r="E682">
        <f>Merge6[[#This Row],[age]]^2</f>
        <v>784</v>
      </c>
      <c r="F682" s="1">
        <v>10000000</v>
      </c>
      <c r="G682" s="1">
        <v>18000000</v>
      </c>
      <c r="H682" s="1">
        <f>Merge6[[#This Row],[MV at time]]/1000000</f>
        <v>10</v>
      </c>
      <c r="I682" s="1">
        <f>Merge6[[#This Row],[fee]]/1000000</f>
        <v>18</v>
      </c>
      <c r="J682" s="2">
        <f>Merge6[[#This Row],[fee]]/Merge6[[#This Row],[MV at time]]</f>
        <v>1.8</v>
      </c>
      <c r="K682" t="s">
        <v>509</v>
      </c>
      <c r="L682" t="s">
        <v>287</v>
      </c>
      <c r="M682" t="s">
        <v>12</v>
      </c>
      <c r="N682" t="s">
        <v>35</v>
      </c>
      <c r="O6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82" t="s">
        <v>6</v>
      </c>
      <c r="R682" t="s">
        <v>6</v>
      </c>
      <c r="S682">
        <v>76</v>
      </c>
      <c r="T682">
        <v>76</v>
      </c>
      <c r="U682">
        <f>Merge6[[#This Row],[POT]]-Merge6[[#This Row],[TOT]]</f>
        <v>0</v>
      </c>
      <c r="V682" t="s">
        <v>8</v>
      </c>
      <c r="W682">
        <f>IF(Merge6[[#This Row],[Preffoot]]="Right",1,0)</f>
        <v>1</v>
      </c>
      <c r="X682" t="s">
        <v>15</v>
      </c>
      <c r="Y682">
        <f>IF(Merge6[[#This Row],[Position2]]="GK",1,0)</f>
        <v>0</v>
      </c>
      <c r="Z682">
        <f>IF(Merge6[[#This Row],[Position2]]="LB",1,0)</f>
        <v>0</v>
      </c>
      <c r="AA682">
        <f>IF(Merge6[[#This Row],[Position2]]="CB",1,0)</f>
        <v>0</v>
      </c>
      <c r="AB682">
        <f>IF(Merge6[[#This Row],[Position2]]="RB",1,0)</f>
        <v>0</v>
      </c>
      <c r="AC682">
        <f>IF(Merge6[[#This Row],[Position2]]="LWB",1,0)</f>
        <v>0</v>
      </c>
      <c r="AD682">
        <f>IF(Merge6[[#This Row],[Position2]]="RWB",1,0)</f>
        <v>0</v>
      </c>
      <c r="AE682">
        <f>IF(Merge6[[#This Row],[Position2]]="LM",1,0)</f>
        <v>0</v>
      </c>
      <c r="AF682">
        <f>IF(Merge6[[#This Row],[Position2]]="CDM",1,0)</f>
        <v>0</v>
      </c>
      <c r="AG682">
        <f>IF(Merge6[[#This Row],[Position2]]="CM",1,0)</f>
        <v>0</v>
      </c>
      <c r="AH682">
        <f>IF(Merge6[[#This Row],[Position2]]="CAM",1,0)</f>
        <v>0</v>
      </c>
      <c r="AI682">
        <f>IF(Merge6[[#This Row],[Position2]]="RM",1,0)</f>
        <v>0</v>
      </c>
      <c r="AJ682">
        <f>IF(Merge6[[#This Row],[Position2]]="LW",1,0)</f>
        <v>0</v>
      </c>
      <c r="AK682">
        <f>IF(Merge6[[#This Row],[Position2]]="RW",1,0)</f>
        <v>0</v>
      </c>
      <c r="AL682">
        <f>IF(Merge6[[#This Row],[Position2]]="CF",1,0)</f>
        <v>0</v>
      </c>
      <c r="AM682">
        <f>IF(Merge6[[#This Row],[Position2]]="ST",1,0)</f>
        <v>1</v>
      </c>
      <c r="AN682">
        <v>77</v>
      </c>
      <c r="AO682">
        <v>76</v>
      </c>
      <c r="AP682">
        <v>68</v>
      </c>
      <c r="AQ682">
        <v>71</v>
      </c>
      <c r="AR682">
        <v>65</v>
      </c>
      <c r="AS682">
        <v>66</v>
      </c>
      <c r="AT682">
        <v>77</v>
      </c>
      <c r="AU682">
        <v>75</v>
      </c>
      <c r="AV682">
        <v>70</v>
      </c>
      <c r="AW682">
        <v>71</v>
      </c>
      <c r="AX682">
        <v>75</v>
      </c>
      <c r="AY682">
        <v>73</v>
      </c>
      <c r="AZ682">
        <v>74</v>
      </c>
      <c r="BA682">
        <v>35</v>
      </c>
      <c r="BB682">
        <v>26</v>
      </c>
      <c r="BC682">
        <v>30</v>
      </c>
      <c r="BD682">
        <v>81</v>
      </c>
      <c r="BE682">
        <v>76</v>
      </c>
      <c r="BF682">
        <v>75</v>
      </c>
      <c r="BG682">
        <v>72</v>
      </c>
      <c r="BH682">
        <v>82</v>
      </c>
      <c r="BI682">
        <v>77</v>
      </c>
      <c r="BJ682">
        <v>82</v>
      </c>
      <c r="BK682">
        <v>7</v>
      </c>
      <c r="BL682">
        <v>14</v>
      </c>
      <c r="BM682">
        <v>13</v>
      </c>
      <c r="BN682">
        <v>11</v>
      </c>
      <c r="BO682">
        <v>8</v>
      </c>
      <c r="BP682">
        <v>69</v>
      </c>
      <c r="BQ682">
        <v>72</v>
      </c>
      <c r="BR682">
        <v>75</v>
      </c>
      <c r="BS682">
        <v>31</v>
      </c>
      <c r="BT682">
        <v>68</v>
      </c>
      <c r="BU682">
        <v>76</v>
      </c>
    </row>
    <row r="683" spans="1:73" x14ac:dyDescent="0.25">
      <c r="A683" t="s">
        <v>1168</v>
      </c>
      <c r="B683">
        <v>10</v>
      </c>
      <c r="C683" t="s">
        <v>57</v>
      </c>
      <c r="D683">
        <v>22</v>
      </c>
      <c r="E683">
        <f>Merge6[[#This Row],[age]]^2</f>
        <v>484</v>
      </c>
      <c r="F683" s="1">
        <v>5000000</v>
      </c>
      <c r="G683" s="1">
        <v>6750000</v>
      </c>
      <c r="H683" s="1">
        <f>Merge6[[#This Row],[MV at time]]/1000000</f>
        <v>5</v>
      </c>
      <c r="I683" s="1">
        <f>Merge6[[#This Row],[fee]]/1000000</f>
        <v>6.75</v>
      </c>
      <c r="J683" s="2">
        <f>Merge6[[#This Row],[fee]]/Merge6[[#This Row],[MV at time]]</f>
        <v>1.35</v>
      </c>
      <c r="K683" t="s">
        <v>1050</v>
      </c>
      <c r="L683" t="s">
        <v>3</v>
      </c>
      <c r="M683" t="s">
        <v>1169</v>
      </c>
      <c r="N683" t="s">
        <v>147</v>
      </c>
      <c r="O6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83" t="s">
        <v>851</v>
      </c>
      <c r="R683" t="s">
        <v>131</v>
      </c>
      <c r="S683">
        <v>71</v>
      </c>
      <c r="T683">
        <v>78</v>
      </c>
      <c r="U683">
        <f>Merge6[[#This Row],[POT]]-Merge6[[#This Row],[TOT]]</f>
        <v>7</v>
      </c>
      <c r="V683" t="s">
        <v>8</v>
      </c>
      <c r="W683">
        <f>IF(Merge6[[#This Row],[Preffoot]]="Right",1,0)</f>
        <v>1</v>
      </c>
      <c r="X683" t="s">
        <v>20</v>
      </c>
      <c r="Y683">
        <f>IF(Merge6[[#This Row],[Position2]]="GK",1,0)</f>
        <v>0</v>
      </c>
      <c r="Z683">
        <f>IF(Merge6[[#This Row],[Position2]]="LB",1,0)</f>
        <v>0</v>
      </c>
      <c r="AA683">
        <f>IF(Merge6[[#This Row],[Position2]]="CB",1,0)</f>
        <v>0</v>
      </c>
      <c r="AB683">
        <f>IF(Merge6[[#This Row],[Position2]]="RB",1,0)</f>
        <v>0</v>
      </c>
      <c r="AC683">
        <f>IF(Merge6[[#This Row],[Position2]]="LWB",1,0)</f>
        <v>0</v>
      </c>
      <c r="AD683">
        <f>IF(Merge6[[#This Row],[Position2]]="RWB",1,0)</f>
        <v>0</v>
      </c>
      <c r="AE683">
        <f>IF(Merge6[[#This Row],[Position2]]="LM",1,0)</f>
        <v>0</v>
      </c>
      <c r="AF683">
        <f>IF(Merge6[[#This Row],[Position2]]="CDM",1,0)</f>
        <v>0</v>
      </c>
      <c r="AG683">
        <f>IF(Merge6[[#This Row],[Position2]]="CM",1,0)</f>
        <v>1</v>
      </c>
      <c r="AH683">
        <f>IF(Merge6[[#This Row],[Position2]]="CAM",1,0)</f>
        <v>0</v>
      </c>
      <c r="AI683">
        <f>IF(Merge6[[#This Row],[Position2]]="RM",1,0)</f>
        <v>0</v>
      </c>
      <c r="AJ683">
        <f>IF(Merge6[[#This Row],[Position2]]="LW",1,0)</f>
        <v>0</v>
      </c>
      <c r="AK683">
        <f>IF(Merge6[[#This Row],[Position2]]="RW",1,0)</f>
        <v>0</v>
      </c>
      <c r="AL683">
        <f>IF(Merge6[[#This Row],[Position2]]="CF",1,0)</f>
        <v>0</v>
      </c>
      <c r="AM683">
        <f>IF(Merge6[[#This Row],[Position2]]="ST",1,0)</f>
        <v>0</v>
      </c>
      <c r="AN683">
        <v>73</v>
      </c>
      <c r="AO683">
        <v>71</v>
      </c>
      <c r="AP683">
        <v>66</v>
      </c>
      <c r="AQ683">
        <v>76</v>
      </c>
      <c r="AR683">
        <v>71</v>
      </c>
      <c r="AS683">
        <v>59</v>
      </c>
      <c r="AT683">
        <v>69</v>
      </c>
      <c r="AU683">
        <v>53</v>
      </c>
      <c r="AV683">
        <v>60</v>
      </c>
      <c r="AW683">
        <v>69</v>
      </c>
      <c r="AX683">
        <v>73</v>
      </c>
      <c r="AY683">
        <v>61</v>
      </c>
      <c r="AZ683">
        <v>59</v>
      </c>
      <c r="BA683">
        <v>59</v>
      </c>
      <c r="BB683">
        <v>60</v>
      </c>
      <c r="BC683">
        <v>62</v>
      </c>
      <c r="BD683">
        <v>67</v>
      </c>
      <c r="BE683">
        <v>76</v>
      </c>
      <c r="BF683">
        <v>67</v>
      </c>
      <c r="BG683">
        <v>64</v>
      </c>
      <c r="BH683">
        <v>68</v>
      </c>
      <c r="BI683">
        <v>71</v>
      </c>
      <c r="BJ683">
        <v>63</v>
      </c>
      <c r="BK683">
        <v>7</v>
      </c>
      <c r="BL683">
        <v>6</v>
      </c>
      <c r="BM683">
        <v>6</v>
      </c>
      <c r="BN683">
        <v>8</v>
      </c>
      <c r="BO683">
        <v>7</v>
      </c>
      <c r="BP683">
        <v>69</v>
      </c>
      <c r="BQ683">
        <v>70</v>
      </c>
      <c r="BR683">
        <v>65</v>
      </c>
      <c r="BS683">
        <v>62</v>
      </c>
      <c r="BT683">
        <v>75</v>
      </c>
      <c r="BU683">
        <v>74</v>
      </c>
    </row>
    <row r="684" spans="1:73" x14ac:dyDescent="0.25">
      <c r="A684" t="s">
        <v>941</v>
      </c>
      <c r="B684">
        <v>23</v>
      </c>
      <c r="C684" t="s">
        <v>71</v>
      </c>
      <c r="D684">
        <v>23</v>
      </c>
      <c r="E684">
        <f>Merge6[[#This Row],[age]]^2</f>
        <v>529</v>
      </c>
      <c r="F684" s="1">
        <v>10500000</v>
      </c>
      <c r="G684" s="1">
        <v>12000000</v>
      </c>
      <c r="H684" s="1">
        <f>Merge6[[#This Row],[MV at time]]/1000000</f>
        <v>10.5</v>
      </c>
      <c r="I684" s="1">
        <f>Merge6[[#This Row],[fee]]/1000000</f>
        <v>12</v>
      </c>
      <c r="J684" s="2">
        <f>Merge6[[#This Row],[fee]]/Merge6[[#This Row],[MV at time]]</f>
        <v>1.1428571428571428</v>
      </c>
      <c r="K684" t="s">
        <v>773</v>
      </c>
      <c r="L684" t="s">
        <v>149</v>
      </c>
      <c r="M684" t="s">
        <v>177</v>
      </c>
      <c r="N684" t="s">
        <v>54</v>
      </c>
      <c r="O6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684" t="s">
        <v>55</v>
      </c>
      <c r="R684" t="s">
        <v>55</v>
      </c>
      <c r="S684">
        <v>77</v>
      </c>
      <c r="T684">
        <v>81</v>
      </c>
      <c r="U684">
        <f>Merge6[[#This Row],[POT]]-Merge6[[#This Row],[TOT]]</f>
        <v>4</v>
      </c>
      <c r="V684" t="s">
        <v>8</v>
      </c>
      <c r="W684">
        <f>IF(Merge6[[#This Row],[Preffoot]]="Right",1,0)</f>
        <v>1</v>
      </c>
      <c r="X684" t="s">
        <v>15</v>
      </c>
      <c r="Y684">
        <f>IF(Merge6[[#This Row],[Position2]]="GK",1,0)</f>
        <v>0</v>
      </c>
      <c r="Z684">
        <f>IF(Merge6[[#This Row],[Position2]]="LB",1,0)</f>
        <v>0</v>
      </c>
      <c r="AA684">
        <f>IF(Merge6[[#This Row],[Position2]]="CB",1,0)</f>
        <v>0</v>
      </c>
      <c r="AB684">
        <f>IF(Merge6[[#This Row],[Position2]]="RB",1,0)</f>
        <v>0</v>
      </c>
      <c r="AC684">
        <f>IF(Merge6[[#This Row],[Position2]]="LWB",1,0)</f>
        <v>0</v>
      </c>
      <c r="AD684">
        <f>IF(Merge6[[#This Row],[Position2]]="RWB",1,0)</f>
        <v>0</v>
      </c>
      <c r="AE684">
        <f>IF(Merge6[[#This Row],[Position2]]="LM",1,0)</f>
        <v>0</v>
      </c>
      <c r="AF684">
        <f>IF(Merge6[[#This Row],[Position2]]="CDM",1,0)</f>
        <v>0</v>
      </c>
      <c r="AG684">
        <f>IF(Merge6[[#This Row],[Position2]]="CM",1,0)</f>
        <v>0</v>
      </c>
      <c r="AH684">
        <f>IF(Merge6[[#This Row],[Position2]]="CAM",1,0)</f>
        <v>0</v>
      </c>
      <c r="AI684">
        <f>IF(Merge6[[#This Row],[Position2]]="RM",1,0)</f>
        <v>0</v>
      </c>
      <c r="AJ684">
        <f>IF(Merge6[[#This Row],[Position2]]="LW",1,0)</f>
        <v>0</v>
      </c>
      <c r="AK684">
        <f>IF(Merge6[[#This Row],[Position2]]="RW",1,0)</f>
        <v>0</v>
      </c>
      <c r="AL684">
        <f>IF(Merge6[[#This Row],[Position2]]="CF",1,0)</f>
        <v>0</v>
      </c>
      <c r="AM684">
        <f>IF(Merge6[[#This Row],[Position2]]="ST",1,0)</f>
        <v>1</v>
      </c>
      <c r="AN684">
        <v>77</v>
      </c>
      <c r="AO684">
        <v>76</v>
      </c>
      <c r="AP684">
        <v>72</v>
      </c>
      <c r="AQ684">
        <v>78</v>
      </c>
      <c r="AR684">
        <v>72</v>
      </c>
      <c r="AS684">
        <v>69</v>
      </c>
      <c r="AT684">
        <v>78</v>
      </c>
      <c r="AU684">
        <v>78</v>
      </c>
      <c r="AV684">
        <v>77</v>
      </c>
      <c r="AW684">
        <v>77</v>
      </c>
      <c r="AX684">
        <v>58</v>
      </c>
      <c r="AY684">
        <v>62</v>
      </c>
      <c r="AZ684">
        <v>68</v>
      </c>
      <c r="BA684">
        <v>34</v>
      </c>
      <c r="BB684">
        <v>34</v>
      </c>
      <c r="BC684">
        <v>31</v>
      </c>
      <c r="BD684">
        <v>82</v>
      </c>
      <c r="BE684">
        <v>69</v>
      </c>
      <c r="BF684">
        <v>68</v>
      </c>
      <c r="BG684">
        <v>68</v>
      </c>
      <c r="BH684">
        <v>83</v>
      </c>
      <c r="BI684">
        <v>73</v>
      </c>
      <c r="BJ684">
        <v>71</v>
      </c>
      <c r="BK684">
        <v>5</v>
      </c>
      <c r="BL684">
        <v>12</v>
      </c>
      <c r="BM684">
        <v>5</v>
      </c>
      <c r="BN684">
        <v>13</v>
      </c>
      <c r="BO684">
        <v>8</v>
      </c>
      <c r="BP684">
        <v>55</v>
      </c>
      <c r="BQ684">
        <v>76</v>
      </c>
      <c r="BR684">
        <v>79</v>
      </c>
      <c r="BS684">
        <v>27</v>
      </c>
      <c r="BT684">
        <v>76</v>
      </c>
      <c r="BU684">
        <v>74</v>
      </c>
    </row>
    <row r="685" spans="1:73" x14ac:dyDescent="0.25">
      <c r="A685" t="s">
        <v>1230</v>
      </c>
      <c r="B685">
        <v>22</v>
      </c>
      <c r="C685" t="s">
        <v>10</v>
      </c>
      <c r="D685">
        <v>22</v>
      </c>
      <c r="E685">
        <f>Merge6[[#This Row],[age]]^2</f>
        <v>484</v>
      </c>
      <c r="F685" s="1">
        <v>40000000</v>
      </c>
      <c r="G685" s="1">
        <v>35000000</v>
      </c>
      <c r="H685" s="1">
        <f>Merge6[[#This Row],[MV at time]]/1000000</f>
        <v>40</v>
      </c>
      <c r="I685" s="1">
        <f>Merge6[[#This Row],[fee]]/1000000</f>
        <v>35</v>
      </c>
      <c r="J685" s="2">
        <f>Merge6[[#This Row],[fee]]/Merge6[[#This Row],[MV at time]]</f>
        <v>0.875</v>
      </c>
      <c r="K685" t="s">
        <v>1050</v>
      </c>
      <c r="L685" t="s">
        <v>201</v>
      </c>
      <c r="M685" t="s">
        <v>231</v>
      </c>
      <c r="N685" t="s">
        <v>184</v>
      </c>
      <c r="O6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85" t="s">
        <v>6</v>
      </c>
      <c r="R685" t="s">
        <v>60</v>
      </c>
      <c r="S685">
        <v>83</v>
      </c>
      <c r="T685">
        <v>89</v>
      </c>
      <c r="U685">
        <f>Merge6[[#This Row],[POT]]-Merge6[[#This Row],[TOT]]</f>
        <v>6</v>
      </c>
      <c r="V685" t="s">
        <v>43</v>
      </c>
      <c r="W685">
        <f>IF(Merge6[[#This Row],[Preffoot]]="Right",1,0)</f>
        <v>0</v>
      </c>
      <c r="X685" t="s">
        <v>21</v>
      </c>
      <c r="Y685">
        <f>IF(Merge6[[#This Row],[Position2]]="GK",1,0)</f>
        <v>0</v>
      </c>
      <c r="Z685">
        <f>IF(Merge6[[#This Row],[Position2]]="LB",1,0)</f>
        <v>0</v>
      </c>
      <c r="AA685">
        <f>IF(Merge6[[#This Row],[Position2]]="CB",1,0)</f>
        <v>0</v>
      </c>
      <c r="AB685">
        <f>IF(Merge6[[#This Row],[Position2]]="RB",1,0)</f>
        <v>0</v>
      </c>
      <c r="AC685">
        <f>IF(Merge6[[#This Row],[Position2]]="LWB",1,0)</f>
        <v>0</v>
      </c>
      <c r="AD685">
        <f>IF(Merge6[[#This Row],[Position2]]="RWB",1,0)</f>
        <v>0</v>
      </c>
      <c r="AE685">
        <f>IF(Merge6[[#This Row],[Position2]]="LM",1,0)</f>
        <v>0</v>
      </c>
      <c r="AF685">
        <f>IF(Merge6[[#This Row],[Position2]]="CDM",1,0)</f>
        <v>0</v>
      </c>
      <c r="AG685">
        <f>IF(Merge6[[#This Row],[Position2]]="CM",1,0)</f>
        <v>0</v>
      </c>
      <c r="AH685">
        <f>IF(Merge6[[#This Row],[Position2]]="CAM",1,0)</f>
        <v>1</v>
      </c>
      <c r="AI685">
        <f>IF(Merge6[[#This Row],[Position2]]="RM",1,0)</f>
        <v>0</v>
      </c>
      <c r="AJ685">
        <f>IF(Merge6[[#This Row],[Position2]]="LW",1,0)</f>
        <v>0</v>
      </c>
      <c r="AK685">
        <f>IF(Merge6[[#This Row],[Position2]]="RW",1,0)</f>
        <v>0</v>
      </c>
      <c r="AL685">
        <f>IF(Merge6[[#This Row],[Position2]]="CF",1,0)</f>
        <v>0</v>
      </c>
      <c r="AM685">
        <f>IF(Merge6[[#This Row],[Position2]]="ST",1,0)</f>
        <v>0</v>
      </c>
      <c r="AN685">
        <v>85</v>
      </c>
      <c r="AO685">
        <v>85</v>
      </c>
      <c r="AP685">
        <v>84</v>
      </c>
      <c r="AQ685">
        <v>84</v>
      </c>
      <c r="AR685">
        <v>81</v>
      </c>
      <c r="AS685">
        <v>52</v>
      </c>
      <c r="AT685">
        <v>76</v>
      </c>
      <c r="AU685">
        <v>75</v>
      </c>
      <c r="AV685">
        <v>77</v>
      </c>
      <c r="AW685">
        <v>83</v>
      </c>
      <c r="AX685">
        <v>85</v>
      </c>
      <c r="AY685">
        <v>63</v>
      </c>
      <c r="AZ685">
        <v>76</v>
      </c>
      <c r="BA685">
        <v>65</v>
      </c>
      <c r="BB685">
        <v>51</v>
      </c>
      <c r="BC685">
        <v>49</v>
      </c>
      <c r="BD685">
        <v>80</v>
      </c>
      <c r="BE685">
        <v>79</v>
      </c>
      <c r="BF685">
        <v>56</v>
      </c>
      <c r="BG685">
        <v>83</v>
      </c>
      <c r="BH685">
        <v>75</v>
      </c>
      <c r="BI685">
        <v>85</v>
      </c>
      <c r="BJ685">
        <v>46</v>
      </c>
      <c r="BK685">
        <v>8</v>
      </c>
      <c r="BL685">
        <v>14</v>
      </c>
      <c r="BM685">
        <v>15</v>
      </c>
      <c r="BN685">
        <v>15</v>
      </c>
      <c r="BO685">
        <v>10</v>
      </c>
      <c r="BP685">
        <v>63</v>
      </c>
      <c r="BQ685">
        <v>74</v>
      </c>
      <c r="BR685">
        <v>79</v>
      </c>
      <c r="BS685">
        <v>65</v>
      </c>
      <c r="BT685">
        <v>86</v>
      </c>
      <c r="BU685">
        <v>78</v>
      </c>
    </row>
    <row r="686" spans="1:73" x14ac:dyDescent="0.25">
      <c r="A686" t="s">
        <v>665</v>
      </c>
      <c r="B686">
        <v>22</v>
      </c>
      <c r="C686" t="s">
        <v>17</v>
      </c>
      <c r="D686">
        <v>25</v>
      </c>
      <c r="E686">
        <f>Merge6[[#This Row],[age]]^2</f>
        <v>625</v>
      </c>
      <c r="F686" s="1">
        <v>6500000</v>
      </c>
      <c r="G686" s="1">
        <v>12000000</v>
      </c>
      <c r="H686" s="1">
        <f>Merge6[[#This Row],[MV at time]]/1000000</f>
        <v>6.5</v>
      </c>
      <c r="I686" s="1">
        <f>Merge6[[#This Row],[fee]]/1000000</f>
        <v>12</v>
      </c>
      <c r="J686" s="2">
        <f>Merge6[[#This Row],[fee]]/Merge6[[#This Row],[MV at time]]</f>
        <v>1.8461538461538463</v>
      </c>
      <c r="K686" t="s">
        <v>509</v>
      </c>
      <c r="L686" t="s">
        <v>666</v>
      </c>
      <c r="M686" t="s">
        <v>134</v>
      </c>
      <c r="N686" t="s">
        <v>486</v>
      </c>
      <c r="O6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86" t="s">
        <v>42</v>
      </c>
      <c r="R686" t="s">
        <v>60</v>
      </c>
      <c r="S686">
        <v>75</v>
      </c>
      <c r="T686">
        <v>78</v>
      </c>
      <c r="U686">
        <f>Merge6[[#This Row],[POT]]-Merge6[[#This Row],[TOT]]</f>
        <v>3</v>
      </c>
      <c r="V686" t="s">
        <v>43</v>
      </c>
      <c r="W686">
        <f>IF(Merge6[[#This Row],[Preffoot]]="Right",1,0)</f>
        <v>0</v>
      </c>
      <c r="X686" t="s">
        <v>61</v>
      </c>
      <c r="Y686">
        <f>IF(Merge6[[#This Row],[Position2]]="GK",1,0)</f>
        <v>0</v>
      </c>
      <c r="Z686">
        <f>IF(Merge6[[#This Row],[Position2]]="LB",1,0)</f>
        <v>0</v>
      </c>
      <c r="AA686">
        <f>IF(Merge6[[#This Row],[Position2]]="CB",1,0)</f>
        <v>0</v>
      </c>
      <c r="AB686">
        <f>IF(Merge6[[#This Row],[Position2]]="RB",1,0)</f>
        <v>0</v>
      </c>
      <c r="AC686">
        <f>IF(Merge6[[#This Row],[Position2]]="LWB",1,0)</f>
        <v>0</v>
      </c>
      <c r="AD686">
        <f>IF(Merge6[[#This Row],[Position2]]="RWB",1,0)</f>
        <v>0</v>
      </c>
      <c r="AE686">
        <f>IF(Merge6[[#This Row],[Position2]]="LM",1,0)</f>
        <v>0</v>
      </c>
      <c r="AF686">
        <f>IF(Merge6[[#This Row],[Position2]]="CDM",1,0)</f>
        <v>1</v>
      </c>
      <c r="AG686">
        <f>IF(Merge6[[#This Row],[Position2]]="CM",1,0)</f>
        <v>0</v>
      </c>
      <c r="AH686">
        <f>IF(Merge6[[#This Row],[Position2]]="CAM",1,0)</f>
        <v>0</v>
      </c>
      <c r="AI686">
        <f>IF(Merge6[[#This Row],[Position2]]="RM",1,0)</f>
        <v>0</v>
      </c>
      <c r="AJ686">
        <f>IF(Merge6[[#This Row],[Position2]]="LW",1,0)</f>
        <v>0</v>
      </c>
      <c r="AK686">
        <f>IF(Merge6[[#This Row],[Position2]]="RW",1,0)</f>
        <v>0</v>
      </c>
      <c r="AL686">
        <f>IF(Merge6[[#This Row],[Position2]]="CF",1,0)</f>
        <v>0</v>
      </c>
      <c r="AM686">
        <f>IF(Merge6[[#This Row],[Position2]]="ST",1,0)</f>
        <v>0</v>
      </c>
      <c r="AN686">
        <v>71</v>
      </c>
      <c r="AO686">
        <v>70</v>
      </c>
      <c r="AP686">
        <v>46</v>
      </c>
      <c r="AQ686">
        <v>73</v>
      </c>
      <c r="AR686">
        <v>72</v>
      </c>
      <c r="AS686">
        <v>55</v>
      </c>
      <c r="AT686">
        <v>77</v>
      </c>
      <c r="AU686">
        <v>36</v>
      </c>
      <c r="AV686">
        <v>54</v>
      </c>
      <c r="AW686">
        <v>45</v>
      </c>
      <c r="AX686">
        <v>37</v>
      </c>
      <c r="AY686">
        <v>38</v>
      </c>
      <c r="AZ686">
        <v>41</v>
      </c>
      <c r="BA686">
        <v>76</v>
      </c>
      <c r="BB686">
        <v>75</v>
      </c>
      <c r="BC686">
        <v>77</v>
      </c>
      <c r="BD686">
        <v>76</v>
      </c>
      <c r="BE686">
        <v>81</v>
      </c>
      <c r="BF686">
        <v>77</v>
      </c>
      <c r="BG686">
        <v>78</v>
      </c>
      <c r="BH686">
        <v>69</v>
      </c>
      <c r="BI686">
        <v>76</v>
      </c>
      <c r="BJ686">
        <v>78</v>
      </c>
      <c r="BK686">
        <v>15</v>
      </c>
      <c r="BL686">
        <v>9</v>
      </c>
      <c r="BM686">
        <v>15</v>
      </c>
      <c r="BN686">
        <v>10</v>
      </c>
      <c r="BO686">
        <v>8</v>
      </c>
      <c r="BP686">
        <v>85</v>
      </c>
      <c r="BQ686">
        <v>71</v>
      </c>
      <c r="BR686">
        <v>55</v>
      </c>
      <c r="BS686">
        <v>74</v>
      </c>
      <c r="BT686">
        <v>65</v>
      </c>
      <c r="BU686">
        <v>71</v>
      </c>
    </row>
    <row r="687" spans="1:73" x14ac:dyDescent="0.25">
      <c r="A687" t="s">
        <v>1170</v>
      </c>
      <c r="B687">
        <v>5</v>
      </c>
      <c r="C687" t="s">
        <v>1</v>
      </c>
      <c r="D687">
        <v>26</v>
      </c>
      <c r="E687">
        <f>Merge6[[#This Row],[age]]^2</f>
        <v>676</v>
      </c>
      <c r="F687" s="1">
        <v>10000000</v>
      </c>
      <c r="G687" s="1">
        <v>5500000</v>
      </c>
      <c r="H687" s="1">
        <f>Merge6[[#This Row],[MV at time]]/1000000</f>
        <v>10</v>
      </c>
      <c r="I687" s="1">
        <f>Merge6[[#This Row],[fee]]/1000000</f>
        <v>5.5</v>
      </c>
      <c r="J687" s="2">
        <f>Merge6[[#This Row],[fee]]/Merge6[[#This Row],[MV at time]]</f>
        <v>0.55000000000000004</v>
      </c>
      <c r="K687" t="s">
        <v>1050</v>
      </c>
      <c r="L687" t="s">
        <v>252</v>
      </c>
      <c r="M687" t="s">
        <v>912</v>
      </c>
      <c r="N687" t="s">
        <v>288</v>
      </c>
      <c r="O6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87" t="s">
        <v>91</v>
      </c>
      <c r="R687" t="s">
        <v>91</v>
      </c>
      <c r="S687">
        <v>78</v>
      </c>
      <c r="T687">
        <v>80</v>
      </c>
      <c r="U687">
        <f>Merge6[[#This Row],[POT]]-Merge6[[#This Row],[TOT]]</f>
        <v>2</v>
      </c>
      <c r="V687" t="s">
        <v>8</v>
      </c>
      <c r="W687">
        <f>IF(Merge6[[#This Row],[Preffoot]]="Right",1,0)</f>
        <v>1</v>
      </c>
      <c r="X687" t="s">
        <v>9</v>
      </c>
      <c r="Y687">
        <f>IF(Merge6[[#This Row],[Position2]]="GK",1,0)</f>
        <v>0</v>
      </c>
      <c r="Z687">
        <f>IF(Merge6[[#This Row],[Position2]]="LB",1,0)</f>
        <v>0</v>
      </c>
      <c r="AA687">
        <f>IF(Merge6[[#This Row],[Position2]]="CB",1,0)</f>
        <v>1</v>
      </c>
      <c r="AB687">
        <f>IF(Merge6[[#This Row],[Position2]]="RB",1,0)</f>
        <v>0</v>
      </c>
      <c r="AC687">
        <f>IF(Merge6[[#This Row],[Position2]]="LWB",1,0)</f>
        <v>0</v>
      </c>
      <c r="AD687">
        <f>IF(Merge6[[#This Row],[Position2]]="RWB",1,0)</f>
        <v>0</v>
      </c>
      <c r="AE687">
        <f>IF(Merge6[[#This Row],[Position2]]="LM",1,0)</f>
        <v>0</v>
      </c>
      <c r="AF687">
        <f>IF(Merge6[[#This Row],[Position2]]="CDM",1,0)</f>
        <v>0</v>
      </c>
      <c r="AG687">
        <f>IF(Merge6[[#This Row],[Position2]]="CM",1,0)</f>
        <v>0</v>
      </c>
      <c r="AH687">
        <f>IF(Merge6[[#This Row],[Position2]]="CAM",1,0)</f>
        <v>0</v>
      </c>
      <c r="AI687">
        <f>IF(Merge6[[#This Row],[Position2]]="RM",1,0)</f>
        <v>0</v>
      </c>
      <c r="AJ687">
        <f>IF(Merge6[[#This Row],[Position2]]="LW",1,0)</f>
        <v>0</v>
      </c>
      <c r="AK687">
        <f>IF(Merge6[[#This Row],[Position2]]="RW",1,0)</f>
        <v>0</v>
      </c>
      <c r="AL687">
        <f>IF(Merge6[[#This Row],[Position2]]="CF",1,0)</f>
        <v>0</v>
      </c>
      <c r="AM687">
        <f>IF(Merge6[[#This Row],[Position2]]="ST",1,0)</f>
        <v>0</v>
      </c>
      <c r="AN687">
        <v>61</v>
      </c>
      <c r="AO687">
        <v>43</v>
      </c>
      <c r="AP687">
        <v>43</v>
      </c>
      <c r="AQ687">
        <v>67</v>
      </c>
      <c r="AR687">
        <v>68</v>
      </c>
      <c r="AS687">
        <v>79</v>
      </c>
      <c r="AT687">
        <v>58</v>
      </c>
      <c r="AU687">
        <v>39</v>
      </c>
      <c r="AV687">
        <v>35</v>
      </c>
      <c r="AW687">
        <v>39</v>
      </c>
      <c r="AX687">
        <v>26</v>
      </c>
      <c r="AY687">
        <v>38</v>
      </c>
      <c r="AZ687">
        <v>35</v>
      </c>
      <c r="BA687">
        <v>79</v>
      </c>
      <c r="BB687">
        <v>79</v>
      </c>
      <c r="BC687">
        <v>85</v>
      </c>
      <c r="BD687">
        <v>54</v>
      </c>
      <c r="BE687">
        <v>64</v>
      </c>
      <c r="BF687">
        <v>81</v>
      </c>
      <c r="BG687">
        <v>52</v>
      </c>
      <c r="BH687">
        <v>69</v>
      </c>
      <c r="BI687">
        <v>54</v>
      </c>
      <c r="BJ687">
        <v>74</v>
      </c>
      <c r="BK687">
        <v>15</v>
      </c>
      <c r="BL687">
        <v>10</v>
      </c>
      <c r="BM687">
        <v>13</v>
      </c>
      <c r="BN687">
        <v>13</v>
      </c>
      <c r="BO687">
        <v>14</v>
      </c>
      <c r="BP687">
        <v>74</v>
      </c>
      <c r="BQ687">
        <v>76</v>
      </c>
      <c r="BR687">
        <v>32</v>
      </c>
      <c r="BS687">
        <v>78</v>
      </c>
      <c r="BT687">
        <v>59</v>
      </c>
      <c r="BU687">
        <v>68</v>
      </c>
    </row>
    <row r="688" spans="1:73" x14ac:dyDescent="0.25">
      <c r="A688" t="s">
        <v>415</v>
      </c>
      <c r="B688">
        <v>22</v>
      </c>
      <c r="C688" t="s">
        <v>28</v>
      </c>
      <c r="D688">
        <v>26</v>
      </c>
      <c r="E688">
        <f>Merge6[[#This Row],[age]]^2</f>
        <v>676</v>
      </c>
      <c r="F688" s="1">
        <v>8000000</v>
      </c>
      <c r="G688" s="1">
        <v>12200000</v>
      </c>
      <c r="H688" s="1">
        <f>Merge6[[#This Row],[MV at time]]/1000000</f>
        <v>8</v>
      </c>
      <c r="I688" s="1">
        <f>Merge6[[#This Row],[fee]]/1000000</f>
        <v>12.2</v>
      </c>
      <c r="J688" s="2">
        <f>Merge6[[#This Row],[fee]]/Merge6[[#This Row],[MV at time]]</f>
        <v>1.5249999999999999</v>
      </c>
      <c r="K688" t="s">
        <v>2</v>
      </c>
      <c r="L688" t="s">
        <v>233</v>
      </c>
      <c r="M688" t="s">
        <v>416</v>
      </c>
      <c r="N688" t="s">
        <v>192</v>
      </c>
      <c r="O6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88" t="s">
        <v>131</v>
      </c>
      <c r="R688" t="s">
        <v>60</v>
      </c>
      <c r="S688">
        <v>74</v>
      </c>
      <c r="T688">
        <v>77</v>
      </c>
      <c r="U688">
        <f>Merge6[[#This Row],[POT]]-Merge6[[#This Row],[TOT]]</f>
        <v>3</v>
      </c>
      <c r="V688" t="s">
        <v>8</v>
      </c>
      <c r="W688">
        <f>IF(Merge6[[#This Row],[Preffoot]]="Right",1,0)</f>
        <v>1</v>
      </c>
      <c r="X688" t="s">
        <v>21</v>
      </c>
      <c r="Y688">
        <f>IF(Merge6[[#This Row],[Position2]]="GK",1,0)</f>
        <v>0</v>
      </c>
      <c r="Z688">
        <f>IF(Merge6[[#This Row],[Position2]]="LB",1,0)</f>
        <v>0</v>
      </c>
      <c r="AA688">
        <f>IF(Merge6[[#This Row],[Position2]]="CB",1,0)</f>
        <v>0</v>
      </c>
      <c r="AB688">
        <f>IF(Merge6[[#This Row],[Position2]]="RB",1,0)</f>
        <v>0</v>
      </c>
      <c r="AC688">
        <f>IF(Merge6[[#This Row],[Position2]]="LWB",1,0)</f>
        <v>0</v>
      </c>
      <c r="AD688">
        <f>IF(Merge6[[#This Row],[Position2]]="RWB",1,0)</f>
        <v>0</v>
      </c>
      <c r="AE688">
        <f>IF(Merge6[[#This Row],[Position2]]="LM",1,0)</f>
        <v>0</v>
      </c>
      <c r="AF688">
        <f>IF(Merge6[[#This Row],[Position2]]="CDM",1,0)</f>
        <v>0</v>
      </c>
      <c r="AG688">
        <f>IF(Merge6[[#This Row],[Position2]]="CM",1,0)</f>
        <v>0</v>
      </c>
      <c r="AH688">
        <f>IF(Merge6[[#This Row],[Position2]]="CAM",1,0)</f>
        <v>1</v>
      </c>
      <c r="AI688">
        <f>IF(Merge6[[#This Row],[Position2]]="RM",1,0)</f>
        <v>0</v>
      </c>
      <c r="AJ688">
        <f>IF(Merge6[[#This Row],[Position2]]="LW",1,0)</f>
        <v>0</v>
      </c>
      <c r="AK688">
        <f>IF(Merge6[[#This Row],[Position2]]="RW",1,0)</f>
        <v>0</v>
      </c>
      <c r="AL688">
        <f>IF(Merge6[[#This Row],[Position2]]="CF",1,0)</f>
        <v>0</v>
      </c>
      <c r="AM688">
        <f>IF(Merge6[[#This Row],[Position2]]="ST",1,0)</f>
        <v>0</v>
      </c>
      <c r="AN688">
        <v>74</v>
      </c>
      <c r="AO688">
        <v>69</v>
      </c>
      <c r="AP688">
        <v>63</v>
      </c>
      <c r="AQ688">
        <v>69</v>
      </c>
      <c r="AR688">
        <v>60</v>
      </c>
      <c r="AS688">
        <v>59</v>
      </c>
      <c r="AT688">
        <v>72</v>
      </c>
      <c r="AU688">
        <v>78</v>
      </c>
      <c r="AV688">
        <v>71</v>
      </c>
      <c r="AW688">
        <v>66</v>
      </c>
      <c r="AX688">
        <v>64</v>
      </c>
      <c r="AY688">
        <v>79</v>
      </c>
      <c r="AZ688">
        <v>70</v>
      </c>
      <c r="BA688">
        <v>16</v>
      </c>
      <c r="BB688">
        <v>34</v>
      </c>
      <c r="BC688">
        <v>28</v>
      </c>
      <c r="BD688">
        <v>86</v>
      </c>
      <c r="BE688">
        <v>69</v>
      </c>
      <c r="BF688">
        <v>60</v>
      </c>
      <c r="BG688">
        <v>70</v>
      </c>
      <c r="BH688">
        <v>84</v>
      </c>
      <c r="BI688">
        <v>80</v>
      </c>
      <c r="BJ688">
        <v>76</v>
      </c>
      <c r="BK688">
        <v>13</v>
      </c>
      <c r="BL688">
        <v>10</v>
      </c>
      <c r="BM688">
        <v>11</v>
      </c>
      <c r="BN688">
        <v>12</v>
      </c>
      <c r="BO688">
        <v>15</v>
      </c>
      <c r="BP688">
        <v>53</v>
      </c>
      <c r="BQ688">
        <v>73</v>
      </c>
      <c r="BR688">
        <v>77</v>
      </c>
      <c r="BS688">
        <v>31</v>
      </c>
      <c r="BT688">
        <v>69</v>
      </c>
      <c r="BU688">
        <v>72</v>
      </c>
    </row>
    <row r="689" spans="1:73" x14ac:dyDescent="0.25">
      <c r="A689" t="s">
        <v>667</v>
      </c>
      <c r="B689">
        <v>23</v>
      </c>
      <c r="C689" t="s">
        <v>57</v>
      </c>
      <c r="D689">
        <v>25</v>
      </c>
      <c r="E689">
        <f>Merge6[[#This Row],[age]]^2</f>
        <v>625</v>
      </c>
      <c r="F689" s="1">
        <v>35000000</v>
      </c>
      <c r="G689" s="1">
        <v>45000000</v>
      </c>
      <c r="H689" s="1">
        <f>Merge6[[#This Row],[MV at time]]/1000000</f>
        <v>35</v>
      </c>
      <c r="I689" s="1">
        <f>Merge6[[#This Row],[fee]]/1000000</f>
        <v>45</v>
      </c>
      <c r="J689" s="2">
        <f>Merge6[[#This Row],[fee]]/Merge6[[#This Row],[MV at time]]</f>
        <v>1.2857142857142858</v>
      </c>
      <c r="K689" t="s">
        <v>509</v>
      </c>
      <c r="L689" t="s">
        <v>305</v>
      </c>
      <c r="M689" t="s">
        <v>231</v>
      </c>
      <c r="N689" t="s">
        <v>58</v>
      </c>
      <c r="O6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89" t="s">
        <v>6</v>
      </c>
      <c r="R689" t="s">
        <v>60</v>
      </c>
      <c r="S689">
        <v>84</v>
      </c>
      <c r="T689">
        <v>87</v>
      </c>
      <c r="U689">
        <f>Merge6[[#This Row],[POT]]-Merge6[[#This Row],[TOT]]</f>
        <v>3</v>
      </c>
      <c r="V689" t="s">
        <v>8</v>
      </c>
      <c r="W689">
        <f>IF(Merge6[[#This Row],[Preffoot]]="Right",1,0)</f>
        <v>1</v>
      </c>
      <c r="X689" t="s">
        <v>20</v>
      </c>
      <c r="Y689">
        <f>IF(Merge6[[#This Row],[Position2]]="GK",1,0)</f>
        <v>0</v>
      </c>
      <c r="Z689">
        <f>IF(Merge6[[#This Row],[Position2]]="LB",1,0)</f>
        <v>0</v>
      </c>
      <c r="AA689">
        <f>IF(Merge6[[#This Row],[Position2]]="CB",1,0)</f>
        <v>0</v>
      </c>
      <c r="AB689">
        <f>IF(Merge6[[#This Row],[Position2]]="RB",1,0)</f>
        <v>0</v>
      </c>
      <c r="AC689">
        <f>IF(Merge6[[#This Row],[Position2]]="LWB",1,0)</f>
        <v>0</v>
      </c>
      <c r="AD689">
        <f>IF(Merge6[[#This Row],[Position2]]="RWB",1,0)</f>
        <v>0</v>
      </c>
      <c r="AE689">
        <f>IF(Merge6[[#This Row],[Position2]]="LM",1,0)</f>
        <v>0</v>
      </c>
      <c r="AF689">
        <f>IF(Merge6[[#This Row],[Position2]]="CDM",1,0)</f>
        <v>0</v>
      </c>
      <c r="AG689">
        <f>IF(Merge6[[#This Row],[Position2]]="CM",1,0)</f>
        <v>1</v>
      </c>
      <c r="AH689">
        <f>IF(Merge6[[#This Row],[Position2]]="CAM",1,0)</f>
        <v>0</v>
      </c>
      <c r="AI689">
        <f>IF(Merge6[[#This Row],[Position2]]="RM",1,0)</f>
        <v>0</v>
      </c>
      <c r="AJ689">
        <f>IF(Merge6[[#This Row],[Position2]]="LW",1,0)</f>
        <v>0</v>
      </c>
      <c r="AK689">
        <f>IF(Merge6[[#This Row],[Position2]]="RW",1,0)</f>
        <v>0</v>
      </c>
      <c r="AL689">
        <f>IF(Merge6[[#This Row],[Position2]]="CF",1,0)</f>
        <v>0</v>
      </c>
      <c r="AM689">
        <f>IF(Merge6[[#This Row],[Position2]]="ST",1,0)</f>
        <v>0</v>
      </c>
      <c r="AN689">
        <v>89</v>
      </c>
      <c r="AO689">
        <v>88</v>
      </c>
      <c r="AP689">
        <v>73</v>
      </c>
      <c r="AQ689">
        <v>90</v>
      </c>
      <c r="AR689">
        <v>82</v>
      </c>
      <c r="AS689">
        <v>42</v>
      </c>
      <c r="AT689">
        <v>79</v>
      </c>
      <c r="AU689">
        <v>61</v>
      </c>
      <c r="AV689">
        <v>75</v>
      </c>
      <c r="AW689">
        <v>78</v>
      </c>
      <c r="AX689">
        <v>68</v>
      </c>
      <c r="AY689">
        <v>59</v>
      </c>
      <c r="AZ689">
        <v>76</v>
      </c>
      <c r="BA689">
        <v>70</v>
      </c>
      <c r="BB689">
        <v>66</v>
      </c>
      <c r="BC689">
        <v>73</v>
      </c>
      <c r="BD689">
        <v>78</v>
      </c>
      <c r="BE689">
        <v>79</v>
      </c>
      <c r="BF689">
        <v>63</v>
      </c>
      <c r="BG689">
        <v>84</v>
      </c>
      <c r="BH689">
        <v>73</v>
      </c>
      <c r="BI689">
        <v>87</v>
      </c>
      <c r="BJ689">
        <v>63</v>
      </c>
      <c r="BK689">
        <v>7</v>
      </c>
      <c r="BL689">
        <v>9</v>
      </c>
      <c r="BM689">
        <v>5</v>
      </c>
      <c r="BN689">
        <v>6</v>
      </c>
      <c r="BO689">
        <v>7</v>
      </c>
      <c r="BP689">
        <v>77</v>
      </c>
      <c r="BQ689">
        <v>82</v>
      </c>
      <c r="BR689">
        <v>72</v>
      </c>
      <c r="BS689">
        <v>74</v>
      </c>
      <c r="BT689">
        <v>83</v>
      </c>
      <c r="BU689">
        <v>81</v>
      </c>
    </row>
    <row r="690" spans="1:73" x14ac:dyDescent="0.25">
      <c r="A690" t="s">
        <v>381</v>
      </c>
      <c r="B690">
        <v>46</v>
      </c>
      <c r="C690" t="s">
        <v>28</v>
      </c>
      <c r="D690">
        <v>22</v>
      </c>
      <c r="E690">
        <f>Merge6[[#This Row],[age]]^2</f>
        <v>484</v>
      </c>
      <c r="F690" s="1">
        <v>30000000</v>
      </c>
      <c r="G690" s="1">
        <v>30000000</v>
      </c>
      <c r="H690" s="1">
        <f>Merge6[[#This Row],[MV at time]]/1000000</f>
        <v>30</v>
      </c>
      <c r="I690" s="1">
        <f>Merge6[[#This Row],[fee]]/1000000</f>
        <v>30</v>
      </c>
      <c r="J690" s="2">
        <f>Merge6[[#This Row],[fee]]/Merge6[[#This Row],[MV at time]]</f>
        <v>1</v>
      </c>
      <c r="K690" t="s">
        <v>1050</v>
      </c>
      <c r="L690" t="s">
        <v>11</v>
      </c>
      <c r="M690" t="s">
        <v>427</v>
      </c>
      <c r="N690" t="s">
        <v>206</v>
      </c>
      <c r="O6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690" t="s">
        <v>91</v>
      </c>
      <c r="R690" t="s">
        <v>6</v>
      </c>
      <c r="S690">
        <v>79</v>
      </c>
      <c r="T690">
        <v>85</v>
      </c>
      <c r="U690">
        <f>Merge6[[#This Row],[POT]]-Merge6[[#This Row],[TOT]]</f>
        <v>6</v>
      </c>
      <c r="V690" t="s">
        <v>8</v>
      </c>
      <c r="W690">
        <f>IF(Merge6[[#This Row],[Preffoot]]="Right",1,0)</f>
        <v>1</v>
      </c>
      <c r="X690" t="s">
        <v>15</v>
      </c>
      <c r="Y690">
        <f>IF(Merge6[[#This Row],[Position2]]="GK",1,0)</f>
        <v>0</v>
      </c>
      <c r="Z690">
        <f>IF(Merge6[[#This Row],[Position2]]="LB",1,0)</f>
        <v>0</v>
      </c>
      <c r="AA690">
        <f>IF(Merge6[[#This Row],[Position2]]="CB",1,0)</f>
        <v>0</v>
      </c>
      <c r="AB690">
        <f>IF(Merge6[[#This Row],[Position2]]="RB",1,0)</f>
        <v>0</v>
      </c>
      <c r="AC690">
        <f>IF(Merge6[[#This Row],[Position2]]="LWB",1,0)</f>
        <v>0</v>
      </c>
      <c r="AD690">
        <f>IF(Merge6[[#This Row],[Position2]]="RWB",1,0)</f>
        <v>0</v>
      </c>
      <c r="AE690">
        <f>IF(Merge6[[#This Row],[Position2]]="LM",1,0)</f>
        <v>0</v>
      </c>
      <c r="AF690">
        <f>IF(Merge6[[#This Row],[Position2]]="CDM",1,0)</f>
        <v>0</v>
      </c>
      <c r="AG690">
        <f>IF(Merge6[[#This Row],[Position2]]="CM",1,0)</f>
        <v>0</v>
      </c>
      <c r="AH690">
        <f>IF(Merge6[[#This Row],[Position2]]="CAM",1,0)</f>
        <v>0</v>
      </c>
      <c r="AI690">
        <f>IF(Merge6[[#This Row],[Position2]]="RM",1,0)</f>
        <v>0</v>
      </c>
      <c r="AJ690">
        <f>IF(Merge6[[#This Row],[Position2]]="LW",1,0)</f>
        <v>0</v>
      </c>
      <c r="AK690">
        <f>IF(Merge6[[#This Row],[Position2]]="RW",1,0)</f>
        <v>0</v>
      </c>
      <c r="AL690">
        <f>IF(Merge6[[#This Row],[Position2]]="CF",1,0)</f>
        <v>0</v>
      </c>
      <c r="AM690">
        <f>IF(Merge6[[#This Row],[Position2]]="ST",1,0)</f>
        <v>1</v>
      </c>
      <c r="AN690">
        <v>82</v>
      </c>
      <c r="AO690">
        <v>86</v>
      </c>
      <c r="AP690">
        <v>75</v>
      </c>
      <c r="AQ690">
        <v>75</v>
      </c>
      <c r="AR690">
        <v>66</v>
      </c>
      <c r="AS690">
        <v>64</v>
      </c>
      <c r="AT690">
        <v>78</v>
      </c>
      <c r="AU690">
        <v>80</v>
      </c>
      <c r="AV690">
        <v>79</v>
      </c>
      <c r="AW690">
        <v>77</v>
      </c>
      <c r="AX690">
        <v>64</v>
      </c>
      <c r="AY690">
        <v>74</v>
      </c>
      <c r="AZ690">
        <v>75</v>
      </c>
      <c r="BA690">
        <v>29</v>
      </c>
      <c r="BB690">
        <v>32</v>
      </c>
      <c r="BC690">
        <v>28</v>
      </c>
      <c r="BD690">
        <v>84</v>
      </c>
      <c r="BE690">
        <v>81</v>
      </c>
      <c r="BF690">
        <v>72</v>
      </c>
      <c r="BG690">
        <v>72</v>
      </c>
      <c r="BH690">
        <v>86</v>
      </c>
      <c r="BI690">
        <v>85</v>
      </c>
      <c r="BJ690">
        <v>74</v>
      </c>
      <c r="BK690">
        <v>13</v>
      </c>
      <c r="BL690">
        <v>8</v>
      </c>
      <c r="BM690">
        <v>7</v>
      </c>
      <c r="BN690">
        <v>13</v>
      </c>
      <c r="BO690">
        <v>11</v>
      </c>
      <c r="BP690">
        <v>67</v>
      </c>
      <c r="BQ690">
        <v>80</v>
      </c>
      <c r="BR690">
        <v>81</v>
      </c>
      <c r="BS690">
        <v>20</v>
      </c>
      <c r="BT690">
        <v>75</v>
      </c>
      <c r="BU690">
        <v>82</v>
      </c>
    </row>
    <row r="691" spans="1:73" x14ac:dyDescent="0.25">
      <c r="A691" t="s">
        <v>381</v>
      </c>
      <c r="B691">
        <v>40</v>
      </c>
      <c r="C691" t="s">
        <v>28</v>
      </c>
      <c r="D691">
        <v>20</v>
      </c>
      <c r="E691">
        <f>Merge6[[#This Row],[age]]^2</f>
        <v>400</v>
      </c>
      <c r="F691" s="1">
        <v>13000000</v>
      </c>
      <c r="G691" s="1">
        <v>18000000</v>
      </c>
      <c r="H691" s="1">
        <f>Merge6[[#This Row],[MV at time]]/1000000</f>
        <v>13</v>
      </c>
      <c r="I691" s="1">
        <f>Merge6[[#This Row],[fee]]/1000000</f>
        <v>18</v>
      </c>
      <c r="J691" s="2">
        <f>Merge6[[#This Row],[fee]]/Merge6[[#This Row],[MV at time]]</f>
        <v>1.3846153846153846</v>
      </c>
      <c r="K691" t="s">
        <v>509</v>
      </c>
      <c r="L691" t="s">
        <v>11</v>
      </c>
      <c r="M691" t="s">
        <v>223</v>
      </c>
      <c r="N691" t="s">
        <v>427</v>
      </c>
      <c r="O6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6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91" t="s">
        <v>91</v>
      </c>
      <c r="R691" t="s">
        <v>91</v>
      </c>
      <c r="S691">
        <v>75</v>
      </c>
      <c r="T691">
        <v>85</v>
      </c>
      <c r="U691">
        <f>Merge6[[#This Row],[POT]]-Merge6[[#This Row],[TOT]]</f>
        <v>10</v>
      </c>
      <c r="V691" t="s">
        <v>8</v>
      </c>
      <c r="W691">
        <f>IF(Merge6[[#This Row],[Preffoot]]="Right",1,0)</f>
        <v>1</v>
      </c>
      <c r="X691" t="s">
        <v>15</v>
      </c>
      <c r="Y691">
        <f>IF(Merge6[[#This Row],[Position2]]="GK",1,0)</f>
        <v>0</v>
      </c>
      <c r="Z691">
        <f>IF(Merge6[[#This Row],[Position2]]="LB",1,0)</f>
        <v>0</v>
      </c>
      <c r="AA691">
        <f>IF(Merge6[[#This Row],[Position2]]="CB",1,0)</f>
        <v>0</v>
      </c>
      <c r="AB691">
        <f>IF(Merge6[[#This Row],[Position2]]="RB",1,0)</f>
        <v>0</v>
      </c>
      <c r="AC691">
        <f>IF(Merge6[[#This Row],[Position2]]="LWB",1,0)</f>
        <v>0</v>
      </c>
      <c r="AD691">
        <f>IF(Merge6[[#This Row],[Position2]]="RWB",1,0)</f>
        <v>0</v>
      </c>
      <c r="AE691">
        <f>IF(Merge6[[#This Row],[Position2]]="LM",1,0)</f>
        <v>0</v>
      </c>
      <c r="AF691">
        <f>IF(Merge6[[#This Row],[Position2]]="CDM",1,0)</f>
        <v>0</v>
      </c>
      <c r="AG691">
        <f>IF(Merge6[[#This Row],[Position2]]="CM",1,0)</f>
        <v>0</v>
      </c>
      <c r="AH691">
        <f>IF(Merge6[[#This Row],[Position2]]="CAM",1,0)</f>
        <v>0</v>
      </c>
      <c r="AI691">
        <f>IF(Merge6[[#This Row],[Position2]]="RM",1,0)</f>
        <v>0</v>
      </c>
      <c r="AJ691">
        <f>IF(Merge6[[#This Row],[Position2]]="LW",1,0)</f>
        <v>0</v>
      </c>
      <c r="AK691">
        <f>IF(Merge6[[#This Row],[Position2]]="RW",1,0)</f>
        <v>0</v>
      </c>
      <c r="AL691">
        <f>IF(Merge6[[#This Row],[Position2]]="CF",1,0)</f>
        <v>0</v>
      </c>
      <c r="AM691">
        <f>IF(Merge6[[#This Row],[Position2]]="ST",1,0)</f>
        <v>1</v>
      </c>
      <c r="AN691">
        <v>81</v>
      </c>
      <c r="AO691">
        <v>84</v>
      </c>
      <c r="AP691">
        <v>64</v>
      </c>
      <c r="AQ691">
        <v>66</v>
      </c>
      <c r="AR691">
        <v>56</v>
      </c>
      <c r="AS691">
        <v>64</v>
      </c>
      <c r="AT691">
        <v>77</v>
      </c>
      <c r="AU691">
        <v>76</v>
      </c>
      <c r="AV691">
        <v>75</v>
      </c>
      <c r="AW691">
        <v>68</v>
      </c>
      <c r="AX691">
        <v>56</v>
      </c>
      <c r="AY691">
        <v>60</v>
      </c>
      <c r="AZ691">
        <v>65</v>
      </c>
      <c r="BA691">
        <v>32</v>
      </c>
      <c r="BB691">
        <v>35</v>
      </c>
      <c r="BC691">
        <v>24</v>
      </c>
      <c r="BD691">
        <v>77</v>
      </c>
      <c r="BE691">
        <v>69</v>
      </c>
      <c r="BF691">
        <v>64</v>
      </c>
      <c r="BG691">
        <v>72</v>
      </c>
      <c r="BH691">
        <v>74</v>
      </c>
      <c r="BI691">
        <v>78</v>
      </c>
      <c r="BJ691">
        <v>73</v>
      </c>
      <c r="BK691">
        <v>13</v>
      </c>
      <c r="BL691">
        <v>8</v>
      </c>
      <c r="BM691">
        <v>7</v>
      </c>
      <c r="BN691">
        <v>13</v>
      </c>
      <c r="BO691">
        <v>11</v>
      </c>
      <c r="BP691">
        <v>69</v>
      </c>
      <c r="BQ691">
        <v>70</v>
      </c>
      <c r="BR691">
        <v>76</v>
      </c>
      <c r="BS691">
        <v>14</v>
      </c>
      <c r="BT691">
        <v>69</v>
      </c>
      <c r="BU691">
        <v>70</v>
      </c>
    </row>
    <row r="692" spans="1:73" x14ac:dyDescent="0.25">
      <c r="A692" t="s">
        <v>381</v>
      </c>
      <c r="B692">
        <v>35</v>
      </c>
      <c r="C692" t="s">
        <v>28</v>
      </c>
      <c r="D692">
        <v>19</v>
      </c>
      <c r="E692">
        <f>Merge6[[#This Row],[age]]^2</f>
        <v>361</v>
      </c>
      <c r="F692" s="1">
        <v>1500000</v>
      </c>
      <c r="G692" s="1">
        <v>15000000</v>
      </c>
      <c r="H692" s="1">
        <f>Merge6[[#This Row],[MV at time]]/1000000</f>
        <v>1.5</v>
      </c>
      <c r="I692" s="1">
        <f>Merge6[[#This Row],[fee]]/1000000</f>
        <v>15</v>
      </c>
      <c r="J692" s="2">
        <f>Merge6[[#This Row],[fee]]/Merge6[[#This Row],[MV at time]]</f>
        <v>10</v>
      </c>
      <c r="K692" t="s">
        <v>2</v>
      </c>
      <c r="L692" t="s">
        <v>11</v>
      </c>
      <c r="M692" t="s">
        <v>382</v>
      </c>
      <c r="N692" t="s">
        <v>223</v>
      </c>
      <c r="O6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92" t="s">
        <v>31</v>
      </c>
      <c r="R692" t="s">
        <v>91</v>
      </c>
      <c r="S692">
        <v>62</v>
      </c>
      <c r="T692">
        <v>80</v>
      </c>
      <c r="U692">
        <f>Merge6[[#This Row],[POT]]-Merge6[[#This Row],[TOT]]</f>
        <v>18</v>
      </c>
      <c r="V692" t="s">
        <v>8</v>
      </c>
      <c r="W692">
        <f>IF(Merge6[[#This Row],[Preffoot]]="Right",1,0)</f>
        <v>1</v>
      </c>
      <c r="X692" t="s">
        <v>15</v>
      </c>
      <c r="Y692">
        <f>IF(Merge6[[#This Row],[Position2]]="GK",1,0)</f>
        <v>0</v>
      </c>
      <c r="Z692">
        <f>IF(Merge6[[#This Row],[Position2]]="LB",1,0)</f>
        <v>0</v>
      </c>
      <c r="AA692">
        <f>IF(Merge6[[#This Row],[Position2]]="CB",1,0)</f>
        <v>0</v>
      </c>
      <c r="AB692">
        <f>IF(Merge6[[#This Row],[Position2]]="RB",1,0)</f>
        <v>0</v>
      </c>
      <c r="AC692">
        <f>IF(Merge6[[#This Row],[Position2]]="LWB",1,0)</f>
        <v>0</v>
      </c>
      <c r="AD692">
        <f>IF(Merge6[[#This Row],[Position2]]="RWB",1,0)</f>
        <v>0</v>
      </c>
      <c r="AE692">
        <f>IF(Merge6[[#This Row],[Position2]]="LM",1,0)</f>
        <v>0</v>
      </c>
      <c r="AF692">
        <f>IF(Merge6[[#This Row],[Position2]]="CDM",1,0)</f>
        <v>0</v>
      </c>
      <c r="AG692">
        <f>IF(Merge6[[#This Row],[Position2]]="CM",1,0)</f>
        <v>0</v>
      </c>
      <c r="AH692">
        <f>IF(Merge6[[#This Row],[Position2]]="CAM",1,0)</f>
        <v>0</v>
      </c>
      <c r="AI692">
        <f>IF(Merge6[[#This Row],[Position2]]="RM",1,0)</f>
        <v>0</v>
      </c>
      <c r="AJ692">
        <f>IF(Merge6[[#This Row],[Position2]]="LW",1,0)</f>
        <v>0</v>
      </c>
      <c r="AK692">
        <f>IF(Merge6[[#This Row],[Position2]]="RW",1,0)</f>
        <v>0</v>
      </c>
      <c r="AL692">
        <f>IF(Merge6[[#This Row],[Position2]]="CF",1,0)</f>
        <v>0</v>
      </c>
      <c r="AM692">
        <f>IF(Merge6[[#This Row],[Position2]]="ST",1,0)</f>
        <v>1</v>
      </c>
      <c r="AN692">
        <v>58</v>
      </c>
      <c r="AO692">
        <v>60</v>
      </c>
      <c r="AP692">
        <v>56</v>
      </c>
      <c r="AQ692">
        <v>49</v>
      </c>
      <c r="AR692">
        <v>51</v>
      </c>
      <c r="AS692">
        <v>59</v>
      </c>
      <c r="AT692">
        <v>60</v>
      </c>
      <c r="AU692">
        <v>59</v>
      </c>
      <c r="AV692">
        <v>53</v>
      </c>
      <c r="AW692">
        <v>53</v>
      </c>
      <c r="AX692">
        <v>28</v>
      </c>
      <c r="AY692">
        <v>60</v>
      </c>
      <c r="AZ692">
        <v>54</v>
      </c>
      <c r="BA692">
        <v>20</v>
      </c>
      <c r="BB692">
        <v>16</v>
      </c>
      <c r="BC692">
        <v>14</v>
      </c>
      <c r="BD692">
        <v>77</v>
      </c>
      <c r="BE692">
        <v>61</v>
      </c>
      <c r="BF692">
        <v>49</v>
      </c>
      <c r="BG692">
        <v>66</v>
      </c>
      <c r="BH692">
        <v>80</v>
      </c>
      <c r="BI692">
        <v>65</v>
      </c>
      <c r="BJ692">
        <v>67</v>
      </c>
      <c r="BK692">
        <v>13</v>
      </c>
      <c r="BL692">
        <v>8</v>
      </c>
      <c r="BM692">
        <v>7</v>
      </c>
      <c r="BN692">
        <v>13</v>
      </c>
      <c r="BO692">
        <v>11</v>
      </c>
      <c r="BP692">
        <v>59</v>
      </c>
      <c r="BQ692">
        <v>62</v>
      </c>
      <c r="BR692">
        <v>65</v>
      </c>
      <c r="BS692">
        <v>14</v>
      </c>
      <c r="BT692">
        <v>57</v>
      </c>
      <c r="BU692">
        <v>55</v>
      </c>
    </row>
    <row r="693" spans="1:73" x14ac:dyDescent="0.25">
      <c r="A693" t="s">
        <v>1274</v>
      </c>
      <c r="B693">
        <v>18</v>
      </c>
      <c r="C693" t="s">
        <v>57</v>
      </c>
      <c r="D693">
        <v>24</v>
      </c>
      <c r="E693">
        <f>Merge6[[#This Row],[age]]^2</f>
        <v>576</v>
      </c>
      <c r="F693" s="1">
        <v>11000000</v>
      </c>
      <c r="G693" s="1">
        <v>8000000</v>
      </c>
      <c r="H693" s="1">
        <f>Merge6[[#This Row],[MV at time]]/1000000</f>
        <v>11</v>
      </c>
      <c r="I693" s="1">
        <f>Merge6[[#This Row],[fee]]/1000000</f>
        <v>8</v>
      </c>
      <c r="J693" s="2">
        <f>Merge6[[#This Row],[fee]]/Merge6[[#This Row],[MV at time]]</f>
        <v>0.72727272727272729</v>
      </c>
      <c r="K693" t="s">
        <v>1233</v>
      </c>
      <c r="L693" t="s">
        <v>11</v>
      </c>
      <c r="M693" t="s">
        <v>265</v>
      </c>
      <c r="N693" t="s">
        <v>377</v>
      </c>
      <c r="O6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93" t="s">
        <v>879</v>
      </c>
      <c r="R693" t="s">
        <v>7</v>
      </c>
      <c r="S693">
        <v>74</v>
      </c>
      <c r="T693">
        <v>78</v>
      </c>
      <c r="U693">
        <f>Merge6[[#This Row],[POT]]-Merge6[[#This Row],[TOT]]</f>
        <v>4</v>
      </c>
      <c r="V693" t="s">
        <v>8</v>
      </c>
      <c r="W693">
        <f>IF(Merge6[[#This Row],[Preffoot]]="Right",1,0)</f>
        <v>1</v>
      </c>
      <c r="X693" t="s">
        <v>20</v>
      </c>
      <c r="Y693">
        <f>IF(Merge6[[#This Row],[Position2]]="GK",1,0)</f>
        <v>0</v>
      </c>
      <c r="Z693">
        <f>IF(Merge6[[#This Row],[Position2]]="LB",1,0)</f>
        <v>0</v>
      </c>
      <c r="AA693">
        <f>IF(Merge6[[#This Row],[Position2]]="CB",1,0)</f>
        <v>0</v>
      </c>
      <c r="AB693">
        <f>IF(Merge6[[#This Row],[Position2]]="RB",1,0)</f>
        <v>0</v>
      </c>
      <c r="AC693">
        <f>IF(Merge6[[#This Row],[Position2]]="LWB",1,0)</f>
        <v>0</v>
      </c>
      <c r="AD693">
        <f>IF(Merge6[[#This Row],[Position2]]="RWB",1,0)</f>
        <v>0</v>
      </c>
      <c r="AE693">
        <f>IF(Merge6[[#This Row],[Position2]]="LM",1,0)</f>
        <v>0</v>
      </c>
      <c r="AF693">
        <f>IF(Merge6[[#This Row],[Position2]]="CDM",1,0)</f>
        <v>0</v>
      </c>
      <c r="AG693">
        <f>IF(Merge6[[#This Row],[Position2]]="CM",1,0)</f>
        <v>1</v>
      </c>
      <c r="AH693">
        <f>IF(Merge6[[#This Row],[Position2]]="CAM",1,0)</f>
        <v>0</v>
      </c>
      <c r="AI693">
        <f>IF(Merge6[[#This Row],[Position2]]="RM",1,0)</f>
        <v>0</v>
      </c>
      <c r="AJ693">
        <f>IF(Merge6[[#This Row],[Position2]]="LW",1,0)</f>
        <v>0</v>
      </c>
      <c r="AK693">
        <f>IF(Merge6[[#This Row],[Position2]]="RW",1,0)</f>
        <v>0</v>
      </c>
      <c r="AL693">
        <f>IF(Merge6[[#This Row],[Position2]]="CF",1,0)</f>
        <v>0</v>
      </c>
      <c r="AM693">
        <f>IF(Merge6[[#This Row],[Position2]]="ST",1,0)</f>
        <v>0</v>
      </c>
      <c r="AN693">
        <v>77</v>
      </c>
      <c r="AO693">
        <v>79</v>
      </c>
      <c r="AP693">
        <v>69</v>
      </c>
      <c r="AQ693">
        <v>80</v>
      </c>
      <c r="AR693">
        <v>82</v>
      </c>
      <c r="AS693">
        <v>50</v>
      </c>
      <c r="AT693">
        <v>64</v>
      </c>
      <c r="AU693">
        <v>56</v>
      </c>
      <c r="AV693">
        <v>61</v>
      </c>
      <c r="AW693">
        <v>65</v>
      </c>
      <c r="AX693">
        <v>60</v>
      </c>
      <c r="AY693">
        <v>61</v>
      </c>
      <c r="AZ693">
        <v>59</v>
      </c>
      <c r="BA693" t="s">
        <v>1234</v>
      </c>
      <c r="BB693">
        <v>60</v>
      </c>
      <c r="BC693">
        <v>57</v>
      </c>
      <c r="BD693">
        <v>78</v>
      </c>
      <c r="BE693">
        <v>79</v>
      </c>
      <c r="BF693">
        <v>55</v>
      </c>
      <c r="BG693">
        <v>73</v>
      </c>
      <c r="BH693">
        <v>70</v>
      </c>
      <c r="BI693">
        <v>82</v>
      </c>
      <c r="BJ693">
        <v>64</v>
      </c>
      <c r="BK693">
        <v>11</v>
      </c>
      <c r="BL693">
        <v>8</v>
      </c>
      <c r="BM693">
        <v>12</v>
      </c>
      <c r="BN693">
        <v>7</v>
      </c>
      <c r="BO693">
        <v>7</v>
      </c>
      <c r="BP693">
        <v>66</v>
      </c>
      <c r="BQ693">
        <v>72</v>
      </c>
      <c r="BR693">
        <v>73</v>
      </c>
      <c r="BS693">
        <v>52</v>
      </c>
      <c r="BT693">
        <v>75</v>
      </c>
      <c r="BU693">
        <v>67</v>
      </c>
    </row>
    <row r="694" spans="1:73" x14ac:dyDescent="0.25">
      <c r="A694" t="s">
        <v>1286</v>
      </c>
      <c r="B694">
        <v>46</v>
      </c>
      <c r="C694" t="s">
        <v>57</v>
      </c>
      <c r="D694">
        <v>23</v>
      </c>
      <c r="E694">
        <f>Merge6[[#This Row],[age]]^2</f>
        <v>529</v>
      </c>
      <c r="F694" s="1">
        <v>35000000</v>
      </c>
      <c r="G694" s="1">
        <v>45000000</v>
      </c>
      <c r="H694" s="1">
        <f>Merge6[[#This Row],[MV at time]]/1000000</f>
        <v>35</v>
      </c>
      <c r="I694" s="1">
        <f>Merge6[[#This Row],[fee]]/1000000</f>
        <v>45</v>
      </c>
      <c r="J694" s="2">
        <f>Merge6[[#This Row],[fee]]/Merge6[[#This Row],[MV at time]]</f>
        <v>1.2857142857142858</v>
      </c>
      <c r="K694" t="s">
        <v>1233</v>
      </c>
      <c r="L694" t="s">
        <v>238</v>
      </c>
      <c r="M694" t="s">
        <v>168</v>
      </c>
      <c r="N694" t="s">
        <v>319</v>
      </c>
      <c r="O6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6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94" t="s">
        <v>1242</v>
      </c>
      <c r="R694" t="s">
        <v>60</v>
      </c>
      <c r="S694">
        <v>79</v>
      </c>
      <c r="T694">
        <v>86</v>
      </c>
      <c r="U694">
        <f>Merge6[[#This Row],[POT]]-Merge6[[#This Row],[TOT]]</f>
        <v>7</v>
      </c>
      <c r="V694" t="s">
        <v>8</v>
      </c>
      <c r="W694">
        <f>IF(Merge6[[#This Row],[Preffoot]]="Right",1,0)</f>
        <v>1</v>
      </c>
      <c r="X694" t="s">
        <v>20</v>
      </c>
      <c r="Y694">
        <f>IF(Merge6[[#This Row],[Position2]]="GK",1,0)</f>
        <v>0</v>
      </c>
      <c r="Z694">
        <f>IF(Merge6[[#This Row],[Position2]]="LB",1,0)</f>
        <v>0</v>
      </c>
      <c r="AA694">
        <f>IF(Merge6[[#This Row],[Position2]]="CB",1,0)</f>
        <v>0</v>
      </c>
      <c r="AB694">
        <f>IF(Merge6[[#This Row],[Position2]]="RB",1,0)</f>
        <v>0</v>
      </c>
      <c r="AC694">
        <f>IF(Merge6[[#This Row],[Position2]]="LWB",1,0)</f>
        <v>0</v>
      </c>
      <c r="AD694">
        <f>IF(Merge6[[#This Row],[Position2]]="RWB",1,0)</f>
        <v>0</v>
      </c>
      <c r="AE694">
        <f>IF(Merge6[[#This Row],[Position2]]="LM",1,0)</f>
        <v>0</v>
      </c>
      <c r="AF694">
        <f>IF(Merge6[[#This Row],[Position2]]="CDM",1,0)</f>
        <v>0</v>
      </c>
      <c r="AG694">
        <f>IF(Merge6[[#This Row],[Position2]]="CM",1,0)</f>
        <v>1</v>
      </c>
      <c r="AH694">
        <f>IF(Merge6[[#This Row],[Position2]]="CAM",1,0)</f>
        <v>0</v>
      </c>
      <c r="AI694">
        <f>IF(Merge6[[#This Row],[Position2]]="RM",1,0)</f>
        <v>0</v>
      </c>
      <c r="AJ694">
        <f>IF(Merge6[[#This Row],[Position2]]="LW",1,0)</f>
        <v>0</v>
      </c>
      <c r="AK694">
        <f>IF(Merge6[[#This Row],[Position2]]="RW",1,0)</f>
        <v>0</v>
      </c>
      <c r="AL694">
        <f>IF(Merge6[[#This Row],[Position2]]="CF",1,0)</f>
        <v>0</v>
      </c>
      <c r="AM694">
        <f>IF(Merge6[[#This Row],[Position2]]="ST",1,0)</f>
        <v>0</v>
      </c>
      <c r="AN694">
        <v>82</v>
      </c>
      <c r="AO694">
        <v>84</v>
      </c>
      <c r="AP694">
        <v>59</v>
      </c>
      <c r="AQ694">
        <v>79</v>
      </c>
      <c r="AR694">
        <v>77</v>
      </c>
      <c r="AS694">
        <v>53</v>
      </c>
      <c r="AT694">
        <v>77</v>
      </c>
      <c r="AU694">
        <v>71</v>
      </c>
      <c r="AV694">
        <v>68</v>
      </c>
      <c r="AW694">
        <v>74</v>
      </c>
      <c r="AX694">
        <v>58</v>
      </c>
      <c r="AY694">
        <v>59</v>
      </c>
      <c r="AZ694">
        <v>57</v>
      </c>
      <c r="BA694" t="s">
        <v>1234</v>
      </c>
      <c r="BB694">
        <v>74</v>
      </c>
      <c r="BC694">
        <v>75</v>
      </c>
      <c r="BD694">
        <v>81</v>
      </c>
      <c r="BE694">
        <v>86</v>
      </c>
      <c r="BF694">
        <v>74</v>
      </c>
      <c r="BG694">
        <v>75</v>
      </c>
      <c r="BH694">
        <v>83</v>
      </c>
      <c r="BI694">
        <v>74</v>
      </c>
      <c r="BJ694">
        <v>54</v>
      </c>
      <c r="BK694">
        <v>12</v>
      </c>
      <c r="BL694">
        <v>13</v>
      </c>
      <c r="BM694">
        <v>10</v>
      </c>
      <c r="BN694">
        <v>12</v>
      </c>
      <c r="BO694">
        <v>13</v>
      </c>
      <c r="BP694">
        <v>76</v>
      </c>
      <c r="BQ694">
        <v>83</v>
      </c>
      <c r="BR694">
        <v>79</v>
      </c>
      <c r="BS694">
        <v>78</v>
      </c>
      <c r="BT694">
        <v>77</v>
      </c>
      <c r="BU694">
        <v>79</v>
      </c>
    </row>
    <row r="695" spans="1:73" x14ac:dyDescent="0.25">
      <c r="A695" t="s">
        <v>936</v>
      </c>
      <c r="B695">
        <v>34</v>
      </c>
      <c r="C695" t="s">
        <v>10</v>
      </c>
      <c r="D695">
        <v>25</v>
      </c>
      <c r="E695">
        <f>Merge6[[#This Row],[age]]^2</f>
        <v>625</v>
      </c>
      <c r="F695" s="1">
        <v>15000000</v>
      </c>
      <c r="G695" s="1">
        <v>18000000</v>
      </c>
      <c r="H695" s="1">
        <f>Merge6[[#This Row],[MV at time]]/1000000</f>
        <v>15</v>
      </c>
      <c r="I695" s="1">
        <f>Merge6[[#This Row],[fee]]/1000000</f>
        <v>18</v>
      </c>
      <c r="J695" s="2">
        <f>Merge6[[#This Row],[fee]]/Merge6[[#This Row],[MV at time]]</f>
        <v>1.2</v>
      </c>
      <c r="K695" t="s">
        <v>1050</v>
      </c>
      <c r="L695" t="s">
        <v>11</v>
      </c>
      <c r="M695" t="s">
        <v>429</v>
      </c>
      <c r="N695" t="s">
        <v>1171</v>
      </c>
      <c r="O6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95" t="s">
        <v>131</v>
      </c>
      <c r="R695" t="s">
        <v>76</v>
      </c>
      <c r="S695">
        <v>76</v>
      </c>
      <c r="T695">
        <v>79</v>
      </c>
      <c r="U695">
        <f>Merge6[[#This Row],[POT]]-Merge6[[#This Row],[TOT]]</f>
        <v>3</v>
      </c>
      <c r="V695" t="s">
        <v>43</v>
      </c>
      <c r="W695">
        <f>IF(Merge6[[#This Row],[Preffoot]]="Right",1,0)</f>
        <v>0</v>
      </c>
      <c r="X695" t="s">
        <v>21</v>
      </c>
      <c r="Y695">
        <f>IF(Merge6[[#This Row],[Position2]]="GK",1,0)</f>
        <v>0</v>
      </c>
      <c r="Z695">
        <f>IF(Merge6[[#This Row],[Position2]]="LB",1,0)</f>
        <v>0</v>
      </c>
      <c r="AA695">
        <f>IF(Merge6[[#This Row],[Position2]]="CB",1,0)</f>
        <v>0</v>
      </c>
      <c r="AB695">
        <f>IF(Merge6[[#This Row],[Position2]]="RB",1,0)</f>
        <v>0</v>
      </c>
      <c r="AC695">
        <f>IF(Merge6[[#This Row],[Position2]]="LWB",1,0)</f>
        <v>0</v>
      </c>
      <c r="AD695">
        <f>IF(Merge6[[#This Row],[Position2]]="RWB",1,0)</f>
        <v>0</v>
      </c>
      <c r="AE695">
        <f>IF(Merge6[[#This Row],[Position2]]="LM",1,0)</f>
        <v>0</v>
      </c>
      <c r="AF695">
        <f>IF(Merge6[[#This Row],[Position2]]="CDM",1,0)</f>
        <v>0</v>
      </c>
      <c r="AG695">
        <f>IF(Merge6[[#This Row],[Position2]]="CM",1,0)</f>
        <v>0</v>
      </c>
      <c r="AH695">
        <f>IF(Merge6[[#This Row],[Position2]]="CAM",1,0)</f>
        <v>1</v>
      </c>
      <c r="AI695">
        <f>IF(Merge6[[#This Row],[Position2]]="RM",1,0)</f>
        <v>0</v>
      </c>
      <c r="AJ695">
        <f>IF(Merge6[[#This Row],[Position2]]="LW",1,0)</f>
        <v>0</v>
      </c>
      <c r="AK695">
        <f>IF(Merge6[[#This Row],[Position2]]="RW",1,0)</f>
        <v>0</v>
      </c>
      <c r="AL695">
        <f>IF(Merge6[[#This Row],[Position2]]="CF",1,0)</f>
        <v>0</v>
      </c>
      <c r="AM695">
        <f>IF(Merge6[[#This Row],[Position2]]="ST",1,0)</f>
        <v>0</v>
      </c>
      <c r="AN695">
        <v>79</v>
      </c>
      <c r="AO695">
        <v>80</v>
      </c>
      <c r="AP695">
        <v>75</v>
      </c>
      <c r="AQ695">
        <v>77</v>
      </c>
      <c r="AR695">
        <v>70</v>
      </c>
      <c r="AS695">
        <v>43</v>
      </c>
      <c r="AT695">
        <v>74</v>
      </c>
      <c r="AU695">
        <v>70</v>
      </c>
      <c r="AV695">
        <v>74</v>
      </c>
      <c r="AW695">
        <v>78</v>
      </c>
      <c r="AX695">
        <v>75</v>
      </c>
      <c r="AY695">
        <v>71</v>
      </c>
      <c r="AZ695">
        <v>69</v>
      </c>
      <c r="BA695">
        <v>43</v>
      </c>
      <c r="BB695">
        <v>29</v>
      </c>
      <c r="BC695">
        <v>37</v>
      </c>
      <c r="BD695">
        <v>75</v>
      </c>
      <c r="BE695">
        <v>71</v>
      </c>
      <c r="BF695">
        <v>60</v>
      </c>
      <c r="BG695">
        <v>84</v>
      </c>
      <c r="BH695">
        <v>72</v>
      </c>
      <c r="BI695">
        <v>80</v>
      </c>
      <c r="BJ695">
        <v>66</v>
      </c>
      <c r="BK695">
        <v>15</v>
      </c>
      <c r="BL695">
        <v>15</v>
      </c>
      <c r="BM695">
        <v>12</v>
      </c>
      <c r="BN695">
        <v>15</v>
      </c>
      <c r="BO695">
        <v>9</v>
      </c>
      <c r="BP695">
        <v>61</v>
      </c>
      <c r="BQ695">
        <v>71</v>
      </c>
      <c r="BR695">
        <v>73</v>
      </c>
      <c r="BS695">
        <v>39</v>
      </c>
      <c r="BT695">
        <v>79</v>
      </c>
      <c r="BU695">
        <v>70</v>
      </c>
    </row>
    <row r="696" spans="1:73" x14ac:dyDescent="0.25">
      <c r="A696" t="s">
        <v>936</v>
      </c>
      <c r="B696">
        <v>22</v>
      </c>
      <c r="C696" t="s">
        <v>10</v>
      </c>
      <c r="D696">
        <v>24</v>
      </c>
      <c r="E696">
        <f>Merge6[[#This Row],[age]]^2</f>
        <v>576</v>
      </c>
      <c r="F696" s="1">
        <v>9500000</v>
      </c>
      <c r="G696" s="1">
        <v>8250000</v>
      </c>
      <c r="H696" s="1">
        <f>Merge6[[#This Row],[MV at time]]/1000000</f>
        <v>9.5</v>
      </c>
      <c r="I696" s="1">
        <f>Merge6[[#This Row],[fee]]/1000000</f>
        <v>8.25</v>
      </c>
      <c r="J696" s="2">
        <f>Merge6[[#This Row],[fee]]/Merge6[[#This Row],[MV at time]]</f>
        <v>0.86842105263157898</v>
      </c>
      <c r="K696" t="s">
        <v>773</v>
      </c>
      <c r="L696" t="s">
        <v>11</v>
      </c>
      <c r="M696" t="s">
        <v>168</v>
      </c>
      <c r="N696" t="s">
        <v>429</v>
      </c>
      <c r="O6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6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696" t="s">
        <v>14</v>
      </c>
      <c r="R696" t="s">
        <v>60</v>
      </c>
      <c r="S696">
        <v>76</v>
      </c>
      <c r="T696">
        <v>81</v>
      </c>
      <c r="U696">
        <f>Merge6[[#This Row],[POT]]-Merge6[[#This Row],[TOT]]</f>
        <v>5</v>
      </c>
      <c r="V696" t="s">
        <v>43</v>
      </c>
      <c r="W696">
        <f>IF(Merge6[[#This Row],[Preffoot]]="Right",1,0)</f>
        <v>0</v>
      </c>
      <c r="X696" t="s">
        <v>21</v>
      </c>
      <c r="Y696">
        <f>IF(Merge6[[#This Row],[Position2]]="GK",1,0)</f>
        <v>0</v>
      </c>
      <c r="Z696">
        <f>IF(Merge6[[#This Row],[Position2]]="LB",1,0)</f>
        <v>0</v>
      </c>
      <c r="AA696">
        <f>IF(Merge6[[#This Row],[Position2]]="CB",1,0)</f>
        <v>0</v>
      </c>
      <c r="AB696">
        <f>IF(Merge6[[#This Row],[Position2]]="RB",1,0)</f>
        <v>0</v>
      </c>
      <c r="AC696">
        <f>IF(Merge6[[#This Row],[Position2]]="LWB",1,0)</f>
        <v>0</v>
      </c>
      <c r="AD696">
        <f>IF(Merge6[[#This Row],[Position2]]="RWB",1,0)</f>
        <v>0</v>
      </c>
      <c r="AE696">
        <f>IF(Merge6[[#This Row],[Position2]]="LM",1,0)</f>
        <v>0</v>
      </c>
      <c r="AF696">
        <f>IF(Merge6[[#This Row],[Position2]]="CDM",1,0)</f>
        <v>0</v>
      </c>
      <c r="AG696">
        <f>IF(Merge6[[#This Row],[Position2]]="CM",1,0)</f>
        <v>0</v>
      </c>
      <c r="AH696">
        <f>IF(Merge6[[#This Row],[Position2]]="CAM",1,0)</f>
        <v>1</v>
      </c>
      <c r="AI696">
        <f>IF(Merge6[[#This Row],[Position2]]="RM",1,0)</f>
        <v>0</v>
      </c>
      <c r="AJ696">
        <f>IF(Merge6[[#This Row],[Position2]]="LW",1,0)</f>
        <v>0</v>
      </c>
      <c r="AK696">
        <f>IF(Merge6[[#This Row],[Position2]]="RW",1,0)</f>
        <v>0</v>
      </c>
      <c r="AL696">
        <f>IF(Merge6[[#This Row],[Position2]]="CF",1,0)</f>
        <v>0</v>
      </c>
      <c r="AM696">
        <f>IF(Merge6[[#This Row],[Position2]]="ST",1,0)</f>
        <v>0</v>
      </c>
      <c r="AN696">
        <v>78</v>
      </c>
      <c r="AO696">
        <v>79</v>
      </c>
      <c r="AP696">
        <v>73</v>
      </c>
      <c r="AQ696">
        <v>77</v>
      </c>
      <c r="AR696">
        <v>64</v>
      </c>
      <c r="AS696">
        <v>43</v>
      </c>
      <c r="AT696">
        <v>74</v>
      </c>
      <c r="AU696">
        <v>73</v>
      </c>
      <c r="AV696">
        <v>73</v>
      </c>
      <c r="AW696">
        <v>78</v>
      </c>
      <c r="AX696">
        <v>75</v>
      </c>
      <c r="AY696">
        <v>71</v>
      </c>
      <c r="AZ696">
        <v>69</v>
      </c>
      <c r="BA696">
        <v>43</v>
      </c>
      <c r="BB696">
        <v>29</v>
      </c>
      <c r="BC696">
        <v>37</v>
      </c>
      <c r="BD696">
        <v>79</v>
      </c>
      <c r="BE696">
        <v>71</v>
      </c>
      <c r="BF696">
        <v>60</v>
      </c>
      <c r="BG696">
        <v>88</v>
      </c>
      <c r="BH696">
        <v>79</v>
      </c>
      <c r="BI696">
        <v>85</v>
      </c>
      <c r="BJ696">
        <v>66</v>
      </c>
      <c r="BK696">
        <v>15</v>
      </c>
      <c r="BL696">
        <v>15</v>
      </c>
      <c r="BM696">
        <v>12</v>
      </c>
      <c r="BN696">
        <v>15</v>
      </c>
      <c r="BO696">
        <v>9</v>
      </c>
      <c r="BP696">
        <v>61</v>
      </c>
      <c r="BQ696">
        <v>71</v>
      </c>
      <c r="BR696">
        <v>73</v>
      </c>
      <c r="BS696">
        <v>39</v>
      </c>
      <c r="BT696">
        <v>76</v>
      </c>
      <c r="BU696">
        <v>70</v>
      </c>
    </row>
    <row r="697" spans="1:73" x14ac:dyDescent="0.25">
      <c r="A697" t="s">
        <v>936</v>
      </c>
      <c r="B697">
        <v>22</v>
      </c>
      <c r="C697" t="s">
        <v>57</v>
      </c>
      <c r="D697">
        <v>22</v>
      </c>
      <c r="E697">
        <f>Merge6[[#This Row],[age]]^2</f>
        <v>484</v>
      </c>
      <c r="F697" s="1">
        <v>1300000</v>
      </c>
      <c r="G697" s="1">
        <v>7600000</v>
      </c>
      <c r="H697" s="1">
        <f>Merge6[[#This Row],[MV at time]]/1000000</f>
        <v>1.3</v>
      </c>
      <c r="I697" s="1">
        <f>Merge6[[#This Row],[fee]]/1000000</f>
        <v>7.6</v>
      </c>
      <c r="J697" s="2">
        <f>Merge6[[#This Row],[fee]]/Merge6[[#This Row],[MV at time]]</f>
        <v>5.8461538461538458</v>
      </c>
      <c r="K697" t="s">
        <v>773</v>
      </c>
      <c r="L697" t="s">
        <v>11</v>
      </c>
      <c r="M697" t="s">
        <v>799</v>
      </c>
      <c r="N697" t="s">
        <v>868</v>
      </c>
      <c r="O6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6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697" t="s">
        <v>801</v>
      </c>
      <c r="R697" t="s">
        <v>869</v>
      </c>
      <c r="S697">
        <v>76</v>
      </c>
      <c r="T697">
        <v>81</v>
      </c>
      <c r="U697">
        <f>Merge6[[#This Row],[POT]]-Merge6[[#This Row],[TOT]]</f>
        <v>5</v>
      </c>
      <c r="V697" t="s">
        <v>43</v>
      </c>
      <c r="W697">
        <f>IF(Merge6[[#This Row],[Preffoot]]="Right",1,0)</f>
        <v>0</v>
      </c>
      <c r="X697" t="s">
        <v>21</v>
      </c>
      <c r="Y697">
        <f>IF(Merge6[[#This Row],[Position2]]="GK",1,0)</f>
        <v>0</v>
      </c>
      <c r="Z697">
        <f>IF(Merge6[[#This Row],[Position2]]="LB",1,0)</f>
        <v>0</v>
      </c>
      <c r="AA697">
        <f>IF(Merge6[[#This Row],[Position2]]="CB",1,0)</f>
        <v>0</v>
      </c>
      <c r="AB697">
        <f>IF(Merge6[[#This Row],[Position2]]="RB",1,0)</f>
        <v>0</v>
      </c>
      <c r="AC697">
        <f>IF(Merge6[[#This Row],[Position2]]="LWB",1,0)</f>
        <v>0</v>
      </c>
      <c r="AD697">
        <f>IF(Merge6[[#This Row],[Position2]]="RWB",1,0)</f>
        <v>0</v>
      </c>
      <c r="AE697">
        <f>IF(Merge6[[#This Row],[Position2]]="LM",1,0)</f>
        <v>0</v>
      </c>
      <c r="AF697">
        <f>IF(Merge6[[#This Row],[Position2]]="CDM",1,0)</f>
        <v>0</v>
      </c>
      <c r="AG697">
        <f>IF(Merge6[[#This Row],[Position2]]="CM",1,0)</f>
        <v>0</v>
      </c>
      <c r="AH697">
        <f>IF(Merge6[[#This Row],[Position2]]="CAM",1,0)</f>
        <v>1</v>
      </c>
      <c r="AI697">
        <f>IF(Merge6[[#This Row],[Position2]]="RM",1,0)</f>
        <v>0</v>
      </c>
      <c r="AJ697">
        <f>IF(Merge6[[#This Row],[Position2]]="LW",1,0)</f>
        <v>0</v>
      </c>
      <c r="AK697">
        <f>IF(Merge6[[#This Row],[Position2]]="RW",1,0)</f>
        <v>0</v>
      </c>
      <c r="AL697">
        <f>IF(Merge6[[#This Row],[Position2]]="CF",1,0)</f>
        <v>0</v>
      </c>
      <c r="AM697">
        <f>IF(Merge6[[#This Row],[Position2]]="ST",1,0)</f>
        <v>0</v>
      </c>
      <c r="AN697">
        <v>78</v>
      </c>
      <c r="AO697">
        <v>79</v>
      </c>
      <c r="AP697">
        <v>73</v>
      </c>
      <c r="AQ697">
        <v>77</v>
      </c>
      <c r="AR697">
        <v>64</v>
      </c>
      <c r="AS697">
        <v>43</v>
      </c>
      <c r="AT697">
        <v>74</v>
      </c>
      <c r="AU697">
        <v>73</v>
      </c>
      <c r="AV697">
        <v>73</v>
      </c>
      <c r="AW697">
        <v>78</v>
      </c>
      <c r="AX697">
        <v>75</v>
      </c>
      <c r="AY697">
        <v>71</v>
      </c>
      <c r="AZ697">
        <v>69</v>
      </c>
      <c r="BA697">
        <v>43</v>
      </c>
      <c r="BB697">
        <v>29</v>
      </c>
      <c r="BC697">
        <v>37</v>
      </c>
      <c r="BD697">
        <v>79</v>
      </c>
      <c r="BE697">
        <v>71</v>
      </c>
      <c r="BF697">
        <v>60</v>
      </c>
      <c r="BG697">
        <v>88</v>
      </c>
      <c r="BH697">
        <v>79</v>
      </c>
      <c r="BI697">
        <v>85</v>
      </c>
      <c r="BJ697">
        <v>66</v>
      </c>
      <c r="BK697">
        <v>15</v>
      </c>
      <c r="BL697">
        <v>15</v>
      </c>
      <c r="BM697">
        <v>12</v>
      </c>
      <c r="BN697">
        <v>15</v>
      </c>
      <c r="BO697">
        <v>9</v>
      </c>
      <c r="BP697">
        <v>61</v>
      </c>
      <c r="BQ697">
        <v>71</v>
      </c>
      <c r="BR697">
        <v>73</v>
      </c>
      <c r="BS697">
        <v>39</v>
      </c>
      <c r="BT697">
        <v>76</v>
      </c>
      <c r="BU697">
        <v>70</v>
      </c>
    </row>
    <row r="698" spans="1:73" x14ac:dyDescent="0.25">
      <c r="A698" t="s">
        <v>1390</v>
      </c>
      <c r="B698">
        <v>35</v>
      </c>
      <c r="C698" t="s">
        <v>23</v>
      </c>
      <c r="D698">
        <v>24</v>
      </c>
      <c r="E698">
        <f>Merge6[[#This Row],[age]]^2</f>
        <v>576</v>
      </c>
      <c r="F698" s="1">
        <v>15000000</v>
      </c>
      <c r="G698" s="1">
        <v>11000000</v>
      </c>
      <c r="H698" s="1">
        <f>Merge6[[#This Row],[MV at time]]/1000000</f>
        <v>15</v>
      </c>
      <c r="I698" s="1">
        <f>Merge6[[#This Row],[fee]]/1000000</f>
        <v>11</v>
      </c>
      <c r="J698" s="2">
        <f>Merge6[[#This Row],[fee]]/Merge6[[#This Row],[MV at time]]</f>
        <v>0.73333333333333328</v>
      </c>
      <c r="K698" t="s">
        <v>1233</v>
      </c>
      <c r="L698" t="s">
        <v>277</v>
      </c>
      <c r="M698" t="s">
        <v>489</v>
      </c>
      <c r="N698" t="s">
        <v>228</v>
      </c>
      <c r="O6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6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698" t="s">
        <v>6</v>
      </c>
      <c r="R698" t="s">
        <v>7</v>
      </c>
      <c r="S698">
        <v>77</v>
      </c>
      <c r="T698">
        <v>83</v>
      </c>
      <c r="U698">
        <f>Merge6[[#This Row],[POT]]-Merge6[[#This Row],[TOT]]</f>
        <v>6</v>
      </c>
      <c r="V698" t="s">
        <v>43</v>
      </c>
      <c r="W698">
        <f>IF(Merge6[[#This Row],[Preffoot]]="Right",1,0)</f>
        <v>0</v>
      </c>
      <c r="X698" t="s">
        <v>26</v>
      </c>
      <c r="Y698">
        <f>IF(Merge6[[#This Row],[Position2]]="GK",1,0)</f>
        <v>0</v>
      </c>
      <c r="Z698">
        <f>IF(Merge6[[#This Row],[Position2]]="LB",1,0)</f>
        <v>1</v>
      </c>
      <c r="AA698">
        <f>IF(Merge6[[#This Row],[Position2]]="CB",1,0)</f>
        <v>0</v>
      </c>
      <c r="AB698">
        <f>IF(Merge6[[#This Row],[Position2]]="RB",1,0)</f>
        <v>0</v>
      </c>
      <c r="AC698">
        <f>IF(Merge6[[#This Row],[Position2]]="LWB",1,0)</f>
        <v>0</v>
      </c>
      <c r="AD698">
        <f>IF(Merge6[[#This Row],[Position2]]="RWB",1,0)</f>
        <v>0</v>
      </c>
      <c r="AE698">
        <f>IF(Merge6[[#This Row],[Position2]]="LM",1,0)</f>
        <v>0</v>
      </c>
      <c r="AF698">
        <f>IF(Merge6[[#This Row],[Position2]]="CDM",1,0)</f>
        <v>0</v>
      </c>
      <c r="AG698">
        <f>IF(Merge6[[#This Row],[Position2]]="CM",1,0)</f>
        <v>0</v>
      </c>
      <c r="AH698">
        <f>IF(Merge6[[#This Row],[Position2]]="CAM",1,0)</f>
        <v>0</v>
      </c>
      <c r="AI698">
        <f>IF(Merge6[[#This Row],[Position2]]="RM",1,0)</f>
        <v>0</v>
      </c>
      <c r="AJ698">
        <f>IF(Merge6[[#This Row],[Position2]]="LW",1,0)</f>
        <v>0</v>
      </c>
      <c r="AK698">
        <f>IF(Merge6[[#This Row],[Position2]]="RW",1,0)</f>
        <v>0</v>
      </c>
      <c r="AL698">
        <f>IF(Merge6[[#This Row],[Position2]]="CF",1,0)</f>
        <v>0</v>
      </c>
      <c r="AM698">
        <f>IF(Merge6[[#This Row],[Position2]]="ST",1,0)</f>
        <v>0</v>
      </c>
      <c r="AN698">
        <v>76</v>
      </c>
      <c r="AO698">
        <v>72</v>
      </c>
      <c r="AP698">
        <v>74</v>
      </c>
      <c r="AQ698">
        <v>70</v>
      </c>
      <c r="AR698">
        <v>60</v>
      </c>
      <c r="AS698">
        <v>71</v>
      </c>
      <c r="AT698">
        <v>56</v>
      </c>
      <c r="AU698">
        <v>49</v>
      </c>
      <c r="AV698">
        <v>48</v>
      </c>
      <c r="AW698">
        <v>67</v>
      </c>
      <c r="AX698">
        <v>41</v>
      </c>
      <c r="AY698">
        <v>42</v>
      </c>
      <c r="AZ698">
        <v>38</v>
      </c>
      <c r="BA698" t="s">
        <v>1234</v>
      </c>
      <c r="BB698">
        <v>75</v>
      </c>
      <c r="BC698">
        <v>76</v>
      </c>
      <c r="BD698">
        <v>71</v>
      </c>
      <c r="BE698">
        <v>76</v>
      </c>
      <c r="BF698">
        <v>74</v>
      </c>
      <c r="BG698">
        <v>41</v>
      </c>
      <c r="BH698">
        <v>76</v>
      </c>
      <c r="BI698">
        <v>66</v>
      </c>
      <c r="BJ698">
        <v>74</v>
      </c>
      <c r="BK698">
        <v>13</v>
      </c>
      <c r="BL698">
        <v>14</v>
      </c>
      <c r="BM698">
        <v>14</v>
      </c>
      <c r="BN698">
        <v>12</v>
      </c>
      <c r="BO698">
        <v>15</v>
      </c>
      <c r="BP698">
        <v>79</v>
      </c>
      <c r="BQ698">
        <v>78</v>
      </c>
      <c r="BR698">
        <v>63</v>
      </c>
      <c r="BS698">
        <v>75</v>
      </c>
      <c r="BT698">
        <v>60</v>
      </c>
      <c r="BU698">
        <v>70</v>
      </c>
    </row>
    <row r="699" spans="1:73" x14ac:dyDescent="0.25">
      <c r="A699" t="s">
        <v>1319</v>
      </c>
      <c r="B699">
        <v>23</v>
      </c>
      <c r="C699" t="s">
        <v>28</v>
      </c>
      <c r="D699">
        <v>17</v>
      </c>
      <c r="E699">
        <f>Merge6[[#This Row],[age]]^2</f>
        <v>289</v>
      </c>
      <c r="F699" s="1">
        <v>2000000</v>
      </c>
      <c r="G699" s="1">
        <v>20000000</v>
      </c>
      <c r="H699" s="1">
        <f>Merge6[[#This Row],[MV at time]]/1000000</f>
        <v>2</v>
      </c>
      <c r="I699" s="1">
        <f>Merge6[[#This Row],[fee]]/1000000</f>
        <v>20</v>
      </c>
      <c r="J699" s="2">
        <f>Merge6[[#This Row],[fee]]/Merge6[[#This Row],[MV at time]]</f>
        <v>10</v>
      </c>
      <c r="K699" t="s">
        <v>1233</v>
      </c>
      <c r="L699" t="s">
        <v>149</v>
      </c>
      <c r="M699" t="s">
        <v>54</v>
      </c>
      <c r="N699" t="s">
        <v>240</v>
      </c>
      <c r="O6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6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699" t="s">
        <v>55</v>
      </c>
      <c r="R699" t="s">
        <v>91</v>
      </c>
      <c r="S699">
        <v>64</v>
      </c>
      <c r="T699">
        <v>84</v>
      </c>
      <c r="U699">
        <f>Merge6[[#This Row],[POT]]-Merge6[[#This Row],[TOT]]</f>
        <v>20</v>
      </c>
      <c r="V699" t="s">
        <v>8</v>
      </c>
      <c r="W699">
        <f>IF(Merge6[[#This Row],[Preffoot]]="Right",1,0)</f>
        <v>1</v>
      </c>
      <c r="X699" t="s">
        <v>15</v>
      </c>
      <c r="Y699">
        <f>IF(Merge6[[#This Row],[Position2]]="GK",1,0)</f>
        <v>0</v>
      </c>
      <c r="Z699">
        <f>IF(Merge6[[#This Row],[Position2]]="LB",1,0)</f>
        <v>0</v>
      </c>
      <c r="AA699">
        <f>IF(Merge6[[#This Row],[Position2]]="CB",1,0)</f>
        <v>0</v>
      </c>
      <c r="AB699">
        <f>IF(Merge6[[#This Row],[Position2]]="RB",1,0)</f>
        <v>0</v>
      </c>
      <c r="AC699">
        <f>IF(Merge6[[#This Row],[Position2]]="LWB",1,0)</f>
        <v>0</v>
      </c>
      <c r="AD699">
        <f>IF(Merge6[[#This Row],[Position2]]="RWB",1,0)</f>
        <v>0</v>
      </c>
      <c r="AE699">
        <f>IF(Merge6[[#This Row],[Position2]]="LM",1,0)</f>
        <v>0</v>
      </c>
      <c r="AF699">
        <f>IF(Merge6[[#This Row],[Position2]]="CDM",1,0)</f>
        <v>0</v>
      </c>
      <c r="AG699">
        <f>IF(Merge6[[#This Row],[Position2]]="CM",1,0)</f>
        <v>0</v>
      </c>
      <c r="AH699">
        <f>IF(Merge6[[#This Row],[Position2]]="CAM",1,0)</f>
        <v>0</v>
      </c>
      <c r="AI699">
        <f>IF(Merge6[[#This Row],[Position2]]="RM",1,0)</f>
        <v>0</v>
      </c>
      <c r="AJ699">
        <f>IF(Merge6[[#This Row],[Position2]]="LW",1,0)</f>
        <v>0</v>
      </c>
      <c r="AK699">
        <f>IF(Merge6[[#This Row],[Position2]]="RW",1,0)</f>
        <v>0</v>
      </c>
      <c r="AL699">
        <f>IF(Merge6[[#This Row],[Position2]]="CF",1,0)</f>
        <v>0</v>
      </c>
      <c r="AM699">
        <f>IF(Merge6[[#This Row],[Position2]]="ST",1,0)</f>
        <v>1</v>
      </c>
      <c r="AN699">
        <v>68</v>
      </c>
      <c r="AO699">
        <v>73</v>
      </c>
      <c r="AP699">
        <v>53</v>
      </c>
      <c r="AQ699">
        <v>63</v>
      </c>
      <c r="AR699">
        <v>56</v>
      </c>
      <c r="AS699">
        <v>52</v>
      </c>
      <c r="AT699">
        <v>72</v>
      </c>
      <c r="AU699">
        <v>60</v>
      </c>
      <c r="AV699">
        <v>61</v>
      </c>
      <c r="AW699">
        <v>58</v>
      </c>
      <c r="AX699">
        <v>52</v>
      </c>
      <c r="AY699">
        <v>56</v>
      </c>
      <c r="AZ699">
        <v>57</v>
      </c>
      <c r="BA699" t="s">
        <v>1234</v>
      </c>
      <c r="BB699">
        <v>31</v>
      </c>
      <c r="BC699">
        <v>26</v>
      </c>
      <c r="BD699">
        <v>78</v>
      </c>
      <c r="BE699">
        <v>50</v>
      </c>
      <c r="BF699">
        <v>67</v>
      </c>
      <c r="BG699">
        <v>74</v>
      </c>
      <c r="BH699">
        <v>76</v>
      </c>
      <c r="BI699">
        <v>73</v>
      </c>
      <c r="BJ699">
        <v>61</v>
      </c>
      <c r="BK699">
        <v>7</v>
      </c>
      <c r="BL699">
        <v>12</v>
      </c>
      <c r="BM699">
        <v>9</v>
      </c>
      <c r="BN699">
        <v>15</v>
      </c>
      <c r="BO699">
        <v>11</v>
      </c>
      <c r="BP699">
        <v>44</v>
      </c>
      <c r="BQ699">
        <v>58</v>
      </c>
      <c r="BR699">
        <v>61</v>
      </c>
      <c r="BS699">
        <v>17</v>
      </c>
      <c r="BT699">
        <v>60</v>
      </c>
      <c r="BU699">
        <v>65</v>
      </c>
    </row>
    <row r="700" spans="1:73" x14ac:dyDescent="0.25">
      <c r="A700" t="s">
        <v>1002</v>
      </c>
      <c r="B700">
        <v>34</v>
      </c>
      <c r="C700" t="s">
        <v>10</v>
      </c>
      <c r="D700">
        <v>18</v>
      </c>
      <c r="E700">
        <f>Merge6[[#This Row],[age]]^2</f>
        <v>324</v>
      </c>
      <c r="F700" s="1">
        <v>8000000</v>
      </c>
      <c r="G700" s="1">
        <v>5230000</v>
      </c>
      <c r="H700" s="1">
        <f>Merge6[[#This Row],[MV at time]]/1000000</f>
        <v>8</v>
      </c>
      <c r="I700" s="1">
        <f>Merge6[[#This Row],[fee]]/1000000</f>
        <v>5.23</v>
      </c>
      <c r="J700" s="2">
        <f>Merge6[[#This Row],[fee]]/Merge6[[#This Row],[MV at time]]</f>
        <v>0.65375000000000005</v>
      </c>
      <c r="K700" t="s">
        <v>773</v>
      </c>
      <c r="L700" t="s">
        <v>3</v>
      </c>
      <c r="M700" t="s">
        <v>855</v>
      </c>
      <c r="N700" t="s">
        <v>354</v>
      </c>
      <c r="O7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700" t="s">
        <v>851</v>
      </c>
      <c r="R700" t="s">
        <v>31</v>
      </c>
      <c r="S700">
        <v>65</v>
      </c>
      <c r="T700">
        <v>84</v>
      </c>
      <c r="U700">
        <f>Merge6[[#This Row],[POT]]-Merge6[[#This Row],[TOT]]</f>
        <v>19</v>
      </c>
      <c r="V700" t="s">
        <v>8</v>
      </c>
      <c r="W700">
        <f>IF(Merge6[[#This Row],[Preffoot]]="Right",1,0)</f>
        <v>1</v>
      </c>
      <c r="X700" t="s">
        <v>20</v>
      </c>
      <c r="Y700">
        <f>IF(Merge6[[#This Row],[Position2]]="GK",1,0)</f>
        <v>0</v>
      </c>
      <c r="Z700">
        <f>IF(Merge6[[#This Row],[Position2]]="LB",1,0)</f>
        <v>0</v>
      </c>
      <c r="AA700">
        <f>IF(Merge6[[#This Row],[Position2]]="CB",1,0)</f>
        <v>0</v>
      </c>
      <c r="AB700">
        <f>IF(Merge6[[#This Row],[Position2]]="RB",1,0)</f>
        <v>0</v>
      </c>
      <c r="AC700">
        <f>IF(Merge6[[#This Row],[Position2]]="LWB",1,0)</f>
        <v>0</v>
      </c>
      <c r="AD700">
        <f>IF(Merge6[[#This Row],[Position2]]="RWB",1,0)</f>
        <v>0</v>
      </c>
      <c r="AE700">
        <f>IF(Merge6[[#This Row],[Position2]]="LM",1,0)</f>
        <v>0</v>
      </c>
      <c r="AF700">
        <f>IF(Merge6[[#This Row],[Position2]]="CDM",1,0)</f>
        <v>0</v>
      </c>
      <c r="AG700">
        <f>IF(Merge6[[#This Row],[Position2]]="CM",1,0)</f>
        <v>1</v>
      </c>
      <c r="AH700">
        <f>IF(Merge6[[#This Row],[Position2]]="CAM",1,0)</f>
        <v>0</v>
      </c>
      <c r="AI700">
        <f>IF(Merge6[[#This Row],[Position2]]="RM",1,0)</f>
        <v>0</v>
      </c>
      <c r="AJ700">
        <f>IF(Merge6[[#This Row],[Position2]]="LW",1,0)</f>
        <v>0</v>
      </c>
      <c r="AK700">
        <f>IF(Merge6[[#This Row],[Position2]]="RW",1,0)</f>
        <v>0</v>
      </c>
      <c r="AL700">
        <f>IF(Merge6[[#This Row],[Position2]]="CF",1,0)</f>
        <v>0</v>
      </c>
      <c r="AM700">
        <f>IF(Merge6[[#This Row],[Position2]]="ST",1,0)</f>
        <v>0</v>
      </c>
      <c r="AN700">
        <v>70</v>
      </c>
      <c r="AO700">
        <v>71</v>
      </c>
      <c r="AP700">
        <v>68</v>
      </c>
      <c r="AQ700">
        <v>70</v>
      </c>
      <c r="AR700">
        <v>71</v>
      </c>
      <c r="AS700">
        <v>48</v>
      </c>
      <c r="AT700">
        <v>58</v>
      </c>
      <c r="AU700">
        <v>60</v>
      </c>
      <c r="AV700">
        <v>65</v>
      </c>
      <c r="AW700">
        <v>64</v>
      </c>
      <c r="AX700">
        <v>69</v>
      </c>
      <c r="AY700">
        <v>48</v>
      </c>
      <c r="AZ700">
        <v>54</v>
      </c>
      <c r="BA700">
        <v>47</v>
      </c>
      <c r="BB700">
        <v>41</v>
      </c>
      <c r="BC700">
        <v>50</v>
      </c>
      <c r="BD700">
        <v>74</v>
      </c>
      <c r="BE700">
        <v>62</v>
      </c>
      <c r="BF700">
        <v>43</v>
      </c>
      <c r="BG700">
        <v>75</v>
      </c>
      <c r="BH700">
        <v>65</v>
      </c>
      <c r="BI700">
        <v>74</v>
      </c>
      <c r="BJ700">
        <v>53</v>
      </c>
      <c r="BK700">
        <v>14</v>
      </c>
      <c r="BL700">
        <v>12</v>
      </c>
      <c r="BM700">
        <v>13</v>
      </c>
      <c r="BN700">
        <v>10</v>
      </c>
      <c r="BO700">
        <v>10</v>
      </c>
      <c r="BP700">
        <v>42</v>
      </c>
      <c r="BQ700">
        <v>59</v>
      </c>
      <c r="BR700">
        <v>63</v>
      </c>
      <c r="BS700">
        <v>38</v>
      </c>
      <c r="BT700">
        <v>70</v>
      </c>
      <c r="BU700">
        <v>70</v>
      </c>
    </row>
    <row r="701" spans="1:73" x14ac:dyDescent="0.25">
      <c r="A701" t="s">
        <v>668</v>
      </c>
      <c r="B701">
        <v>11</v>
      </c>
      <c r="C701" t="s">
        <v>71</v>
      </c>
      <c r="D701">
        <v>22</v>
      </c>
      <c r="E701">
        <f>Merge6[[#This Row],[age]]^2</f>
        <v>484</v>
      </c>
      <c r="F701" s="1">
        <v>11000000</v>
      </c>
      <c r="G701" s="1">
        <v>10500000</v>
      </c>
      <c r="H701" s="1">
        <f>Merge6[[#This Row],[MV at time]]/1000000</f>
        <v>11</v>
      </c>
      <c r="I701" s="1">
        <f>Merge6[[#This Row],[fee]]/1000000</f>
        <v>10.5</v>
      </c>
      <c r="J701" s="2">
        <f>Merge6[[#This Row],[fee]]/Merge6[[#This Row],[MV at time]]</f>
        <v>0.95454545454545459</v>
      </c>
      <c r="K701" t="s">
        <v>509</v>
      </c>
      <c r="L701" t="s">
        <v>3</v>
      </c>
      <c r="M701" t="s">
        <v>495</v>
      </c>
      <c r="N701" t="s">
        <v>197</v>
      </c>
      <c r="O7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01" t="s">
        <v>81</v>
      </c>
      <c r="R701" t="s">
        <v>6</v>
      </c>
      <c r="S701">
        <v>76</v>
      </c>
      <c r="T701">
        <v>85</v>
      </c>
      <c r="U701">
        <f>Merge6[[#This Row],[POT]]-Merge6[[#This Row],[TOT]]</f>
        <v>9</v>
      </c>
      <c r="V701" t="s">
        <v>8</v>
      </c>
      <c r="W701">
        <f>IF(Merge6[[#This Row],[Preffoot]]="Right",1,0)</f>
        <v>1</v>
      </c>
      <c r="X701" t="s">
        <v>156</v>
      </c>
      <c r="Y701">
        <f>IF(Merge6[[#This Row],[Position2]]="GK",1,0)</f>
        <v>0</v>
      </c>
      <c r="Z701">
        <f>IF(Merge6[[#This Row],[Position2]]="LB",1,0)</f>
        <v>0</v>
      </c>
      <c r="AA701">
        <f>IF(Merge6[[#This Row],[Position2]]="CB",1,0)</f>
        <v>0</v>
      </c>
      <c r="AB701">
        <f>IF(Merge6[[#This Row],[Position2]]="RB",1,0)</f>
        <v>0</v>
      </c>
      <c r="AC701">
        <f>IF(Merge6[[#This Row],[Position2]]="LWB",1,0)</f>
        <v>0</v>
      </c>
      <c r="AD701">
        <f>IF(Merge6[[#This Row],[Position2]]="RWB",1,0)</f>
        <v>0</v>
      </c>
      <c r="AE701">
        <f>IF(Merge6[[#This Row],[Position2]]="LM",1,0)</f>
        <v>0</v>
      </c>
      <c r="AF701">
        <f>IF(Merge6[[#This Row],[Position2]]="CDM",1,0)</f>
        <v>0</v>
      </c>
      <c r="AG701">
        <f>IF(Merge6[[#This Row],[Position2]]="CM",1,0)</f>
        <v>0</v>
      </c>
      <c r="AH701">
        <f>IF(Merge6[[#This Row],[Position2]]="CAM",1,0)</f>
        <v>0</v>
      </c>
      <c r="AI701">
        <f>IF(Merge6[[#This Row],[Position2]]="RM",1,0)</f>
        <v>0</v>
      </c>
      <c r="AJ701">
        <f>IF(Merge6[[#This Row],[Position2]]="LW",1,0)</f>
        <v>1</v>
      </c>
      <c r="AK701">
        <f>IF(Merge6[[#This Row],[Position2]]="RW",1,0)</f>
        <v>0</v>
      </c>
      <c r="AL701">
        <f>IF(Merge6[[#This Row],[Position2]]="CF",1,0)</f>
        <v>0</v>
      </c>
      <c r="AM701">
        <f>IF(Merge6[[#This Row],[Position2]]="ST",1,0)</f>
        <v>0</v>
      </c>
      <c r="AN701">
        <v>78</v>
      </c>
      <c r="AO701">
        <v>79</v>
      </c>
      <c r="AP701">
        <v>74</v>
      </c>
      <c r="AQ701">
        <v>72</v>
      </c>
      <c r="AR701">
        <v>70</v>
      </c>
      <c r="AS701">
        <v>45</v>
      </c>
      <c r="AT701">
        <v>73</v>
      </c>
      <c r="AU701">
        <v>69</v>
      </c>
      <c r="AV701">
        <v>70</v>
      </c>
      <c r="AW701">
        <v>70</v>
      </c>
      <c r="AX701">
        <v>68</v>
      </c>
      <c r="AY701">
        <v>68</v>
      </c>
      <c r="AZ701">
        <v>64</v>
      </c>
      <c r="BA701">
        <v>42</v>
      </c>
      <c r="BB701">
        <v>37</v>
      </c>
      <c r="BC701">
        <v>42</v>
      </c>
      <c r="BD701">
        <v>92</v>
      </c>
      <c r="BE701">
        <v>86</v>
      </c>
      <c r="BF701">
        <v>65</v>
      </c>
      <c r="BG701">
        <v>93</v>
      </c>
      <c r="BH701">
        <v>87</v>
      </c>
      <c r="BI701">
        <v>89</v>
      </c>
      <c r="BJ701">
        <v>60</v>
      </c>
      <c r="BK701">
        <v>10</v>
      </c>
      <c r="BL701">
        <v>10</v>
      </c>
      <c r="BM701">
        <v>13</v>
      </c>
      <c r="BN701">
        <v>14</v>
      </c>
      <c r="BO701">
        <v>7</v>
      </c>
      <c r="BP701">
        <v>62</v>
      </c>
      <c r="BQ701">
        <v>71</v>
      </c>
      <c r="BR701">
        <v>71</v>
      </c>
      <c r="BS701">
        <v>41</v>
      </c>
      <c r="BT701">
        <v>72</v>
      </c>
      <c r="BU701">
        <v>76</v>
      </c>
    </row>
    <row r="702" spans="1:73" x14ac:dyDescent="0.25">
      <c r="A702" t="s">
        <v>1172</v>
      </c>
      <c r="B702">
        <v>40</v>
      </c>
      <c r="C702" t="s">
        <v>23</v>
      </c>
      <c r="D702">
        <v>23</v>
      </c>
      <c r="E702">
        <f>Merge6[[#This Row],[age]]^2</f>
        <v>529</v>
      </c>
      <c r="F702" s="1">
        <v>5000000</v>
      </c>
      <c r="G702" s="1">
        <v>13000000</v>
      </c>
      <c r="H702" s="1">
        <f>Merge6[[#This Row],[MV at time]]/1000000</f>
        <v>5</v>
      </c>
      <c r="I702" s="1">
        <f>Merge6[[#This Row],[fee]]/1000000</f>
        <v>13</v>
      </c>
      <c r="J702" s="2">
        <f>Merge6[[#This Row],[fee]]/Merge6[[#This Row],[MV at time]]</f>
        <v>2.6</v>
      </c>
      <c r="K702" t="s">
        <v>1050</v>
      </c>
      <c r="L702" t="s">
        <v>277</v>
      </c>
      <c r="M702" t="s">
        <v>29</v>
      </c>
      <c r="N702" t="s">
        <v>25</v>
      </c>
      <c r="O7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02" t="s">
        <v>30</v>
      </c>
      <c r="R702" t="s">
        <v>7</v>
      </c>
      <c r="S702">
        <v>76</v>
      </c>
      <c r="T702">
        <v>80</v>
      </c>
      <c r="U702">
        <f>Merge6[[#This Row],[POT]]-Merge6[[#This Row],[TOT]]</f>
        <v>4</v>
      </c>
      <c r="V702" t="s">
        <v>43</v>
      </c>
      <c r="W702">
        <f>IF(Merge6[[#This Row],[Preffoot]]="Right",1,0)</f>
        <v>0</v>
      </c>
      <c r="X702" t="s">
        <v>26</v>
      </c>
      <c r="Y702">
        <f>IF(Merge6[[#This Row],[Position2]]="GK",1,0)</f>
        <v>0</v>
      </c>
      <c r="Z702">
        <f>IF(Merge6[[#This Row],[Position2]]="LB",1,0)</f>
        <v>1</v>
      </c>
      <c r="AA702">
        <f>IF(Merge6[[#This Row],[Position2]]="CB",1,0)</f>
        <v>0</v>
      </c>
      <c r="AB702">
        <f>IF(Merge6[[#This Row],[Position2]]="RB",1,0)</f>
        <v>0</v>
      </c>
      <c r="AC702">
        <f>IF(Merge6[[#This Row],[Position2]]="LWB",1,0)</f>
        <v>0</v>
      </c>
      <c r="AD702">
        <f>IF(Merge6[[#This Row],[Position2]]="RWB",1,0)</f>
        <v>0</v>
      </c>
      <c r="AE702">
        <f>IF(Merge6[[#This Row],[Position2]]="LM",1,0)</f>
        <v>0</v>
      </c>
      <c r="AF702">
        <f>IF(Merge6[[#This Row],[Position2]]="CDM",1,0)</f>
        <v>0</v>
      </c>
      <c r="AG702">
        <f>IF(Merge6[[#This Row],[Position2]]="CM",1,0)</f>
        <v>0</v>
      </c>
      <c r="AH702">
        <f>IF(Merge6[[#This Row],[Position2]]="CAM",1,0)</f>
        <v>0</v>
      </c>
      <c r="AI702">
        <f>IF(Merge6[[#This Row],[Position2]]="RM",1,0)</f>
        <v>0</v>
      </c>
      <c r="AJ702">
        <f>IF(Merge6[[#This Row],[Position2]]="LW",1,0)</f>
        <v>0</v>
      </c>
      <c r="AK702">
        <f>IF(Merge6[[#This Row],[Position2]]="RW",1,0)</f>
        <v>0</v>
      </c>
      <c r="AL702">
        <f>IF(Merge6[[#This Row],[Position2]]="CF",1,0)</f>
        <v>0</v>
      </c>
      <c r="AM702">
        <f>IF(Merge6[[#This Row],[Position2]]="ST",1,0)</f>
        <v>0</v>
      </c>
      <c r="AN702">
        <v>75</v>
      </c>
      <c r="AO702">
        <v>74</v>
      </c>
      <c r="AP702">
        <v>77</v>
      </c>
      <c r="AQ702">
        <v>74</v>
      </c>
      <c r="AR702">
        <v>67</v>
      </c>
      <c r="AS702">
        <v>56</v>
      </c>
      <c r="AT702">
        <v>64</v>
      </c>
      <c r="AU702">
        <v>65</v>
      </c>
      <c r="AV702">
        <v>60</v>
      </c>
      <c r="AW702">
        <v>68</v>
      </c>
      <c r="AX702">
        <v>63</v>
      </c>
      <c r="AY702">
        <v>47</v>
      </c>
      <c r="AZ702">
        <v>55</v>
      </c>
      <c r="BA702">
        <v>70</v>
      </c>
      <c r="BB702">
        <v>71</v>
      </c>
      <c r="BC702">
        <v>71</v>
      </c>
      <c r="BD702">
        <v>83</v>
      </c>
      <c r="BE702">
        <v>82</v>
      </c>
      <c r="BF702">
        <v>66</v>
      </c>
      <c r="BG702">
        <v>77</v>
      </c>
      <c r="BH702">
        <v>84</v>
      </c>
      <c r="BI702">
        <v>79</v>
      </c>
      <c r="BJ702">
        <v>77</v>
      </c>
      <c r="BK702">
        <v>9</v>
      </c>
      <c r="BL702">
        <v>6</v>
      </c>
      <c r="BM702">
        <v>10</v>
      </c>
      <c r="BN702">
        <v>15</v>
      </c>
      <c r="BO702">
        <v>11</v>
      </c>
      <c r="BP702">
        <v>55</v>
      </c>
      <c r="BQ702">
        <v>71</v>
      </c>
      <c r="BR702">
        <v>66</v>
      </c>
      <c r="BS702">
        <v>69</v>
      </c>
      <c r="BT702">
        <v>64</v>
      </c>
      <c r="BU702">
        <v>68</v>
      </c>
    </row>
    <row r="703" spans="1:73" x14ac:dyDescent="0.25">
      <c r="A703" t="s">
        <v>669</v>
      </c>
      <c r="B703">
        <v>23</v>
      </c>
      <c r="C703" t="s">
        <v>1</v>
      </c>
      <c r="D703">
        <v>30</v>
      </c>
      <c r="E703">
        <f>Merge6[[#This Row],[age]]^2</f>
        <v>900</v>
      </c>
      <c r="F703" s="1">
        <v>35000000</v>
      </c>
      <c r="G703" s="1">
        <v>30500000</v>
      </c>
      <c r="H703" s="1">
        <f>Merge6[[#This Row],[MV at time]]/1000000</f>
        <v>35</v>
      </c>
      <c r="I703" s="1">
        <f>Merge6[[#This Row],[fee]]/1000000</f>
        <v>30.5</v>
      </c>
      <c r="J703" s="2">
        <f>Merge6[[#This Row],[fee]]/Merge6[[#This Row],[MV at time]]</f>
        <v>0.87142857142857144</v>
      </c>
      <c r="K703" t="s">
        <v>509</v>
      </c>
      <c r="L703" t="s">
        <v>252</v>
      </c>
      <c r="M703" t="s">
        <v>240</v>
      </c>
      <c r="N703" t="s">
        <v>218</v>
      </c>
      <c r="O7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03" t="s">
        <v>91</v>
      </c>
      <c r="R703" t="s">
        <v>91</v>
      </c>
      <c r="S703">
        <v>87</v>
      </c>
      <c r="T703">
        <v>87</v>
      </c>
      <c r="U703">
        <f>Merge6[[#This Row],[POT]]-Merge6[[#This Row],[TOT]]</f>
        <v>0</v>
      </c>
      <c r="V703" t="s">
        <v>8</v>
      </c>
      <c r="W703">
        <f>IF(Merge6[[#This Row],[Preffoot]]="Right",1,0)</f>
        <v>1</v>
      </c>
      <c r="X703" t="s">
        <v>9</v>
      </c>
      <c r="Y703">
        <f>IF(Merge6[[#This Row],[Position2]]="GK",1,0)</f>
        <v>0</v>
      </c>
      <c r="Z703">
        <f>IF(Merge6[[#This Row],[Position2]]="LB",1,0)</f>
        <v>0</v>
      </c>
      <c r="AA703">
        <f>IF(Merge6[[#This Row],[Position2]]="CB",1,0)</f>
        <v>1</v>
      </c>
      <c r="AB703">
        <f>IF(Merge6[[#This Row],[Position2]]="RB",1,0)</f>
        <v>0</v>
      </c>
      <c r="AC703">
        <f>IF(Merge6[[#This Row],[Position2]]="LWB",1,0)</f>
        <v>0</v>
      </c>
      <c r="AD703">
        <f>IF(Merge6[[#This Row],[Position2]]="RWB",1,0)</f>
        <v>0</v>
      </c>
      <c r="AE703">
        <f>IF(Merge6[[#This Row],[Position2]]="LM",1,0)</f>
        <v>0</v>
      </c>
      <c r="AF703">
        <f>IF(Merge6[[#This Row],[Position2]]="CDM",1,0)</f>
        <v>0</v>
      </c>
      <c r="AG703">
        <f>IF(Merge6[[#This Row],[Position2]]="CM",1,0)</f>
        <v>0</v>
      </c>
      <c r="AH703">
        <f>IF(Merge6[[#This Row],[Position2]]="CAM",1,0)</f>
        <v>0</v>
      </c>
      <c r="AI703">
        <f>IF(Merge6[[#This Row],[Position2]]="RM",1,0)</f>
        <v>0</v>
      </c>
      <c r="AJ703">
        <f>IF(Merge6[[#This Row],[Position2]]="LW",1,0)</f>
        <v>0</v>
      </c>
      <c r="AK703">
        <f>IF(Merge6[[#This Row],[Position2]]="RW",1,0)</f>
        <v>0</v>
      </c>
      <c r="AL703">
        <f>IF(Merge6[[#This Row],[Position2]]="CF",1,0)</f>
        <v>0</v>
      </c>
      <c r="AM703">
        <f>IF(Merge6[[#This Row],[Position2]]="ST",1,0)</f>
        <v>0</v>
      </c>
      <c r="AN703">
        <v>81</v>
      </c>
      <c r="AO703">
        <v>69</v>
      </c>
      <c r="AP703">
        <v>65</v>
      </c>
      <c r="AQ703">
        <v>81</v>
      </c>
      <c r="AR703">
        <v>86</v>
      </c>
      <c r="AS703">
        <v>87</v>
      </c>
      <c r="AT703">
        <v>71</v>
      </c>
      <c r="AU703">
        <v>55</v>
      </c>
      <c r="AV703">
        <v>51</v>
      </c>
      <c r="AW703">
        <v>66</v>
      </c>
      <c r="AX703">
        <v>53</v>
      </c>
      <c r="AY703">
        <v>68</v>
      </c>
      <c r="AZ703">
        <v>60</v>
      </c>
      <c r="BA703">
        <v>90</v>
      </c>
      <c r="BB703">
        <v>86</v>
      </c>
      <c r="BC703">
        <v>88</v>
      </c>
      <c r="BD703">
        <v>42</v>
      </c>
      <c r="BE703">
        <v>65</v>
      </c>
      <c r="BF703">
        <v>86</v>
      </c>
      <c r="BG703">
        <v>59</v>
      </c>
      <c r="BH703">
        <v>66</v>
      </c>
      <c r="BI703">
        <v>63</v>
      </c>
      <c r="BJ703">
        <v>68</v>
      </c>
      <c r="BK703">
        <v>5</v>
      </c>
      <c r="BL703">
        <v>15</v>
      </c>
      <c r="BM703">
        <v>6</v>
      </c>
      <c r="BN703">
        <v>10</v>
      </c>
      <c r="BO703">
        <v>6</v>
      </c>
      <c r="BP703">
        <v>71</v>
      </c>
      <c r="BQ703">
        <v>87</v>
      </c>
      <c r="BR703">
        <v>56</v>
      </c>
      <c r="BS703">
        <v>91</v>
      </c>
      <c r="BT703">
        <v>80</v>
      </c>
      <c r="BU703">
        <v>89</v>
      </c>
    </row>
    <row r="704" spans="1:73" x14ac:dyDescent="0.25">
      <c r="A704" t="s">
        <v>775</v>
      </c>
      <c r="B704">
        <v>0</v>
      </c>
      <c r="C704" t="s">
        <v>33</v>
      </c>
      <c r="D704">
        <v>28</v>
      </c>
      <c r="E704">
        <f>Merge6[[#This Row],[age]]^2</f>
        <v>784</v>
      </c>
      <c r="F704" s="1">
        <v>16000000</v>
      </c>
      <c r="G704" s="1">
        <v>16800000</v>
      </c>
      <c r="H704" s="1">
        <f>Merge6[[#This Row],[MV at time]]/1000000</f>
        <v>16</v>
      </c>
      <c r="I704" s="1">
        <f>Merge6[[#This Row],[fee]]/1000000</f>
        <v>16.8</v>
      </c>
      <c r="J704" s="2">
        <f>Merge6[[#This Row],[fee]]/Merge6[[#This Row],[MV at time]]</f>
        <v>1.05</v>
      </c>
      <c r="K704" t="s">
        <v>773</v>
      </c>
      <c r="L704" t="s">
        <v>776</v>
      </c>
      <c r="M704" t="s">
        <v>319</v>
      </c>
      <c r="N704" t="s">
        <v>556</v>
      </c>
      <c r="O7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04" t="s">
        <v>60</v>
      </c>
      <c r="R704" t="s">
        <v>60</v>
      </c>
      <c r="S704">
        <v>78</v>
      </c>
      <c r="T704">
        <v>78</v>
      </c>
      <c r="U704">
        <f>Merge6[[#This Row],[POT]]-Merge6[[#This Row],[TOT]]</f>
        <v>0</v>
      </c>
      <c r="V704" t="s">
        <v>8</v>
      </c>
      <c r="W704">
        <f>IF(Merge6[[#This Row],[Preffoot]]="Right",1,0)</f>
        <v>1</v>
      </c>
      <c r="X704" t="s">
        <v>27</v>
      </c>
      <c r="Y704">
        <f>IF(Merge6[[#This Row],[Position2]]="GK",1,0)</f>
        <v>0</v>
      </c>
      <c r="Z704">
        <f>IF(Merge6[[#This Row],[Position2]]="LB",1,0)</f>
        <v>0</v>
      </c>
      <c r="AA704">
        <f>IF(Merge6[[#This Row],[Position2]]="CB",1,0)</f>
        <v>0</v>
      </c>
      <c r="AB704">
        <f>IF(Merge6[[#This Row],[Position2]]="RB",1,0)</f>
        <v>1</v>
      </c>
      <c r="AC704">
        <f>IF(Merge6[[#This Row],[Position2]]="LWB",1,0)</f>
        <v>0</v>
      </c>
      <c r="AD704">
        <f>IF(Merge6[[#This Row],[Position2]]="RWB",1,0)</f>
        <v>0</v>
      </c>
      <c r="AE704">
        <f>IF(Merge6[[#This Row],[Position2]]="LM",1,0)</f>
        <v>0</v>
      </c>
      <c r="AF704">
        <f>IF(Merge6[[#This Row],[Position2]]="CDM",1,0)</f>
        <v>0</v>
      </c>
      <c r="AG704">
        <f>IF(Merge6[[#This Row],[Position2]]="CM",1,0)</f>
        <v>0</v>
      </c>
      <c r="AH704">
        <f>IF(Merge6[[#This Row],[Position2]]="CAM",1,0)</f>
        <v>0</v>
      </c>
      <c r="AI704">
        <f>IF(Merge6[[#This Row],[Position2]]="RM",1,0)</f>
        <v>0</v>
      </c>
      <c r="AJ704">
        <f>IF(Merge6[[#This Row],[Position2]]="LW",1,0)</f>
        <v>0</v>
      </c>
      <c r="AK704">
        <f>IF(Merge6[[#This Row],[Position2]]="RW",1,0)</f>
        <v>0</v>
      </c>
      <c r="AL704">
        <f>IF(Merge6[[#This Row],[Position2]]="CF",1,0)</f>
        <v>0</v>
      </c>
      <c r="AM704">
        <f>IF(Merge6[[#This Row],[Position2]]="ST",1,0)</f>
        <v>0</v>
      </c>
      <c r="AN704">
        <v>79</v>
      </c>
      <c r="AO704">
        <v>74</v>
      </c>
      <c r="AP704">
        <v>80</v>
      </c>
      <c r="AQ704">
        <v>78</v>
      </c>
      <c r="AR704">
        <v>69</v>
      </c>
      <c r="AS704">
        <v>74</v>
      </c>
      <c r="AT704">
        <v>76</v>
      </c>
      <c r="AU704">
        <v>62</v>
      </c>
      <c r="AV704">
        <v>63</v>
      </c>
      <c r="AW704">
        <v>63</v>
      </c>
      <c r="AX704">
        <v>45</v>
      </c>
      <c r="AY704">
        <v>48</v>
      </c>
      <c r="AZ704">
        <v>46</v>
      </c>
      <c r="BA704">
        <v>74</v>
      </c>
      <c r="BB704">
        <v>75</v>
      </c>
      <c r="BC704">
        <v>77</v>
      </c>
      <c r="BD704">
        <v>69</v>
      </c>
      <c r="BE704">
        <v>79</v>
      </c>
      <c r="BF704">
        <v>72</v>
      </c>
      <c r="BG704">
        <v>68</v>
      </c>
      <c r="BH704">
        <v>68</v>
      </c>
      <c r="BI704">
        <v>67</v>
      </c>
      <c r="BJ704">
        <v>82</v>
      </c>
      <c r="BK704">
        <v>11</v>
      </c>
      <c r="BL704">
        <v>15</v>
      </c>
      <c r="BM704">
        <v>8</v>
      </c>
      <c r="BN704">
        <v>12</v>
      </c>
      <c r="BO704">
        <v>9</v>
      </c>
      <c r="BP704">
        <v>76</v>
      </c>
      <c r="BQ704">
        <v>80</v>
      </c>
      <c r="BR704">
        <v>75</v>
      </c>
      <c r="BS704">
        <v>76</v>
      </c>
      <c r="BT704">
        <v>68</v>
      </c>
      <c r="BU704">
        <v>70</v>
      </c>
    </row>
    <row r="705" spans="1:73" x14ac:dyDescent="0.25">
      <c r="A705" t="s">
        <v>670</v>
      </c>
      <c r="B705">
        <v>35</v>
      </c>
      <c r="C705" t="s">
        <v>23</v>
      </c>
      <c r="D705">
        <v>26</v>
      </c>
      <c r="E705">
        <f>Merge6[[#This Row],[age]]^2</f>
        <v>676</v>
      </c>
      <c r="F705" s="1">
        <v>17000000</v>
      </c>
      <c r="G705" s="1">
        <v>17500000</v>
      </c>
      <c r="H705" s="1">
        <f>Merge6[[#This Row],[MV at time]]/1000000</f>
        <v>17</v>
      </c>
      <c r="I705" s="1">
        <f>Merge6[[#This Row],[fee]]/1000000</f>
        <v>17.5</v>
      </c>
      <c r="J705" s="2">
        <f>Merge6[[#This Row],[fee]]/Merge6[[#This Row],[MV at time]]</f>
        <v>1.0294117647058822</v>
      </c>
      <c r="K705" t="s">
        <v>1233</v>
      </c>
      <c r="L705" t="s">
        <v>145</v>
      </c>
      <c r="M705" t="s">
        <v>486</v>
      </c>
      <c r="N705" t="s">
        <v>296</v>
      </c>
      <c r="O7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05" t="s">
        <v>60</v>
      </c>
      <c r="R705" t="s">
        <v>60</v>
      </c>
      <c r="S705">
        <v>77</v>
      </c>
      <c r="T705">
        <v>79</v>
      </c>
      <c r="U705">
        <f>Merge6[[#This Row],[POT]]-Merge6[[#This Row],[TOT]]</f>
        <v>2</v>
      </c>
      <c r="V705" t="s">
        <v>43</v>
      </c>
      <c r="W705">
        <f>IF(Merge6[[#This Row],[Preffoot]]="Right",1,0)</f>
        <v>0</v>
      </c>
      <c r="X705" t="s">
        <v>26</v>
      </c>
      <c r="Y705">
        <f>IF(Merge6[[#This Row],[Position2]]="GK",1,0)</f>
        <v>0</v>
      </c>
      <c r="Z705">
        <f>IF(Merge6[[#This Row],[Position2]]="LB",1,0)</f>
        <v>1</v>
      </c>
      <c r="AA705">
        <f>IF(Merge6[[#This Row],[Position2]]="CB",1,0)</f>
        <v>0</v>
      </c>
      <c r="AB705">
        <f>IF(Merge6[[#This Row],[Position2]]="RB",1,0)</f>
        <v>0</v>
      </c>
      <c r="AC705">
        <f>IF(Merge6[[#This Row],[Position2]]="LWB",1,0)</f>
        <v>0</v>
      </c>
      <c r="AD705">
        <f>IF(Merge6[[#This Row],[Position2]]="RWB",1,0)</f>
        <v>0</v>
      </c>
      <c r="AE705">
        <f>IF(Merge6[[#This Row],[Position2]]="LM",1,0)</f>
        <v>0</v>
      </c>
      <c r="AF705">
        <f>IF(Merge6[[#This Row],[Position2]]="CDM",1,0)</f>
        <v>0</v>
      </c>
      <c r="AG705">
        <f>IF(Merge6[[#This Row],[Position2]]="CM",1,0)</f>
        <v>0</v>
      </c>
      <c r="AH705">
        <f>IF(Merge6[[#This Row],[Position2]]="CAM",1,0)</f>
        <v>0</v>
      </c>
      <c r="AI705">
        <f>IF(Merge6[[#This Row],[Position2]]="RM",1,0)</f>
        <v>0</v>
      </c>
      <c r="AJ705">
        <f>IF(Merge6[[#This Row],[Position2]]="LW",1,0)</f>
        <v>0</v>
      </c>
      <c r="AK705">
        <f>IF(Merge6[[#This Row],[Position2]]="RW",1,0)</f>
        <v>0</v>
      </c>
      <c r="AL705">
        <f>IF(Merge6[[#This Row],[Position2]]="CF",1,0)</f>
        <v>0</v>
      </c>
      <c r="AM705">
        <f>IF(Merge6[[#This Row],[Position2]]="ST",1,0)</f>
        <v>0</v>
      </c>
      <c r="AN705">
        <v>75</v>
      </c>
      <c r="AO705">
        <v>73</v>
      </c>
      <c r="AP705">
        <v>81</v>
      </c>
      <c r="AQ705">
        <v>74</v>
      </c>
      <c r="AR705">
        <v>66</v>
      </c>
      <c r="AS705">
        <v>60</v>
      </c>
      <c r="AT705">
        <v>65</v>
      </c>
      <c r="AU705">
        <v>40</v>
      </c>
      <c r="AV705">
        <v>44</v>
      </c>
      <c r="AW705">
        <v>77</v>
      </c>
      <c r="AX705">
        <v>68</v>
      </c>
      <c r="AY705">
        <v>51</v>
      </c>
      <c r="AZ705">
        <v>40</v>
      </c>
      <c r="BA705" t="s">
        <v>1234</v>
      </c>
      <c r="BB705">
        <v>72</v>
      </c>
      <c r="BC705">
        <v>76</v>
      </c>
      <c r="BD705">
        <v>69</v>
      </c>
      <c r="BE705">
        <v>80</v>
      </c>
      <c r="BF705">
        <v>66</v>
      </c>
      <c r="BG705">
        <v>63</v>
      </c>
      <c r="BH705">
        <v>69</v>
      </c>
      <c r="BI705">
        <v>63</v>
      </c>
      <c r="BJ705">
        <v>64</v>
      </c>
      <c r="BK705">
        <v>11</v>
      </c>
      <c r="BL705">
        <v>10</v>
      </c>
      <c r="BM705">
        <v>15</v>
      </c>
      <c r="BN705">
        <v>8</v>
      </c>
      <c r="BO705">
        <v>14</v>
      </c>
      <c r="BP705">
        <v>63</v>
      </c>
      <c r="BQ705">
        <v>75</v>
      </c>
      <c r="BR705">
        <v>62</v>
      </c>
      <c r="BS705">
        <v>77</v>
      </c>
      <c r="BT705">
        <v>63</v>
      </c>
      <c r="BU705">
        <v>67</v>
      </c>
    </row>
    <row r="706" spans="1:73" x14ac:dyDescent="0.25">
      <c r="A706" t="s">
        <v>670</v>
      </c>
      <c r="B706">
        <v>35</v>
      </c>
      <c r="C706" t="s">
        <v>23</v>
      </c>
      <c r="D706">
        <v>23</v>
      </c>
      <c r="E706">
        <f>Merge6[[#This Row],[age]]^2</f>
        <v>529</v>
      </c>
      <c r="F706" s="1">
        <v>7000000</v>
      </c>
      <c r="G706" s="1">
        <v>15500000</v>
      </c>
      <c r="H706" s="1">
        <f>Merge6[[#This Row],[MV at time]]/1000000</f>
        <v>7</v>
      </c>
      <c r="I706" s="1">
        <f>Merge6[[#This Row],[fee]]/1000000</f>
        <v>15.5</v>
      </c>
      <c r="J706" s="2">
        <f>Merge6[[#This Row],[fee]]/Merge6[[#This Row],[MV at time]]</f>
        <v>2.2142857142857144</v>
      </c>
      <c r="K706" t="s">
        <v>509</v>
      </c>
      <c r="L706" t="s">
        <v>145</v>
      </c>
      <c r="M706" t="s">
        <v>210</v>
      </c>
      <c r="N706" t="s">
        <v>486</v>
      </c>
      <c r="O7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06" t="s">
        <v>60</v>
      </c>
      <c r="R706" t="s">
        <v>60</v>
      </c>
      <c r="S706">
        <v>75</v>
      </c>
      <c r="T706">
        <v>82</v>
      </c>
      <c r="U706">
        <f>Merge6[[#This Row],[POT]]-Merge6[[#This Row],[TOT]]</f>
        <v>7</v>
      </c>
      <c r="V706" t="s">
        <v>43</v>
      </c>
      <c r="W706">
        <f>IF(Merge6[[#This Row],[Preffoot]]="Right",1,0)</f>
        <v>0</v>
      </c>
      <c r="X706" t="s">
        <v>26</v>
      </c>
      <c r="Y706">
        <f>IF(Merge6[[#This Row],[Position2]]="GK",1,0)</f>
        <v>0</v>
      </c>
      <c r="Z706">
        <f>IF(Merge6[[#This Row],[Position2]]="LB",1,0)</f>
        <v>1</v>
      </c>
      <c r="AA706">
        <f>IF(Merge6[[#This Row],[Position2]]="CB",1,0)</f>
        <v>0</v>
      </c>
      <c r="AB706">
        <f>IF(Merge6[[#This Row],[Position2]]="RB",1,0)</f>
        <v>0</v>
      </c>
      <c r="AC706">
        <f>IF(Merge6[[#This Row],[Position2]]="LWB",1,0)</f>
        <v>0</v>
      </c>
      <c r="AD706">
        <f>IF(Merge6[[#This Row],[Position2]]="RWB",1,0)</f>
        <v>0</v>
      </c>
      <c r="AE706">
        <f>IF(Merge6[[#This Row],[Position2]]="LM",1,0)</f>
        <v>0</v>
      </c>
      <c r="AF706">
        <f>IF(Merge6[[#This Row],[Position2]]="CDM",1,0)</f>
        <v>0</v>
      </c>
      <c r="AG706">
        <f>IF(Merge6[[#This Row],[Position2]]="CM",1,0)</f>
        <v>0</v>
      </c>
      <c r="AH706">
        <f>IF(Merge6[[#This Row],[Position2]]="CAM",1,0)</f>
        <v>0</v>
      </c>
      <c r="AI706">
        <f>IF(Merge6[[#This Row],[Position2]]="RM",1,0)</f>
        <v>0</v>
      </c>
      <c r="AJ706">
        <f>IF(Merge6[[#This Row],[Position2]]="LW",1,0)</f>
        <v>0</v>
      </c>
      <c r="AK706">
        <f>IF(Merge6[[#This Row],[Position2]]="RW",1,0)</f>
        <v>0</v>
      </c>
      <c r="AL706">
        <f>IF(Merge6[[#This Row],[Position2]]="CF",1,0)</f>
        <v>0</v>
      </c>
      <c r="AM706">
        <f>IF(Merge6[[#This Row],[Position2]]="ST",1,0)</f>
        <v>0</v>
      </c>
      <c r="AN706">
        <v>74</v>
      </c>
      <c r="AO706">
        <v>69</v>
      </c>
      <c r="AP706">
        <v>81</v>
      </c>
      <c r="AQ706">
        <v>73</v>
      </c>
      <c r="AR706">
        <v>62</v>
      </c>
      <c r="AS706">
        <v>60</v>
      </c>
      <c r="AT706">
        <v>65</v>
      </c>
      <c r="AU706">
        <v>40</v>
      </c>
      <c r="AV706">
        <v>38</v>
      </c>
      <c r="AW706">
        <v>77</v>
      </c>
      <c r="AX706">
        <v>62</v>
      </c>
      <c r="AY706">
        <v>51</v>
      </c>
      <c r="AZ706">
        <v>40</v>
      </c>
      <c r="BA706">
        <v>73</v>
      </c>
      <c r="BB706">
        <v>71</v>
      </c>
      <c r="BC706">
        <v>74</v>
      </c>
      <c r="BD706">
        <v>70</v>
      </c>
      <c r="BE706">
        <v>78</v>
      </c>
      <c r="BF706">
        <v>65</v>
      </c>
      <c r="BG706">
        <v>63</v>
      </c>
      <c r="BH706">
        <v>74</v>
      </c>
      <c r="BI706">
        <v>69</v>
      </c>
      <c r="BJ706">
        <v>61</v>
      </c>
      <c r="BK706">
        <v>11</v>
      </c>
      <c r="BL706">
        <v>10</v>
      </c>
      <c r="BM706">
        <v>15</v>
      </c>
      <c r="BN706">
        <v>8</v>
      </c>
      <c r="BO706">
        <v>14</v>
      </c>
      <c r="BP706">
        <v>63</v>
      </c>
      <c r="BQ706">
        <v>74</v>
      </c>
      <c r="BR706">
        <v>62</v>
      </c>
      <c r="BS706">
        <v>74</v>
      </c>
      <c r="BT706">
        <v>62</v>
      </c>
      <c r="BU706">
        <v>65</v>
      </c>
    </row>
    <row r="707" spans="1:73" x14ac:dyDescent="0.25">
      <c r="A707" t="s">
        <v>182</v>
      </c>
      <c r="B707">
        <v>12</v>
      </c>
      <c r="C707" t="s">
        <v>57</v>
      </c>
      <c r="D707">
        <v>23</v>
      </c>
      <c r="E707">
        <f>Merge6[[#This Row],[age]]^2</f>
        <v>529</v>
      </c>
      <c r="F707" s="1">
        <v>25000000</v>
      </c>
      <c r="G707" s="1">
        <v>11000000</v>
      </c>
      <c r="H707" s="1">
        <f>Merge6[[#This Row],[MV at time]]/1000000</f>
        <v>25</v>
      </c>
      <c r="I707" s="1">
        <f>Merge6[[#This Row],[fee]]/1000000</f>
        <v>11</v>
      </c>
      <c r="J707" s="2">
        <f>Merge6[[#This Row],[fee]]/Merge6[[#This Row],[MV at time]]</f>
        <v>0.44</v>
      </c>
      <c r="K707" t="s">
        <v>1233</v>
      </c>
      <c r="L707" t="s">
        <v>149</v>
      </c>
      <c r="M707" t="s">
        <v>184</v>
      </c>
      <c r="N707" t="s">
        <v>291</v>
      </c>
      <c r="O7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07" t="s">
        <v>60</v>
      </c>
      <c r="R707" t="s">
        <v>55</v>
      </c>
      <c r="S707">
        <v>80</v>
      </c>
      <c r="T707">
        <v>86</v>
      </c>
      <c r="U707">
        <f>Merge6[[#This Row],[POT]]-Merge6[[#This Row],[TOT]]</f>
        <v>6</v>
      </c>
      <c r="V707" t="s">
        <v>8</v>
      </c>
      <c r="W707">
        <f>IF(Merge6[[#This Row],[Preffoot]]="Right",1,0)</f>
        <v>1</v>
      </c>
      <c r="X707" t="s">
        <v>20</v>
      </c>
      <c r="Y707">
        <f>IF(Merge6[[#This Row],[Position2]]="GK",1,0)</f>
        <v>0</v>
      </c>
      <c r="Z707">
        <f>IF(Merge6[[#This Row],[Position2]]="LB",1,0)</f>
        <v>0</v>
      </c>
      <c r="AA707">
        <f>IF(Merge6[[#This Row],[Position2]]="CB",1,0)</f>
        <v>0</v>
      </c>
      <c r="AB707">
        <f>IF(Merge6[[#This Row],[Position2]]="RB",1,0)</f>
        <v>0</v>
      </c>
      <c r="AC707">
        <f>IF(Merge6[[#This Row],[Position2]]="LWB",1,0)</f>
        <v>0</v>
      </c>
      <c r="AD707">
        <f>IF(Merge6[[#This Row],[Position2]]="RWB",1,0)</f>
        <v>0</v>
      </c>
      <c r="AE707">
        <f>IF(Merge6[[#This Row],[Position2]]="LM",1,0)</f>
        <v>0</v>
      </c>
      <c r="AF707">
        <f>IF(Merge6[[#This Row],[Position2]]="CDM",1,0)</f>
        <v>0</v>
      </c>
      <c r="AG707">
        <f>IF(Merge6[[#This Row],[Position2]]="CM",1,0)</f>
        <v>1</v>
      </c>
      <c r="AH707">
        <f>IF(Merge6[[#This Row],[Position2]]="CAM",1,0)</f>
        <v>0</v>
      </c>
      <c r="AI707">
        <f>IF(Merge6[[#This Row],[Position2]]="RM",1,0)</f>
        <v>0</v>
      </c>
      <c r="AJ707">
        <f>IF(Merge6[[#This Row],[Position2]]="LW",1,0)</f>
        <v>0</v>
      </c>
      <c r="AK707">
        <f>IF(Merge6[[#This Row],[Position2]]="RW",1,0)</f>
        <v>0</v>
      </c>
      <c r="AL707">
        <f>IF(Merge6[[#This Row],[Position2]]="CF",1,0)</f>
        <v>0</v>
      </c>
      <c r="AM707">
        <f>IF(Merge6[[#This Row],[Position2]]="ST",1,0)</f>
        <v>0</v>
      </c>
      <c r="AN707">
        <v>80</v>
      </c>
      <c r="AO707">
        <v>75</v>
      </c>
      <c r="AP707">
        <v>66</v>
      </c>
      <c r="AQ707">
        <v>85</v>
      </c>
      <c r="AR707">
        <v>80</v>
      </c>
      <c r="AS707">
        <v>67</v>
      </c>
      <c r="AT707">
        <v>74</v>
      </c>
      <c r="AU707">
        <v>64</v>
      </c>
      <c r="AV707">
        <v>66</v>
      </c>
      <c r="AW707">
        <v>76</v>
      </c>
      <c r="AX707">
        <v>67</v>
      </c>
      <c r="AY707">
        <v>62</v>
      </c>
      <c r="AZ707">
        <v>55</v>
      </c>
      <c r="BA707" t="s">
        <v>1234</v>
      </c>
      <c r="BB707">
        <v>76</v>
      </c>
      <c r="BC707">
        <v>79</v>
      </c>
      <c r="BD707">
        <v>72</v>
      </c>
      <c r="BE707">
        <v>88</v>
      </c>
      <c r="BF707">
        <v>75</v>
      </c>
      <c r="BG707">
        <v>72</v>
      </c>
      <c r="BH707">
        <v>73</v>
      </c>
      <c r="BI707">
        <v>81</v>
      </c>
      <c r="BJ707">
        <v>72</v>
      </c>
      <c r="BK707">
        <v>13</v>
      </c>
      <c r="BL707">
        <v>6</v>
      </c>
      <c r="BM707">
        <v>13</v>
      </c>
      <c r="BN707">
        <v>6</v>
      </c>
      <c r="BO707">
        <v>11</v>
      </c>
      <c r="BP707">
        <v>84</v>
      </c>
      <c r="BQ707">
        <v>76</v>
      </c>
      <c r="BR707">
        <v>72</v>
      </c>
      <c r="BS707">
        <v>83</v>
      </c>
      <c r="BT707">
        <v>83</v>
      </c>
      <c r="BU707">
        <v>78</v>
      </c>
    </row>
    <row r="708" spans="1:73" x14ac:dyDescent="0.25">
      <c r="A708" t="s">
        <v>182</v>
      </c>
      <c r="B708">
        <v>11</v>
      </c>
      <c r="C708" t="s">
        <v>57</v>
      </c>
      <c r="D708">
        <v>19</v>
      </c>
      <c r="E708">
        <f>Merge6[[#This Row],[age]]^2</f>
        <v>361</v>
      </c>
      <c r="F708" s="1">
        <v>2500000</v>
      </c>
      <c r="G708" s="1">
        <v>8000000</v>
      </c>
      <c r="H708" s="1">
        <f>Merge6[[#This Row],[MV at time]]/1000000</f>
        <v>2.5</v>
      </c>
      <c r="I708" s="1">
        <f>Merge6[[#This Row],[fee]]/1000000</f>
        <v>8</v>
      </c>
      <c r="J708" s="2">
        <f>Merge6[[#This Row],[fee]]/Merge6[[#This Row],[MV at time]]</f>
        <v>3.2</v>
      </c>
      <c r="K708" t="s">
        <v>2</v>
      </c>
      <c r="L708" t="s">
        <v>149</v>
      </c>
      <c r="M708" t="s">
        <v>183</v>
      </c>
      <c r="N708" t="s">
        <v>184</v>
      </c>
      <c r="O7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08" t="s">
        <v>185</v>
      </c>
      <c r="R708" t="s">
        <v>60</v>
      </c>
      <c r="S708">
        <v>67</v>
      </c>
      <c r="T708">
        <v>79</v>
      </c>
      <c r="U708">
        <f>Merge6[[#This Row],[POT]]-Merge6[[#This Row],[TOT]]</f>
        <v>12</v>
      </c>
      <c r="V708" t="s">
        <v>8</v>
      </c>
      <c r="W708">
        <f>IF(Merge6[[#This Row],[Preffoot]]="Right",1,0)</f>
        <v>1</v>
      </c>
      <c r="X708" t="s">
        <v>20</v>
      </c>
      <c r="Y708">
        <f>IF(Merge6[[#This Row],[Position2]]="GK",1,0)</f>
        <v>0</v>
      </c>
      <c r="Z708">
        <f>IF(Merge6[[#This Row],[Position2]]="LB",1,0)</f>
        <v>0</v>
      </c>
      <c r="AA708">
        <f>IF(Merge6[[#This Row],[Position2]]="CB",1,0)</f>
        <v>0</v>
      </c>
      <c r="AB708">
        <f>IF(Merge6[[#This Row],[Position2]]="RB",1,0)</f>
        <v>0</v>
      </c>
      <c r="AC708">
        <f>IF(Merge6[[#This Row],[Position2]]="LWB",1,0)</f>
        <v>0</v>
      </c>
      <c r="AD708">
        <f>IF(Merge6[[#This Row],[Position2]]="RWB",1,0)</f>
        <v>0</v>
      </c>
      <c r="AE708">
        <f>IF(Merge6[[#This Row],[Position2]]="LM",1,0)</f>
        <v>0</v>
      </c>
      <c r="AF708">
        <f>IF(Merge6[[#This Row],[Position2]]="CDM",1,0)</f>
        <v>0</v>
      </c>
      <c r="AG708">
        <f>IF(Merge6[[#This Row],[Position2]]="CM",1,0)</f>
        <v>1</v>
      </c>
      <c r="AH708">
        <f>IF(Merge6[[#This Row],[Position2]]="CAM",1,0)</f>
        <v>0</v>
      </c>
      <c r="AI708">
        <f>IF(Merge6[[#This Row],[Position2]]="RM",1,0)</f>
        <v>0</v>
      </c>
      <c r="AJ708">
        <f>IF(Merge6[[#This Row],[Position2]]="LW",1,0)</f>
        <v>0</v>
      </c>
      <c r="AK708">
        <f>IF(Merge6[[#This Row],[Position2]]="RW",1,0)</f>
        <v>0</v>
      </c>
      <c r="AL708">
        <f>IF(Merge6[[#This Row],[Position2]]="CF",1,0)</f>
        <v>0</v>
      </c>
      <c r="AM708">
        <f>IF(Merge6[[#This Row],[Position2]]="ST",1,0)</f>
        <v>0</v>
      </c>
      <c r="AN708">
        <v>66</v>
      </c>
      <c r="AO708">
        <v>66</v>
      </c>
      <c r="AP708">
        <v>67</v>
      </c>
      <c r="AQ708">
        <v>72</v>
      </c>
      <c r="AR708">
        <v>71</v>
      </c>
      <c r="AS708">
        <v>62</v>
      </c>
      <c r="AT708">
        <v>69</v>
      </c>
      <c r="AU708">
        <v>56</v>
      </c>
      <c r="AV708">
        <v>68</v>
      </c>
      <c r="AW708">
        <v>68</v>
      </c>
      <c r="AX708">
        <v>55</v>
      </c>
      <c r="AY708">
        <v>49</v>
      </c>
      <c r="AZ708">
        <v>49</v>
      </c>
      <c r="BA708">
        <v>62</v>
      </c>
      <c r="BB708">
        <v>59</v>
      </c>
      <c r="BC708">
        <v>65</v>
      </c>
      <c r="BD708">
        <v>68</v>
      </c>
      <c r="BE708">
        <v>65</v>
      </c>
      <c r="BF708">
        <v>61</v>
      </c>
      <c r="BG708">
        <v>69</v>
      </c>
      <c r="BH708">
        <v>66</v>
      </c>
      <c r="BI708">
        <v>67</v>
      </c>
      <c r="BJ708">
        <v>68</v>
      </c>
      <c r="BK708">
        <v>13</v>
      </c>
      <c r="BL708">
        <v>6</v>
      </c>
      <c r="BM708">
        <v>13</v>
      </c>
      <c r="BN708">
        <v>6</v>
      </c>
      <c r="BO708">
        <v>11</v>
      </c>
      <c r="BP708">
        <v>72</v>
      </c>
      <c r="BQ708">
        <v>64</v>
      </c>
      <c r="BR708">
        <v>51</v>
      </c>
      <c r="BS708">
        <v>66</v>
      </c>
      <c r="BT708">
        <v>65</v>
      </c>
      <c r="BU708">
        <v>64</v>
      </c>
    </row>
    <row r="709" spans="1:73" x14ac:dyDescent="0.25">
      <c r="A709" t="s">
        <v>1173</v>
      </c>
      <c r="B709">
        <v>34</v>
      </c>
      <c r="C709" t="s">
        <v>1</v>
      </c>
      <c r="D709">
        <v>21</v>
      </c>
      <c r="E709">
        <f>Merge6[[#This Row],[age]]^2</f>
        <v>441</v>
      </c>
      <c r="F709" s="1">
        <v>7000000</v>
      </c>
      <c r="G709" s="1">
        <v>8000000</v>
      </c>
      <c r="H709" s="1">
        <f>Merge6[[#This Row],[MV at time]]/1000000</f>
        <v>7</v>
      </c>
      <c r="I709" s="1">
        <f>Merge6[[#This Row],[fee]]/1000000</f>
        <v>8</v>
      </c>
      <c r="J709" s="2">
        <f>Merge6[[#This Row],[fee]]/Merge6[[#This Row],[MV at time]]</f>
        <v>1.1428571428571428</v>
      </c>
      <c r="K709" t="s">
        <v>1050</v>
      </c>
      <c r="L709" t="s">
        <v>18</v>
      </c>
      <c r="M709" t="s">
        <v>528</v>
      </c>
      <c r="N709" t="s">
        <v>19</v>
      </c>
      <c r="O7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09" t="s">
        <v>7</v>
      </c>
      <c r="R709" t="s">
        <v>7</v>
      </c>
      <c r="S709">
        <v>73</v>
      </c>
      <c r="T709">
        <v>82</v>
      </c>
      <c r="U709">
        <f>Merge6[[#This Row],[POT]]-Merge6[[#This Row],[TOT]]</f>
        <v>9</v>
      </c>
      <c r="V709" t="s">
        <v>8</v>
      </c>
      <c r="W709">
        <f>IF(Merge6[[#This Row],[Preffoot]]="Right",1,0)</f>
        <v>1</v>
      </c>
      <c r="X709" t="s">
        <v>9</v>
      </c>
      <c r="Y709">
        <f>IF(Merge6[[#This Row],[Position2]]="GK",1,0)</f>
        <v>0</v>
      </c>
      <c r="Z709">
        <f>IF(Merge6[[#This Row],[Position2]]="LB",1,0)</f>
        <v>0</v>
      </c>
      <c r="AA709">
        <f>IF(Merge6[[#This Row],[Position2]]="CB",1,0)</f>
        <v>1</v>
      </c>
      <c r="AB709">
        <f>IF(Merge6[[#This Row],[Position2]]="RB",1,0)</f>
        <v>0</v>
      </c>
      <c r="AC709">
        <f>IF(Merge6[[#This Row],[Position2]]="LWB",1,0)</f>
        <v>0</v>
      </c>
      <c r="AD709">
        <f>IF(Merge6[[#This Row],[Position2]]="RWB",1,0)</f>
        <v>0</v>
      </c>
      <c r="AE709">
        <f>IF(Merge6[[#This Row],[Position2]]="LM",1,0)</f>
        <v>0</v>
      </c>
      <c r="AF709">
        <f>IF(Merge6[[#This Row],[Position2]]="CDM",1,0)</f>
        <v>0</v>
      </c>
      <c r="AG709">
        <f>IF(Merge6[[#This Row],[Position2]]="CM",1,0)</f>
        <v>0</v>
      </c>
      <c r="AH709">
        <f>IF(Merge6[[#This Row],[Position2]]="CAM",1,0)</f>
        <v>0</v>
      </c>
      <c r="AI709">
        <f>IF(Merge6[[#This Row],[Position2]]="RM",1,0)</f>
        <v>0</v>
      </c>
      <c r="AJ709">
        <f>IF(Merge6[[#This Row],[Position2]]="LW",1,0)</f>
        <v>0</v>
      </c>
      <c r="AK709">
        <f>IF(Merge6[[#This Row],[Position2]]="RW",1,0)</f>
        <v>0</v>
      </c>
      <c r="AL709">
        <f>IF(Merge6[[#This Row],[Position2]]="CF",1,0)</f>
        <v>0</v>
      </c>
      <c r="AM709">
        <f>IF(Merge6[[#This Row],[Position2]]="ST",1,0)</f>
        <v>0</v>
      </c>
      <c r="AN709">
        <v>62</v>
      </c>
      <c r="AO709">
        <v>59</v>
      </c>
      <c r="AP709">
        <v>40</v>
      </c>
      <c r="AQ709">
        <v>66</v>
      </c>
      <c r="AR709">
        <v>54</v>
      </c>
      <c r="AS709">
        <v>68</v>
      </c>
      <c r="AT709">
        <v>40</v>
      </c>
      <c r="AU709">
        <v>24</v>
      </c>
      <c r="AV709">
        <v>30</v>
      </c>
      <c r="AW709">
        <v>38</v>
      </c>
      <c r="AX709">
        <v>29</v>
      </c>
      <c r="AY709">
        <v>45</v>
      </c>
      <c r="AZ709">
        <v>31</v>
      </c>
      <c r="BA709">
        <v>78</v>
      </c>
      <c r="BB709">
        <v>73</v>
      </c>
      <c r="BC709">
        <v>77</v>
      </c>
      <c r="BD709">
        <v>67</v>
      </c>
      <c r="BE709">
        <v>61</v>
      </c>
      <c r="BF709">
        <v>78</v>
      </c>
      <c r="BG709">
        <v>49</v>
      </c>
      <c r="BH709">
        <v>70</v>
      </c>
      <c r="BI709">
        <v>56</v>
      </c>
      <c r="BJ709">
        <v>72</v>
      </c>
      <c r="BK709">
        <v>6</v>
      </c>
      <c r="BL709">
        <v>12</v>
      </c>
      <c r="BM709">
        <v>10</v>
      </c>
      <c r="BN709">
        <v>6</v>
      </c>
      <c r="BO709">
        <v>13</v>
      </c>
      <c r="BP709">
        <v>67</v>
      </c>
      <c r="BQ709">
        <v>74</v>
      </c>
      <c r="BR709">
        <v>30</v>
      </c>
      <c r="BS709">
        <v>74</v>
      </c>
      <c r="BT709">
        <v>48</v>
      </c>
      <c r="BU709">
        <v>64</v>
      </c>
    </row>
    <row r="710" spans="1:73" x14ac:dyDescent="0.25">
      <c r="A710" t="s">
        <v>671</v>
      </c>
      <c r="B710">
        <v>35</v>
      </c>
      <c r="C710" t="s">
        <v>116</v>
      </c>
      <c r="D710">
        <v>25</v>
      </c>
      <c r="E710">
        <f>Merge6[[#This Row],[age]]^2</f>
        <v>625</v>
      </c>
      <c r="F710" s="1">
        <v>30000000</v>
      </c>
      <c r="G710" s="1">
        <v>21100000</v>
      </c>
      <c r="H710" s="1">
        <f>Merge6[[#This Row],[MV at time]]/1000000</f>
        <v>30</v>
      </c>
      <c r="I710" s="1">
        <f>Merge6[[#This Row],[fee]]/1000000</f>
        <v>21.1</v>
      </c>
      <c r="J710" s="2">
        <f>Merge6[[#This Row],[fee]]/Merge6[[#This Row],[MV at time]]</f>
        <v>0.70333333333333337</v>
      </c>
      <c r="K710" t="s">
        <v>509</v>
      </c>
      <c r="L710" t="s">
        <v>18</v>
      </c>
      <c r="M710" t="s">
        <v>377</v>
      </c>
      <c r="N710" t="s">
        <v>24</v>
      </c>
      <c r="O7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10" t="s">
        <v>7</v>
      </c>
      <c r="R710" t="s">
        <v>7</v>
      </c>
      <c r="S710">
        <v>82</v>
      </c>
      <c r="T710">
        <v>83</v>
      </c>
      <c r="U710">
        <f>Merge6[[#This Row],[POT]]-Merge6[[#This Row],[TOT]]</f>
        <v>1</v>
      </c>
      <c r="V710" t="s">
        <v>43</v>
      </c>
      <c r="W710">
        <f>IF(Merge6[[#This Row],[Preffoot]]="Right",1,0)</f>
        <v>0</v>
      </c>
      <c r="X710" t="s">
        <v>37</v>
      </c>
      <c r="Y710">
        <f>IF(Merge6[[#This Row],[Position2]]="GK",1,0)</f>
        <v>0</v>
      </c>
      <c r="Z710">
        <f>IF(Merge6[[#This Row],[Position2]]="LB",1,0)</f>
        <v>0</v>
      </c>
      <c r="AA710">
        <f>IF(Merge6[[#This Row],[Position2]]="CB",1,0)</f>
        <v>0</v>
      </c>
      <c r="AB710">
        <f>IF(Merge6[[#This Row],[Position2]]="RB",1,0)</f>
        <v>0</v>
      </c>
      <c r="AC710">
        <f>IF(Merge6[[#This Row],[Position2]]="LWB",1,0)</f>
        <v>0</v>
      </c>
      <c r="AD710">
        <f>IF(Merge6[[#This Row],[Position2]]="RWB",1,0)</f>
        <v>0</v>
      </c>
      <c r="AE710">
        <f>IF(Merge6[[#This Row],[Position2]]="LM",1,0)</f>
        <v>0</v>
      </c>
      <c r="AF710">
        <f>IF(Merge6[[#This Row],[Position2]]="CDM",1,0)</f>
        <v>0</v>
      </c>
      <c r="AG710">
        <f>IF(Merge6[[#This Row],[Position2]]="CM",1,0)</f>
        <v>0</v>
      </c>
      <c r="AH710">
        <f>IF(Merge6[[#This Row],[Position2]]="CAM",1,0)</f>
        <v>0</v>
      </c>
      <c r="AI710">
        <f>IF(Merge6[[#This Row],[Position2]]="RM",1,0)</f>
        <v>1</v>
      </c>
      <c r="AJ710">
        <f>IF(Merge6[[#This Row],[Position2]]="LW",1,0)</f>
        <v>0</v>
      </c>
      <c r="AK710">
        <f>IF(Merge6[[#This Row],[Position2]]="RW",1,0)</f>
        <v>0</v>
      </c>
      <c r="AL710">
        <f>IF(Merge6[[#This Row],[Position2]]="CF",1,0)</f>
        <v>0</v>
      </c>
      <c r="AM710">
        <f>IF(Merge6[[#This Row],[Position2]]="ST",1,0)</f>
        <v>0</v>
      </c>
      <c r="AN710">
        <v>84</v>
      </c>
      <c r="AO710">
        <v>83</v>
      </c>
      <c r="AP710">
        <v>80</v>
      </c>
      <c r="AQ710">
        <v>79</v>
      </c>
      <c r="AR710">
        <v>76</v>
      </c>
      <c r="AS710">
        <v>40</v>
      </c>
      <c r="AT710">
        <v>78</v>
      </c>
      <c r="AU710">
        <v>76</v>
      </c>
      <c r="AV710">
        <v>82</v>
      </c>
      <c r="AW710">
        <v>79</v>
      </c>
      <c r="AX710">
        <v>77</v>
      </c>
      <c r="AY710">
        <v>70</v>
      </c>
      <c r="AZ710">
        <v>75</v>
      </c>
      <c r="BA710">
        <v>63</v>
      </c>
      <c r="BB710">
        <v>29</v>
      </c>
      <c r="BC710">
        <v>29</v>
      </c>
      <c r="BD710">
        <v>85</v>
      </c>
      <c r="BE710">
        <v>79</v>
      </c>
      <c r="BF710">
        <v>43</v>
      </c>
      <c r="BG710">
        <v>87</v>
      </c>
      <c r="BH710">
        <v>84</v>
      </c>
      <c r="BI710">
        <v>90</v>
      </c>
      <c r="BJ710">
        <v>53</v>
      </c>
      <c r="BK710">
        <v>8</v>
      </c>
      <c r="BL710">
        <v>11</v>
      </c>
      <c r="BM710">
        <v>12</v>
      </c>
      <c r="BN710">
        <v>6</v>
      </c>
      <c r="BO710">
        <v>11</v>
      </c>
      <c r="BP710">
        <v>63</v>
      </c>
      <c r="BQ710">
        <v>81</v>
      </c>
      <c r="BR710">
        <v>76</v>
      </c>
      <c r="BS710">
        <v>38</v>
      </c>
      <c r="BT710">
        <v>77</v>
      </c>
      <c r="BU710">
        <v>79</v>
      </c>
    </row>
    <row r="711" spans="1:73" x14ac:dyDescent="0.25">
      <c r="A711" t="s">
        <v>671</v>
      </c>
      <c r="B711">
        <v>23</v>
      </c>
      <c r="C711" t="s">
        <v>116</v>
      </c>
      <c r="D711">
        <v>27</v>
      </c>
      <c r="E711">
        <f>Merge6[[#This Row],[age]]^2</f>
        <v>729</v>
      </c>
      <c r="F711" s="1">
        <v>30000000</v>
      </c>
      <c r="G711" s="1">
        <v>21000000</v>
      </c>
      <c r="H711" s="1">
        <f>Merge6[[#This Row],[MV at time]]/1000000</f>
        <v>30</v>
      </c>
      <c r="I711" s="1">
        <f>Merge6[[#This Row],[fee]]/1000000</f>
        <v>21</v>
      </c>
      <c r="J711" s="2">
        <f>Merge6[[#This Row],[fee]]/Merge6[[#This Row],[MV at time]]</f>
        <v>0.7</v>
      </c>
      <c r="K711" t="s">
        <v>1050</v>
      </c>
      <c r="L711" t="s">
        <v>18</v>
      </c>
      <c r="M711" t="s">
        <v>24</v>
      </c>
      <c r="N711" t="s">
        <v>228</v>
      </c>
      <c r="O7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11" t="s">
        <v>7</v>
      </c>
      <c r="R711" t="s">
        <v>7</v>
      </c>
      <c r="S711">
        <v>81</v>
      </c>
      <c r="T711">
        <v>81</v>
      </c>
      <c r="U711">
        <f>Merge6[[#This Row],[POT]]-Merge6[[#This Row],[TOT]]</f>
        <v>0</v>
      </c>
      <c r="V711" t="s">
        <v>43</v>
      </c>
      <c r="W711">
        <f>IF(Merge6[[#This Row],[Preffoot]]="Right",1,0)</f>
        <v>0</v>
      </c>
      <c r="X711" t="s">
        <v>114</v>
      </c>
      <c r="Y711">
        <f>IF(Merge6[[#This Row],[Position2]]="GK",1,0)</f>
        <v>0</v>
      </c>
      <c r="Z711">
        <f>IF(Merge6[[#This Row],[Position2]]="LB",1,0)</f>
        <v>0</v>
      </c>
      <c r="AA711">
        <f>IF(Merge6[[#This Row],[Position2]]="CB",1,0)</f>
        <v>0</v>
      </c>
      <c r="AB711">
        <f>IF(Merge6[[#This Row],[Position2]]="RB",1,0)</f>
        <v>0</v>
      </c>
      <c r="AC711">
        <f>IF(Merge6[[#This Row],[Position2]]="LWB",1,0)</f>
        <v>0</v>
      </c>
      <c r="AD711">
        <f>IF(Merge6[[#This Row],[Position2]]="RWB",1,0)</f>
        <v>0</v>
      </c>
      <c r="AE711">
        <f>IF(Merge6[[#This Row],[Position2]]="LM",1,0)</f>
        <v>0</v>
      </c>
      <c r="AF711">
        <f>IF(Merge6[[#This Row],[Position2]]="CDM",1,0)</f>
        <v>0</v>
      </c>
      <c r="AG711">
        <f>IF(Merge6[[#This Row],[Position2]]="CM",1,0)</f>
        <v>0</v>
      </c>
      <c r="AH711">
        <f>IF(Merge6[[#This Row],[Position2]]="CAM",1,0)</f>
        <v>0</v>
      </c>
      <c r="AI711">
        <f>IF(Merge6[[#This Row],[Position2]]="RM",1,0)</f>
        <v>0</v>
      </c>
      <c r="AJ711">
        <f>IF(Merge6[[#This Row],[Position2]]="LW",1,0)</f>
        <v>0</v>
      </c>
      <c r="AK711">
        <f>IF(Merge6[[#This Row],[Position2]]="RW",1,0)</f>
        <v>1</v>
      </c>
      <c r="AL711">
        <f>IF(Merge6[[#This Row],[Position2]]="CF",1,0)</f>
        <v>0</v>
      </c>
      <c r="AM711">
        <f>IF(Merge6[[#This Row],[Position2]]="ST",1,0)</f>
        <v>0</v>
      </c>
      <c r="AN711">
        <v>84</v>
      </c>
      <c r="AO711">
        <v>83</v>
      </c>
      <c r="AP711">
        <v>80</v>
      </c>
      <c r="AQ711">
        <v>79</v>
      </c>
      <c r="AR711">
        <v>76</v>
      </c>
      <c r="AS711">
        <v>40</v>
      </c>
      <c r="AT711">
        <v>78</v>
      </c>
      <c r="AU711">
        <v>76</v>
      </c>
      <c r="AV711">
        <v>82</v>
      </c>
      <c r="AW711">
        <v>79</v>
      </c>
      <c r="AX711">
        <v>77</v>
      </c>
      <c r="AY711">
        <v>70</v>
      </c>
      <c r="AZ711">
        <v>75</v>
      </c>
      <c r="BA711">
        <v>63</v>
      </c>
      <c r="BB711">
        <v>29</v>
      </c>
      <c r="BC711">
        <v>29</v>
      </c>
      <c r="BD711">
        <v>84</v>
      </c>
      <c r="BE711">
        <v>77</v>
      </c>
      <c r="BF711">
        <v>41</v>
      </c>
      <c r="BG711">
        <v>87</v>
      </c>
      <c r="BH711">
        <v>82</v>
      </c>
      <c r="BI711">
        <v>89</v>
      </c>
      <c r="BJ711">
        <v>51</v>
      </c>
      <c r="BK711">
        <v>8</v>
      </c>
      <c r="BL711">
        <v>11</v>
      </c>
      <c r="BM711">
        <v>12</v>
      </c>
      <c r="BN711">
        <v>6</v>
      </c>
      <c r="BO711">
        <v>11</v>
      </c>
      <c r="BP711">
        <v>63</v>
      </c>
      <c r="BQ711">
        <v>81</v>
      </c>
      <c r="BR711">
        <v>76</v>
      </c>
      <c r="BS711">
        <v>38</v>
      </c>
      <c r="BT711">
        <v>77</v>
      </c>
      <c r="BU711">
        <v>79</v>
      </c>
    </row>
    <row r="712" spans="1:73" x14ac:dyDescent="0.25">
      <c r="A712" t="s">
        <v>672</v>
      </c>
      <c r="B712">
        <v>23</v>
      </c>
      <c r="C712" t="s">
        <v>1</v>
      </c>
      <c r="D712">
        <v>19</v>
      </c>
      <c r="E712">
        <f>Merge6[[#This Row],[age]]^2</f>
        <v>361</v>
      </c>
      <c r="F712" s="1">
        <v>75000000</v>
      </c>
      <c r="G712" s="1">
        <v>85500000</v>
      </c>
      <c r="H712" s="1">
        <f>Merge6[[#This Row],[MV at time]]/1000000</f>
        <v>75</v>
      </c>
      <c r="I712" s="1">
        <f>Merge6[[#This Row],[fee]]/1000000</f>
        <v>85.5</v>
      </c>
      <c r="J712" s="2">
        <f>Merge6[[#This Row],[fee]]/Merge6[[#This Row],[MV at time]]</f>
        <v>1.1399999999999999</v>
      </c>
      <c r="K712" t="s">
        <v>509</v>
      </c>
      <c r="L712" t="s">
        <v>290</v>
      </c>
      <c r="M712" t="s">
        <v>80</v>
      </c>
      <c r="N712" t="s">
        <v>187</v>
      </c>
      <c r="O7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12" t="s">
        <v>82</v>
      </c>
      <c r="R712" t="s">
        <v>7</v>
      </c>
      <c r="S712">
        <v>85</v>
      </c>
      <c r="T712">
        <v>92</v>
      </c>
      <c r="U712">
        <f>Merge6[[#This Row],[POT]]-Merge6[[#This Row],[TOT]]</f>
        <v>7</v>
      </c>
      <c r="V712" t="s">
        <v>8</v>
      </c>
      <c r="W712">
        <f>IF(Merge6[[#This Row],[Preffoot]]="Right",1,0)</f>
        <v>1</v>
      </c>
      <c r="X712" t="s">
        <v>9</v>
      </c>
      <c r="Y712">
        <f>IF(Merge6[[#This Row],[Position2]]="GK",1,0)</f>
        <v>0</v>
      </c>
      <c r="Z712">
        <f>IF(Merge6[[#This Row],[Position2]]="LB",1,0)</f>
        <v>0</v>
      </c>
      <c r="AA712">
        <f>IF(Merge6[[#This Row],[Position2]]="CB",1,0)</f>
        <v>1</v>
      </c>
      <c r="AB712">
        <f>IF(Merge6[[#This Row],[Position2]]="RB",1,0)</f>
        <v>0</v>
      </c>
      <c r="AC712">
        <f>IF(Merge6[[#This Row],[Position2]]="LWB",1,0)</f>
        <v>0</v>
      </c>
      <c r="AD712">
        <f>IF(Merge6[[#This Row],[Position2]]="RWB",1,0)</f>
        <v>0</v>
      </c>
      <c r="AE712">
        <f>IF(Merge6[[#This Row],[Position2]]="LM",1,0)</f>
        <v>0</v>
      </c>
      <c r="AF712">
        <f>IF(Merge6[[#This Row],[Position2]]="CDM",1,0)</f>
        <v>0</v>
      </c>
      <c r="AG712">
        <f>IF(Merge6[[#This Row],[Position2]]="CM",1,0)</f>
        <v>0</v>
      </c>
      <c r="AH712">
        <f>IF(Merge6[[#This Row],[Position2]]="CAM",1,0)</f>
        <v>0</v>
      </c>
      <c r="AI712">
        <f>IF(Merge6[[#This Row],[Position2]]="RM",1,0)</f>
        <v>0</v>
      </c>
      <c r="AJ712">
        <f>IF(Merge6[[#This Row],[Position2]]="LW",1,0)</f>
        <v>0</v>
      </c>
      <c r="AK712">
        <f>IF(Merge6[[#This Row],[Position2]]="RW",1,0)</f>
        <v>0</v>
      </c>
      <c r="AL712">
        <f>IF(Merge6[[#This Row],[Position2]]="CF",1,0)</f>
        <v>0</v>
      </c>
      <c r="AM712">
        <f>IF(Merge6[[#This Row],[Position2]]="ST",1,0)</f>
        <v>0</v>
      </c>
      <c r="AN712">
        <v>74</v>
      </c>
      <c r="AO712">
        <v>66</v>
      </c>
      <c r="AP712">
        <v>52</v>
      </c>
      <c r="AQ712">
        <v>76</v>
      </c>
      <c r="AR712">
        <v>74</v>
      </c>
      <c r="AS712">
        <v>85</v>
      </c>
      <c r="AT712">
        <v>82</v>
      </c>
      <c r="AU712">
        <v>50</v>
      </c>
      <c r="AV712">
        <v>64</v>
      </c>
      <c r="AW712">
        <v>48</v>
      </c>
      <c r="AX712">
        <v>55</v>
      </c>
      <c r="AY712">
        <v>40</v>
      </c>
      <c r="AZ712">
        <v>40</v>
      </c>
      <c r="BA712">
        <v>86</v>
      </c>
      <c r="BB712">
        <v>80</v>
      </c>
      <c r="BC712">
        <v>82</v>
      </c>
      <c r="BD712">
        <v>64</v>
      </c>
      <c r="BE712">
        <v>77</v>
      </c>
      <c r="BF712">
        <v>88</v>
      </c>
      <c r="BG712">
        <v>60</v>
      </c>
      <c r="BH712">
        <v>73</v>
      </c>
      <c r="BI712">
        <v>56</v>
      </c>
      <c r="BJ712">
        <v>84</v>
      </c>
      <c r="BK712">
        <v>12</v>
      </c>
      <c r="BL712">
        <v>12</v>
      </c>
      <c r="BM712">
        <v>11</v>
      </c>
      <c r="BN712">
        <v>11</v>
      </c>
      <c r="BO712">
        <v>10</v>
      </c>
      <c r="BP712">
        <v>82</v>
      </c>
      <c r="BQ712">
        <v>83</v>
      </c>
      <c r="BR712">
        <v>44</v>
      </c>
      <c r="BS712">
        <v>82</v>
      </c>
      <c r="BT712">
        <v>63</v>
      </c>
      <c r="BU712">
        <v>82</v>
      </c>
    </row>
    <row r="713" spans="1:73" x14ac:dyDescent="0.25">
      <c r="A713" t="s">
        <v>672</v>
      </c>
      <c r="B713">
        <v>23</v>
      </c>
      <c r="C713" t="s">
        <v>1</v>
      </c>
      <c r="D713">
        <v>22</v>
      </c>
      <c r="E713">
        <f>Merge6[[#This Row],[age]]^2</f>
        <v>484</v>
      </c>
      <c r="F713" s="1">
        <v>70000000</v>
      </c>
      <c r="G713" s="1">
        <v>67000000</v>
      </c>
      <c r="H713" s="1">
        <f>Merge6[[#This Row],[MV at time]]/1000000</f>
        <v>70</v>
      </c>
      <c r="I713" s="1">
        <f>Merge6[[#This Row],[fee]]/1000000</f>
        <v>67</v>
      </c>
      <c r="J713" s="2">
        <f>Merge6[[#This Row],[fee]]/Merge6[[#This Row],[MV at time]]</f>
        <v>0.95714285714285718</v>
      </c>
      <c r="K713" t="s">
        <v>1233</v>
      </c>
      <c r="L713" t="s">
        <v>290</v>
      </c>
      <c r="M713" t="s">
        <v>187</v>
      </c>
      <c r="N713" t="s">
        <v>240</v>
      </c>
      <c r="O7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13" t="s">
        <v>7</v>
      </c>
      <c r="R713" t="s">
        <v>91</v>
      </c>
      <c r="S713">
        <v>85</v>
      </c>
      <c r="T713">
        <v>89</v>
      </c>
      <c r="U713">
        <f>Merge6[[#This Row],[POT]]-Merge6[[#This Row],[TOT]]</f>
        <v>4</v>
      </c>
      <c r="V713" t="s">
        <v>8</v>
      </c>
      <c r="W713">
        <f>IF(Merge6[[#This Row],[Preffoot]]="Right",1,0)</f>
        <v>1</v>
      </c>
      <c r="X713" t="s">
        <v>9</v>
      </c>
      <c r="Y713">
        <f>IF(Merge6[[#This Row],[Position2]]="GK",1,0)</f>
        <v>0</v>
      </c>
      <c r="Z713">
        <f>IF(Merge6[[#This Row],[Position2]]="LB",1,0)</f>
        <v>0</v>
      </c>
      <c r="AA713">
        <f>IF(Merge6[[#This Row],[Position2]]="CB",1,0)</f>
        <v>1</v>
      </c>
      <c r="AB713">
        <f>IF(Merge6[[#This Row],[Position2]]="RB",1,0)</f>
        <v>0</v>
      </c>
      <c r="AC713">
        <f>IF(Merge6[[#This Row],[Position2]]="LWB",1,0)</f>
        <v>0</v>
      </c>
      <c r="AD713">
        <f>IF(Merge6[[#This Row],[Position2]]="RWB",1,0)</f>
        <v>0</v>
      </c>
      <c r="AE713">
        <f>IF(Merge6[[#This Row],[Position2]]="LM",1,0)</f>
        <v>0</v>
      </c>
      <c r="AF713">
        <f>IF(Merge6[[#This Row],[Position2]]="CDM",1,0)</f>
        <v>0</v>
      </c>
      <c r="AG713">
        <f>IF(Merge6[[#This Row],[Position2]]="CM",1,0)</f>
        <v>0</v>
      </c>
      <c r="AH713">
        <f>IF(Merge6[[#This Row],[Position2]]="CAM",1,0)</f>
        <v>0</v>
      </c>
      <c r="AI713">
        <f>IF(Merge6[[#This Row],[Position2]]="RM",1,0)</f>
        <v>0</v>
      </c>
      <c r="AJ713">
        <f>IF(Merge6[[#This Row],[Position2]]="LW",1,0)</f>
        <v>0</v>
      </c>
      <c r="AK713">
        <f>IF(Merge6[[#This Row],[Position2]]="RW",1,0)</f>
        <v>0</v>
      </c>
      <c r="AL713">
        <f>IF(Merge6[[#This Row],[Position2]]="CF",1,0)</f>
        <v>0</v>
      </c>
      <c r="AM713">
        <f>IF(Merge6[[#This Row],[Position2]]="ST",1,0)</f>
        <v>0</v>
      </c>
      <c r="AN713">
        <v>73</v>
      </c>
      <c r="AO713">
        <v>65</v>
      </c>
      <c r="AP713">
        <v>52</v>
      </c>
      <c r="AQ713">
        <v>75</v>
      </c>
      <c r="AR713">
        <v>67</v>
      </c>
      <c r="AS713">
        <v>85</v>
      </c>
      <c r="AT713">
        <v>82</v>
      </c>
      <c r="AU713">
        <v>50</v>
      </c>
      <c r="AV713">
        <v>66</v>
      </c>
      <c r="AW713">
        <v>48</v>
      </c>
      <c r="AX713">
        <v>55</v>
      </c>
      <c r="AY713">
        <v>40</v>
      </c>
      <c r="AZ713">
        <v>45</v>
      </c>
      <c r="BA713" t="s">
        <v>1234</v>
      </c>
      <c r="BB713">
        <v>85</v>
      </c>
      <c r="BC713">
        <v>86</v>
      </c>
      <c r="BD713">
        <v>69</v>
      </c>
      <c r="BE713">
        <v>75</v>
      </c>
      <c r="BF713">
        <v>93</v>
      </c>
      <c r="BG713">
        <v>62</v>
      </c>
      <c r="BH713">
        <v>79</v>
      </c>
      <c r="BI713">
        <v>60</v>
      </c>
      <c r="BJ713">
        <v>93</v>
      </c>
      <c r="BK713">
        <v>12</v>
      </c>
      <c r="BL713">
        <v>12</v>
      </c>
      <c r="BM713">
        <v>11</v>
      </c>
      <c r="BN713">
        <v>11</v>
      </c>
      <c r="BO713">
        <v>10</v>
      </c>
      <c r="BP713">
        <v>83</v>
      </c>
      <c r="BQ713">
        <v>84</v>
      </c>
      <c r="BR713">
        <v>44</v>
      </c>
      <c r="BS713">
        <v>81</v>
      </c>
      <c r="BT713">
        <v>45</v>
      </c>
      <c r="BU713">
        <v>82</v>
      </c>
    </row>
    <row r="714" spans="1:73" x14ac:dyDescent="0.25">
      <c r="A714" t="s">
        <v>969</v>
      </c>
      <c r="B714">
        <v>32</v>
      </c>
      <c r="C714" t="s">
        <v>1</v>
      </c>
      <c r="D714">
        <v>26</v>
      </c>
      <c r="E714">
        <f>Merge6[[#This Row],[age]]^2</f>
        <v>676</v>
      </c>
      <c r="F714" s="1">
        <v>3200000</v>
      </c>
      <c r="G714" s="1">
        <v>5000000</v>
      </c>
      <c r="H714" s="1">
        <f>Merge6[[#This Row],[MV at time]]/1000000</f>
        <v>3.2</v>
      </c>
      <c r="I714" s="1">
        <f>Merge6[[#This Row],[fee]]/1000000</f>
        <v>5</v>
      </c>
      <c r="J714" s="2">
        <f>Merge6[[#This Row],[fee]]/Merge6[[#This Row],[MV at time]]</f>
        <v>1.5625</v>
      </c>
      <c r="K714" t="s">
        <v>773</v>
      </c>
      <c r="L714" t="s">
        <v>18</v>
      </c>
      <c r="M714" t="s">
        <v>86</v>
      </c>
      <c r="N714" t="s">
        <v>256</v>
      </c>
      <c r="O7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14" t="s">
        <v>7</v>
      </c>
      <c r="R714" t="s">
        <v>7</v>
      </c>
      <c r="S714">
        <v>71</v>
      </c>
      <c r="T714">
        <v>72</v>
      </c>
      <c r="U714">
        <f>Merge6[[#This Row],[POT]]-Merge6[[#This Row],[TOT]]</f>
        <v>1</v>
      </c>
      <c r="V714" t="s">
        <v>8</v>
      </c>
      <c r="W714">
        <f>IF(Merge6[[#This Row],[Preffoot]]="Right",1,0)</f>
        <v>1</v>
      </c>
      <c r="X714" t="s">
        <v>9</v>
      </c>
      <c r="Y714">
        <f>IF(Merge6[[#This Row],[Position2]]="GK",1,0)</f>
        <v>0</v>
      </c>
      <c r="Z714">
        <f>IF(Merge6[[#This Row],[Position2]]="LB",1,0)</f>
        <v>0</v>
      </c>
      <c r="AA714">
        <f>IF(Merge6[[#This Row],[Position2]]="CB",1,0)</f>
        <v>1</v>
      </c>
      <c r="AB714">
        <f>IF(Merge6[[#This Row],[Position2]]="RB",1,0)</f>
        <v>0</v>
      </c>
      <c r="AC714">
        <f>IF(Merge6[[#This Row],[Position2]]="LWB",1,0)</f>
        <v>0</v>
      </c>
      <c r="AD714">
        <f>IF(Merge6[[#This Row],[Position2]]="RWB",1,0)</f>
        <v>0</v>
      </c>
      <c r="AE714">
        <f>IF(Merge6[[#This Row],[Position2]]="LM",1,0)</f>
        <v>0</v>
      </c>
      <c r="AF714">
        <f>IF(Merge6[[#This Row],[Position2]]="CDM",1,0)</f>
        <v>0</v>
      </c>
      <c r="AG714">
        <f>IF(Merge6[[#This Row],[Position2]]="CM",1,0)</f>
        <v>0</v>
      </c>
      <c r="AH714">
        <f>IF(Merge6[[#This Row],[Position2]]="CAM",1,0)</f>
        <v>0</v>
      </c>
      <c r="AI714">
        <f>IF(Merge6[[#This Row],[Position2]]="RM",1,0)</f>
        <v>0</v>
      </c>
      <c r="AJ714">
        <f>IF(Merge6[[#This Row],[Position2]]="LW",1,0)</f>
        <v>0</v>
      </c>
      <c r="AK714">
        <f>IF(Merge6[[#This Row],[Position2]]="RW",1,0)</f>
        <v>0</v>
      </c>
      <c r="AL714">
        <f>IF(Merge6[[#This Row],[Position2]]="CF",1,0)</f>
        <v>0</v>
      </c>
      <c r="AM714">
        <f>IF(Merge6[[#This Row],[Position2]]="ST",1,0)</f>
        <v>0</v>
      </c>
      <c r="AN714">
        <v>54</v>
      </c>
      <c r="AO714">
        <v>50</v>
      </c>
      <c r="AP714">
        <v>22</v>
      </c>
      <c r="AQ714">
        <v>62</v>
      </c>
      <c r="AR714">
        <v>57</v>
      </c>
      <c r="AS714">
        <v>70</v>
      </c>
      <c r="AT714">
        <v>23</v>
      </c>
      <c r="AU714">
        <v>18</v>
      </c>
      <c r="AV714">
        <v>16</v>
      </c>
      <c r="AW714">
        <v>20</v>
      </c>
      <c r="AX714">
        <v>17</v>
      </c>
      <c r="AY714">
        <v>19</v>
      </c>
      <c r="AZ714">
        <v>17</v>
      </c>
      <c r="BA714">
        <v>72</v>
      </c>
      <c r="BB714">
        <v>73</v>
      </c>
      <c r="BC714">
        <v>77</v>
      </c>
      <c r="BD714">
        <v>59</v>
      </c>
      <c r="BE714">
        <v>61</v>
      </c>
      <c r="BF714">
        <v>76</v>
      </c>
      <c r="BG714">
        <v>48</v>
      </c>
      <c r="BH714">
        <v>54</v>
      </c>
      <c r="BI714">
        <v>54</v>
      </c>
      <c r="BJ714">
        <v>74</v>
      </c>
      <c r="BK714">
        <v>6</v>
      </c>
      <c r="BL714">
        <v>9</v>
      </c>
      <c r="BM714">
        <v>14</v>
      </c>
      <c r="BN714">
        <v>8</v>
      </c>
      <c r="BO714">
        <v>11</v>
      </c>
      <c r="BP714">
        <v>67</v>
      </c>
      <c r="BQ714">
        <v>69</v>
      </c>
      <c r="BR714">
        <v>12</v>
      </c>
      <c r="BS714">
        <v>72</v>
      </c>
      <c r="BT714">
        <v>28</v>
      </c>
      <c r="BU714">
        <v>64</v>
      </c>
    </row>
    <row r="715" spans="1:73" x14ac:dyDescent="0.25">
      <c r="A715" t="s">
        <v>249</v>
      </c>
      <c r="B715">
        <v>46</v>
      </c>
      <c r="C715" t="s">
        <v>1</v>
      </c>
      <c r="D715">
        <v>24</v>
      </c>
      <c r="E715">
        <f>Merge6[[#This Row],[age]]^2</f>
        <v>576</v>
      </c>
      <c r="F715" s="1">
        <v>25000000</v>
      </c>
      <c r="G715" s="1">
        <v>37740000</v>
      </c>
      <c r="H715" s="1">
        <f>Merge6[[#This Row],[MV at time]]/1000000</f>
        <v>25</v>
      </c>
      <c r="I715" s="1">
        <f>Merge6[[#This Row],[fee]]/1000000</f>
        <v>37.74</v>
      </c>
      <c r="J715" s="2">
        <f>Merge6[[#This Row],[fee]]/Merge6[[#This Row],[MV at time]]</f>
        <v>1.5096000000000001</v>
      </c>
      <c r="K715" t="s">
        <v>2</v>
      </c>
      <c r="L715" t="s">
        <v>18</v>
      </c>
      <c r="M715" t="s">
        <v>187</v>
      </c>
      <c r="N715" t="s">
        <v>250</v>
      </c>
      <c r="O7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15" t="s">
        <v>7</v>
      </c>
      <c r="R715" t="s">
        <v>7</v>
      </c>
      <c r="S715">
        <v>79</v>
      </c>
      <c r="T715">
        <v>87</v>
      </c>
      <c r="U715">
        <f>Merge6[[#This Row],[POT]]-Merge6[[#This Row],[TOT]]</f>
        <v>8</v>
      </c>
      <c r="V715" t="s">
        <v>8</v>
      </c>
      <c r="W715">
        <f>IF(Merge6[[#This Row],[Preffoot]]="Right",1,0)</f>
        <v>1</v>
      </c>
      <c r="X715" t="s">
        <v>9</v>
      </c>
      <c r="Y715">
        <f>IF(Merge6[[#This Row],[Position2]]="GK",1,0)</f>
        <v>0</v>
      </c>
      <c r="Z715">
        <f>IF(Merge6[[#This Row],[Position2]]="LB",1,0)</f>
        <v>0</v>
      </c>
      <c r="AA715">
        <f>IF(Merge6[[#This Row],[Position2]]="CB",1,0)</f>
        <v>1</v>
      </c>
      <c r="AB715">
        <f>IF(Merge6[[#This Row],[Position2]]="RB",1,0)</f>
        <v>0</v>
      </c>
      <c r="AC715">
        <f>IF(Merge6[[#This Row],[Position2]]="LWB",1,0)</f>
        <v>0</v>
      </c>
      <c r="AD715">
        <f>IF(Merge6[[#This Row],[Position2]]="RWB",1,0)</f>
        <v>0</v>
      </c>
      <c r="AE715">
        <f>IF(Merge6[[#This Row],[Position2]]="LM",1,0)</f>
        <v>0</v>
      </c>
      <c r="AF715">
        <f>IF(Merge6[[#This Row],[Position2]]="CDM",1,0)</f>
        <v>0</v>
      </c>
      <c r="AG715">
        <f>IF(Merge6[[#This Row],[Position2]]="CM",1,0)</f>
        <v>0</v>
      </c>
      <c r="AH715">
        <f>IF(Merge6[[#This Row],[Position2]]="CAM",1,0)</f>
        <v>0</v>
      </c>
      <c r="AI715">
        <f>IF(Merge6[[#This Row],[Position2]]="RM",1,0)</f>
        <v>0</v>
      </c>
      <c r="AJ715">
        <f>IF(Merge6[[#This Row],[Position2]]="LW",1,0)</f>
        <v>0</v>
      </c>
      <c r="AK715">
        <f>IF(Merge6[[#This Row],[Position2]]="RW",1,0)</f>
        <v>0</v>
      </c>
      <c r="AL715">
        <f>IF(Merge6[[#This Row],[Position2]]="CF",1,0)</f>
        <v>0</v>
      </c>
      <c r="AM715">
        <f>IF(Merge6[[#This Row],[Position2]]="ST",1,0)</f>
        <v>0</v>
      </c>
      <c r="AN715">
        <v>64</v>
      </c>
      <c r="AO715">
        <v>50</v>
      </c>
      <c r="AP715">
        <v>34</v>
      </c>
      <c r="AQ715">
        <v>60</v>
      </c>
      <c r="AR715">
        <v>58</v>
      </c>
      <c r="AS715">
        <v>82</v>
      </c>
      <c r="AT715">
        <v>38</v>
      </c>
      <c r="AU715">
        <v>36</v>
      </c>
      <c r="AV715">
        <v>20</v>
      </c>
      <c r="AW715">
        <v>20</v>
      </c>
      <c r="AX715">
        <v>24</v>
      </c>
      <c r="AY715">
        <v>30</v>
      </c>
      <c r="AZ715">
        <v>40</v>
      </c>
      <c r="BA715">
        <v>81</v>
      </c>
      <c r="BB715">
        <v>80</v>
      </c>
      <c r="BC715">
        <v>83</v>
      </c>
      <c r="BD715">
        <v>66</v>
      </c>
      <c r="BE715">
        <v>68</v>
      </c>
      <c r="BF715">
        <v>79</v>
      </c>
      <c r="BG715">
        <v>60</v>
      </c>
      <c r="BH715">
        <v>68</v>
      </c>
      <c r="BI715">
        <v>58</v>
      </c>
      <c r="BJ715">
        <v>76</v>
      </c>
      <c r="BK715">
        <v>9</v>
      </c>
      <c r="BL715">
        <v>14</v>
      </c>
      <c r="BM715">
        <v>9</v>
      </c>
      <c r="BN715">
        <v>6</v>
      </c>
      <c r="BO715">
        <v>5</v>
      </c>
      <c r="BP715">
        <v>76</v>
      </c>
      <c r="BQ715">
        <v>77</v>
      </c>
      <c r="BR715">
        <v>34</v>
      </c>
      <c r="BS715">
        <v>81</v>
      </c>
      <c r="BT715">
        <v>32</v>
      </c>
      <c r="BU715">
        <v>74</v>
      </c>
    </row>
    <row r="716" spans="1:73" x14ac:dyDescent="0.25">
      <c r="A716" t="s">
        <v>393</v>
      </c>
      <c r="B716">
        <v>11</v>
      </c>
      <c r="C716" t="s">
        <v>84</v>
      </c>
      <c r="D716">
        <v>25</v>
      </c>
      <c r="E716">
        <f>Merge6[[#This Row],[age]]^2</f>
        <v>625</v>
      </c>
      <c r="F716" s="1">
        <v>16000000</v>
      </c>
      <c r="G716" s="1">
        <v>14200000</v>
      </c>
      <c r="H716" s="1">
        <f>Merge6[[#This Row],[MV at time]]/1000000</f>
        <v>16</v>
      </c>
      <c r="I716" s="1">
        <f>Merge6[[#This Row],[fee]]/1000000</f>
        <v>14.2</v>
      </c>
      <c r="J716" s="2">
        <f>Merge6[[#This Row],[fee]]/Merge6[[#This Row],[MV at time]]</f>
        <v>0.88749999999999996</v>
      </c>
      <c r="K716" t="s">
        <v>2</v>
      </c>
      <c r="L716" t="s">
        <v>18</v>
      </c>
      <c r="M716" t="s">
        <v>256</v>
      </c>
      <c r="N716" t="s">
        <v>187</v>
      </c>
      <c r="O7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16" t="s">
        <v>7</v>
      </c>
      <c r="R716" t="s">
        <v>7</v>
      </c>
      <c r="S716">
        <v>84</v>
      </c>
      <c r="T716">
        <v>89</v>
      </c>
      <c r="U716">
        <f>Merge6[[#This Row],[POT]]-Merge6[[#This Row],[TOT]]</f>
        <v>5</v>
      </c>
      <c r="V716" t="s">
        <v>8</v>
      </c>
      <c r="W716">
        <f>IF(Merge6[[#This Row],[Preffoot]]="Right",1,0)</f>
        <v>1</v>
      </c>
      <c r="X716" t="s">
        <v>87</v>
      </c>
      <c r="Y716">
        <f>IF(Merge6[[#This Row],[Position2]]="GK",1,0)</f>
        <v>1</v>
      </c>
      <c r="Z716">
        <f>IF(Merge6[[#This Row],[Position2]]="LB",1,0)</f>
        <v>0</v>
      </c>
      <c r="AA716">
        <f>IF(Merge6[[#This Row],[Position2]]="CB",1,0)</f>
        <v>0</v>
      </c>
      <c r="AB716">
        <f>IF(Merge6[[#This Row],[Position2]]="RB",1,0)</f>
        <v>0</v>
      </c>
      <c r="AC716">
        <f>IF(Merge6[[#This Row],[Position2]]="LWB",1,0)</f>
        <v>0</v>
      </c>
      <c r="AD716">
        <f>IF(Merge6[[#This Row],[Position2]]="RWB",1,0)</f>
        <v>0</v>
      </c>
      <c r="AE716">
        <f>IF(Merge6[[#This Row],[Position2]]="LM",1,0)</f>
        <v>0</v>
      </c>
      <c r="AF716">
        <f>IF(Merge6[[#This Row],[Position2]]="CDM",1,0)</f>
        <v>0</v>
      </c>
      <c r="AG716">
        <f>IF(Merge6[[#This Row],[Position2]]="CM",1,0)</f>
        <v>0</v>
      </c>
      <c r="AH716">
        <f>IF(Merge6[[#This Row],[Position2]]="CAM",1,0)</f>
        <v>0</v>
      </c>
      <c r="AI716">
        <f>IF(Merge6[[#This Row],[Position2]]="RM",1,0)</f>
        <v>0</v>
      </c>
      <c r="AJ716">
        <f>IF(Merge6[[#This Row],[Position2]]="LW",1,0)</f>
        <v>0</v>
      </c>
      <c r="AK716">
        <f>IF(Merge6[[#This Row],[Position2]]="RW",1,0)</f>
        <v>0</v>
      </c>
      <c r="AL716">
        <f>IF(Merge6[[#This Row],[Position2]]="CF",1,0)</f>
        <v>0</v>
      </c>
      <c r="AM716">
        <f>IF(Merge6[[#This Row],[Position2]]="ST",1,0)</f>
        <v>0</v>
      </c>
      <c r="AN716">
        <v>23</v>
      </c>
      <c r="AO716">
        <v>19</v>
      </c>
      <c r="AP716">
        <v>11</v>
      </c>
      <c r="AQ716">
        <v>33</v>
      </c>
      <c r="AR716">
        <v>31</v>
      </c>
      <c r="AS716">
        <v>12</v>
      </c>
      <c r="AT716">
        <v>23</v>
      </c>
      <c r="AU716">
        <v>11</v>
      </c>
      <c r="AV716">
        <v>17</v>
      </c>
      <c r="AW716">
        <v>15</v>
      </c>
      <c r="AX716">
        <v>13</v>
      </c>
      <c r="AY716">
        <v>21</v>
      </c>
      <c r="AZ716">
        <v>19</v>
      </c>
      <c r="BA716">
        <v>14</v>
      </c>
      <c r="BB716">
        <v>19</v>
      </c>
      <c r="BC716">
        <v>12</v>
      </c>
      <c r="BD716">
        <v>57</v>
      </c>
      <c r="BE716">
        <v>30</v>
      </c>
      <c r="BF716">
        <v>52</v>
      </c>
      <c r="BG716">
        <v>30</v>
      </c>
      <c r="BH716">
        <v>56</v>
      </c>
      <c r="BI716">
        <v>70</v>
      </c>
      <c r="BJ716">
        <v>75</v>
      </c>
      <c r="BK716">
        <v>79</v>
      </c>
      <c r="BL716">
        <v>81</v>
      </c>
      <c r="BM716">
        <v>85</v>
      </c>
      <c r="BN716">
        <v>71</v>
      </c>
      <c r="BO716">
        <v>90</v>
      </c>
      <c r="BP716">
        <v>25</v>
      </c>
      <c r="BQ716">
        <v>79</v>
      </c>
      <c r="BR716">
        <v>12</v>
      </c>
      <c r="BS716">
        <v>19</v>
      </c>
      <c r="BT716">
        <v>44</v>
      </c>
      <c r="BU716">
        <v>58</v>
      </c>
    </row>
    <row r="717" spans="1:73" x14ac:dyDescent="0.25">
      <c r="A717" t="s">
        <v>1363</v>
      </c>
      <c r="B717">
        <v>34</v>
      </c>
      <c r="C717" t="s">
        <v>1</v>
      </c>
      <c r="D717">
        <v>20</v>
      </c>
      <c r="E717">
        <f>Merge6[[#This Row],[age]]^2</f>
        <v>400</v>
      </c>
      <c r="F717" s="1">
        <v>7000000</v>
      </c>
      <c r="G717" s="1">
        <v>13000000</v>
      </c>
      <c r="H717" s="1">
        <f>Merge6[[#This Row],[MV at time]]/1000000</f>
        <v>7</v>
      </c>
      <c r="I717" s="1">
        <f>Merge6[[#This Row],[fee]]/1000000</f>
        <v>13</v>
      </c>
      <c r="J717" s="2">
        <f>Merge6[[#This Row],[fee]]/Merge6[[#This Row],[MV at time]]</f>
        <v>1.8571428571428572</v>
      </c>
      <c r="K717" t="s">
        <v>1233</v>
      </c>
      <c r="L717" t="s">
        <v>18</v>
      </c>
      <c r="M717" t="s">
        <v>1113</v>
      </c>
      <c r="N717" t="s">
        <v>274</v>
      </c>
      <c r="O7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17" t="s">
        <v>7</v>
      </c>
      <c r="R717" t="s">
        <v>55</v>
      </c>
      <c r="S717">
        <v>71</v>
      </c>
      <c r="T717">
        <v>83</v>
      </c>
      <c r="U717">
        <f>Merge6[[#This Row],[POT]]-Merge6[[#This Row],[TOT]]</f>
        <v>12</v>
      </c>
      <c r="V717" t="s">
        <v>43</v>
      </c>
      <c r="W717">
        <f>IF(Merge6[[#This Row],[Preffoot]]="Right",1,0)</f>
        <v>0</v>
      </c>
      <c r="X717" t="s">
        <v>9</v>
      </c>
      <c r="Y717">
        <f>IF(Merge6[[#This Row],[Position2]]="GK",1,0)</f>
        <v>0</v>
      </c>
      <c r="Z717">
        <f>IF(Merge6[[#This Row],[Position2]]="LB",1,0)</f>
        <v>0</v>
      </c>
      <c r="AA717">
        <f>IF(Merge6[[#This Row],[Position2]]="CB",1,0)</f>
        <v>1</v>
      </c>
      <c r="AB717">
        <f>IF(Merge6[[#This Row],[Position2]]="RB",1,0)</f>
        <v>0</v>
      </c>
      <c r="AC717">
        <f>IF(Merge6[[#This Row],[Position2]]="LWB",1,0)</f>
        <v>0</v>
      </c>
      <c r="AD717">
        <f>IF(Merge6[[#This Row],[Position2]]="RWB",1,0)</f>
        <v>0</v>
      </c>
      <c r="AE717">
        <f>IF(Merge6[[#This Row],[Position2]]="LM",1,0)</f>
        <v>0</v>
      </c>
      <c r="AF717">
        <f>IF(Merge6[[#This Row],[Position2]]="CDM",1,0)</f>
        <v>0</v>
      </c>
      <c r="AG717">
        <f>IF(Merge6[[#This Row],[Position2]]="CM",1,0)</f>
        <v>0</v>
      </c>
      <c r="AH717">
        <f>IF(Merge6[[#This Row],[Position2]]="CAM",1,0)</f>
        <v>0</v>
      </c>
      <c r="AI717">
        <f>IF(Merge6[[#This Row],[Position2]]="RM",1,0)</f>
        <v>0</v>
      </c>
      <c r="AJ717">
        <f>IF(Merge6[[#This Row],[Position2]]="LW",1,0)</f>
        <v>0</v>
      </c>
      <c r="AK717">
        <f>IF(Merge6[[#This Row],[Position2]]="RW",1,0)</f>
        <v>0</v>
      </c>
      <c r="AL717">
        <f>IF(Merge6[[#This Row],[Position2]]="CF",1,0)</f>
        <v>0</v>
      </c>
      <c r="AM717">
        <f>IF(Merge6[[#This Row],[Position2]]="ST",1,0)</f>
        <v>0</v>
      </c>
      <c r="AN717">
        <v>59</v>
      </c>
      <c r="AO717">
        <v>33</v>
      </c>
      <c r="AP717">
        <v>35</v>
      </c>
      <c r="AQ717">
        <v>63</v>
      </c>
      <c r="AR717">
        <v>53</v>
      </c>
      <c r="AS717">
        <v>71</v>
      </c>
      <c r="AT717">
        <v>56</v>
      </c>
      <c r="AU717">
        <v>26</v>
      </c>
      <c r="AV717">
        <v>32</v>
      </c>
      <c r="AW717">
        <v>42</v>
      </c>
      <c r="AX717">
        <v>29</v>
      </c>
      <c r="AY717">
        <v>40</v>
      </c>
      <c r="AZ717">
        <v>33</v>
      </c>
      <c r="BA717" t="s">
        <v>1234</v>
      </c>
      <c r="BB717">
        <v>73</v>
      </c>
      <c r="BC717">
        <v>75</v>
      </c>
      <c r="BD717">
        <v>65</v>
      </c>
      <c r="BE717">
        <v>67</v>
      </c>
      <c r="BF717">
        <v>73</v>
      </c>
      <c r="BG717">
        <v>53</v>
      </c>
      <c r="BH717">
        <v>75</v>
      </c>
      <c r="BI717">
        <v>60</v>
      </c>
      <c r="BJ717">
        <v>70</v>
      </c>
      <c r="BK717">
        <v>6</v>
      </c>
      <c r="BL717">
        <v>13</v>
      </c>
      <c r="BM717">
        <v>11</v>
      </c>
      <c r="BN717">
        <v>13</v>
      </c>
      <c r="BO717">
        <v>11</v>
      </c>
      <c r="BP717">
        <v>66</v>
      </c>
      <c r="BQ717">
        <v>67</v>
      </c>
      <c r="BR717">
        <v>31</v>
      </c>
      <c r="BS717">
        <v>71</v>
      </c>
      <c r="BT717">
        <v>39</v>
      </c>
      <c r="BU717">
        <v>63</v>
      </c>
    </row>
    <row r="718" spans="1:73" x14ac:dyDescent="0.25">
      <c r="A718" t="s">
        <v>1253</v>
      </c>
      <c r="B718">
        <v>11</v>
      </c>
      <c r="C718" t="s">
        <v>57</v>
      </c>
      <c r="D718">
        <v>23</v>
      </c>
      <c r="E718">
        <f>Merge6[[#This Row],[age]]^2</f>
        <v>529</v>
      </c>
      <c r="F718" s="1">
        <v>15000000</v>
      </c>
      <c r="G718" s="1">
        <v>9000000</v>
      </c>
      <c r="H718" s="1">
        <f>Merge6[[#This Row],[MV at time]]/1000000</f>
        <v>15</v>
      </c>
      <c r="I718" s="1">
        <f>Merge6[[#This Row],[fee]]/1000000</f>
        <v>9</v>
      </c>
      <c r="J718" s="2">
        <f>Merge6[[#This Row],[fee]]/Merge6[[#This Row],[MV at time]]</f>
        <v>0.6</v>
      </c>
      <c r="K718" t="s">
        <v>1233</v>
      </c>
      <c r="L718" t="s">
        <v>98</v>
      </c>
      <c r="M718" t="s">
        <v>86</v>
      </c>
      <c r="N718" t="s">
        <v>469</v>
      </c>
      <c r="O7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18" t="s">
        <v>7</v>
      </c>
      <c r="R718" t="s">
        <v>91</v>
      </c>
      <c r="S718">
        <v>76</v>
      </c>
      <c r="T718">
        <v>81</v>
      </c>
      <c r="U718">
        <f>Merge6[[#This Row],[POT]]-Merge6[[#This Row],[TOT]]</f>
        <v>5</v>
      </c>
      <c r="V718" t="s">
        <v>8</v>
      </c>
      <c r="W718">
        <f>IF(Merge6[[#This Row],[Preffoot]]="Right",1,0)</f>
        <v>1</v>
      </c>
      <c r="X718" t="s">
        <v>20</v>
      </c>
      <c r="Y718">
        <f>IF(Merge6[[#This Row],[Position2]]="GK",1,0)</f>
        <v>0</v>
      </c>
      <c r="Z718">
        <f>IF(Merge6[[#This Row],[Position2]]="LB",1,0)</f>
        <v>0</v>
      </c>
      <c r="AA718">
        <f>IF(Merge6[[#This Row],[Position2]]="CB",1,0)</f>
        <v>0</v>
      </c>
      <c r="AB718">
        <f>IF(Merge6[[#This Row],[Position2]]="RB",1,0)</f>
        <v>0</v>
      </c>
      <c r="AC718">
        <f>IF(Merge6[[#This Row],[Position2]]="LWB",1,0)</f>
        <v>0</v>
      </c>
      <c r="AD718">
        <f>IF(Merge6[[#This Row],[Position2]]="RWB",1,0)</f>
        <v>0</v>
      </c>
      <c r="AE718">
        <f>IF(Merge6[[#This Row],[Position2]]="LM",1,0)</f>
        <v>0</v>
      </c>
      <c r="AF718">
        <f>IF(Merge6[[#This Row],[Position2]]="CDM",1,0)</f>
        <v>0</v>
      </c>
      <c r="AG718">
        <f>IF(Merge6[[#This Row],[Position2]]="CM",1,0)</f>
        <v>1</v>
      </c>
      <c r="AH718">
        <f>IF(Merge6[[#This Row],[Position2]]="CAM",1,0)</f>
        <v>0</v>
      </c>
      <c r="AI718">
        <f>IF(Merge6[[#This Row],[Position2]]="RM",1,0)</f>
        <v>0</v>
      </c>
      <c r="AJ718">
        <f>IF(Merge6[[#This Row],[Position2]]="LW",1,0)</f>
        <v>0</v>
      </c>
      <c r="AK718">
        <f>IF(Merge6[[#This Row],[Position2]]="RW",1,0)</f>
        <v>0</v>
      </c>
      <c r="AL718">
        <f>IF(Merge6[[#This Row],[Position2]]="CF",1,0)</f>
        <v>0</v>
      </c>
      <c r="AM718">
        <f>IF(Merge6[[#This Row],[Position2]]="ST",1,0)</f>
        <v>0</v>
      </c>
      <c r="AN718">
        <v>79</v>
      </c>
      <c r="AO718">
        <v>78</v>
      </c>
      <c r="AP718">
        <v>68</v>
      </c>
      <c r="AQ718">
        <v>79</v>
      </c>
      <c r="AR718">
        <v>77</v>
      </c>
      <c r="AS718">
        <v>32</v>
      </c>
      <c r="AT718">
        <v>73</v>
      </c>
      <c r="AU718">
        <v>64</v>
      </c>
      <c r="AV718">
        <v>77</v>
      </c>
      <c r="AW718">
        <v>66</v>
      </c>
      <c r="AX718">
        <v>63</v>
      </c>
      <c r="AY718">
        <v>57</v>
      </c>
      <c r="AZ718">
        <v>53</v>
      </c>
      <c r="BA718" t="s">
        <v>1234</v>
      </c>
      <c r="BB718">
        <v>62</v>
      </c>
      <c r="BC718">
        <v>69</v>
      </c>
      <c r="BD718">
        <v>74</v>
      </c>
      <c r="BE718">
        <v>77</v>
      </c>
      <c r="BF718">
        <v>68</v>
      </c>
      <c r="BG718">
        <v>67</v>
      </c>
      <c r="BH718">
        <v>79</v>
      </c>
      <c r="BI718">
        <v>77</v>
      </c>
      <c r="BJ718">
        <v>63</v>
      </c>
      <c r="BK718">
        <v>8</v>
      </c>
      <c r="BL718">
        <v>7</v>
      </c>
      <c r="BM718">
        <v>6</v>
      </c>
      <c r="BN718">
        <v>13</v>
      </c>
      <c r="BO718">
        <v>12</v>
      </c>
      <c r="BP718">
        <v>65</v>
      </c>
      <c r="BQ718">
        <v>73</v>
      </c>
      <c r="BR718">
        <v>64</v>
      </c>
      <c r="BS718">
        <v>71</v>
      </c>
      <c r="BT718">
        <v>77</v>
      </c>
      <c r="BU718">
        <v>73</v>
      </c>
    </row>
    <row r="719" spans="1:73" x14ac:dyDescent="0.25">
      <c r="A719" t="s">
        <v>979</v>
      </c>
      <c r="B719">
        <v>33</v>
      </c>
      <c r="C719" t="s">
        <v>33</v>
      </c>
      <c r="D719">
        <v>23</v>
      </c>
      <c r="E719">
        <f>Merge6[[#This Row],[age]]^2</f>
        <v>529</v>
      </c>
      <c r="F719" s="1">
        <v>4800000</v>
      </c>
      <c r="G719" s="1">
        <v>15750000</v>
      </c>
      <c r="H719" s="1">
        <f>Merge6[[#This Row],[MV at time]]/1000000</f>
        <v>4.8</v>
      </c>
      <c r="I719" s="1">
        <f>Merge6[[#This Row],[fee]]/1000000</f>
        <v>15.75</v>
      </c>
      <c r="J719" s="2">
        <f>Merge6[[#This Row],[fee]]/Merge6[[#This Row],[MV at time]]</f>
        <v>3.28125</v>
      </c>
      <c r="K719" t="s">
        <v>773</v>
      </c>
      <c r="L719" t="s">
        <v>85</v>
      </c>
      <c r="M719" t="s">
        <v>129</v>
      </c>
      <c r="N719" t="s">
        <v>486</v>
      </c>
      <c r="O7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19" t="s">
        <v>131</v>
      </c>
      <c r="R719" t="s">
        <v>60</v>
      </c>
      <c r="S719">
        <v>77</v>
      </c>
      <c r="T719">
        <v>83</v>
      </c>
      <c r="U719">
        <f>Merge6[[#This Row],[POT]]-Merge6[[#This Row],[TOT]]</f>
        <v>6</v>
      </c>
      <c r="V719" t="s">
        <v>8</v>
      </c>
      <c r="W719">
        <f>IF(Merge6[[#This Row],[Preffoot]]="Right",1,0)</f>
        <v>1</v>
      </c>
      <c r="X719" t="s">
        <v>27</v>
      </c>
      <c r="Y719">
        <f>IF(Merge6[[#This Row],[Position2]]="GK",1,0)</f>
        <v>0</v>
      </c>
      <c r="Z719">
        <f>IF(Merge6[[#This Row],[Position2]]="LB",1,0)</f>
        <v>0</v>
      </c>
      <c r="AA719">
        <f>IF(Merge6[[#This Row],[Position2]]="CB",1,0)</f>
        <v>0</v>
      </c>
      <c r="AB719">
        <f>IF(Merge6[[#This Row],[Position2]]="RB",1,0)</f>
        <v>1</v>
      </c>
      <c r="AC719">
        <f>IF(Merge6[[#This Row],[Position2]]="LWB",1,0)</f>
        <v>0</v>
      </c>
      <c r="AD719">
        <f>IF(Merge6[[#This Row],[Position2]]="RWB",1,0)</f>
        <v>0</v>
      </c>
      <c r="AE719">
        <f>IF(Merge6[[#This Row],[Position2]]="LM",1,0)</f>
        <v>0</v>
      </c>
      <c r="AF719">
        <f>IF(Merge6[[#This Row],[Position2]]="CDM",1,0)</f>
        <v>0</v>
      </c>
      <c r="AG719">
        <f>IF(Merge6[[#This Row],[Position2]]="CM",1,0)</f>
        <v>0</v>
      </c>
      <c r="AH719">
        <f>IF(Merge6[[#This Row],[Position2]]="CAM",1,0)</f>
        <v>0</v>
      </c>
      <c r="AI719">
        <f>IF(Merge6[[#This Row],[Position2]]="RM",1,0)</f>
        <v>0</v>
      </c>
      <c r="AJ719">
        <f>IF(Merge6[[#This Row],[Position2]]="LW",1,0)</f>
        <v>0</v>
      </c>
      <c r="AK719">
        <f>IF(Merge6[[#This Row],[Position2]]="RW",1,0)</f>
        <v>0</v>
      </c>
      <c r="AL719">
        <f>IF(Merge6[[#This Row],[Position2]]="CF",1,0)</f>
        <v>0</v>
      </c>
      <c r="AM719">
        <f>IF(Merge6[[#This Row],[Position2]]="ST",1,0)</f>
        <v>0</v>
      </c>
      <c r="AN719">
        <v>70</v>
      </c>
      <c r="AO719">
        <v>73</v>
      </c>
      <c r="AP719">
        <v>77</v>
      </c>
      <c r="AQ719">
        <v>68</v>
      </c>
      <c r="AR719">
        <v>62</v>
      </c>
      <c r="AS719">
        <v>49</v>
      </c>
      <c r="AT719">
        <v>64</v>
      </c>
      <c r="AU719">
        <v>66</v>
      </c>
      <c r="AV719">
        <v>64</v>
      </c>
      <c r="AW719">
        <v>64</v>
      </c>
      <c r="AX719">
        <v>48</v>
      </c>
      <c r="AY719">
        <v>44</v>
      </c>
      <c r="AZ719">
        <v>48</v>
      </c>
      <c r="BA719">
        <v>73</v>
      </c>
      <c r="BB719">
        <v>76</v>
      </c>
      <c r="BC719">
        <v>75</v>
      </c>
      <c r="BD719">
        <v>80</v>
      </c>
      <c r="BE719">
        <v>90</v>
      </c>
      <c r="BF719">
        <v>56</v>
      </c>
      <c r="BG719">
        <v>67</v>
      </c>
      <c r="BH719">
        <v>84</v>
      </c>
      <c r="BI719">
        <v>86</v>
      </c>
      <c r="BJ719">
        <v>80</v>
      </c>
      <c r="BK719">
        <v>13</v>
      </c>
      <c r="BL719">
        <v>15</v>
      </c>
      <c r="BM719">
        <v>16</v>
      </c>
      <c r="BN719">
        <v>13</v>
      </c>
      <c r="BO719">
        <v>8</v>
      </c>
      <c r="BP719">
        <v>63</v>
      </c>
      <c r="BQ719">
        <v>75</v>
      </c>
      <c r="BR719">
        <v>61</v>
      </c>
      <c r="BS719">
        <v>76</v>
      </c>
      <c r="BT719">
        <v>67</v>
      </c>
      <c r="BU719">
        <v>72</v>
      </c>
    </row>
    <row r="720" spans="1:73" x14ac:dyDescent="0.25">
      <c r="A720" t="s">
        <v>948</v>
      </c>
      <c r="B720">
        <v>23</v>
      </c>
      <c r="C720" t="s">
        <v>28</v>
      </c>
      <c r="D720">
        <v>27</v>
      </c>
      <c r="E720">
        <f>Merge6[[#This Row],[age]]^2</f>
        <v>729</v>
      </c>
      <c r="F720" s="1">
        <v>60000000</v>
      </c>
      <c r="G720" s="1">
        <v>50000000</v>
      </c>
      <c r="H720" s="1">
        <f>Merge6[[#This Row],[MV at time]]/1000000</f>
        <v>60</v>
      </c>
      <c r="I720" s="1">
        <f>Merge6[[#This Row],[fee]]/1000000</f>
        <v>50</v>
      </c>
      <c r="J720" s="2">
        <f>Merge6[[#This Row],[fee]]/Merge6[[#This Row],[MV at time]]</f>
        <v>0.83333333333333337</v>
      </c>
      <c r="K720" t="s">
        <v>773</v>
      </c>
      <c r="L720" t="s">
        <v>3</v>
      </c>
      <c r="M720" t="s">
        <v>24</v>
      </c>
      <c r="N720" t="s">
        <v>242</v>
      </c>
      <c r="O7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20" t="s">
        <v>7</v>
      </c>
      <c r="R720" t="s">
        <v>55</v>
      </c>
      <c r="S720">
        <v>83</v>
      </c>
      <c r="T720">
        <v>83</v>
      </c>
      <c r="U720">
        <f>Merge6[[#This Row],[POT]]-Merge6[[#This Row],[TOT]]</f>
        <v>0</v>
      </c>
      <c r="V720" t="s">
        <v>8</v>
      </c>
      <c r="W720">
        <f>IF(Merge6[[#This Row],[Preffoot]]="Right",1,0)</f>
        <v>1</v>
      </c>
      <c r="X720" t="s">
        <v>15</v>
      </c>
      <c r="Y720">
        <f>IF(Merge6[[#This Row],[Position2]]="GK",1,0)</f>
        <v>0</v>
      </c>
      <c r="Z720">
        <f>IF(Merge6[[#This Row],[Position2]]="LB",1,0)</f>
        <v>0</v>
      </c>
      <c r="AA720">
        <f>IF(Merge6[[#This Row],[Position2]]="CB",1,0)</f>
        <v>0</v>
      </c>
      <c r="AB720">
        <f>IF(Merge6[[#This Row],[Position2]]="RB",1,0)</f>
        <v>0</v>
      </c>
      <c r="AC720">
        <f>IF(Merge6[[#This Row],[Position2]]="LWB",1,0)</f>
        <v>0</v>
      </c>
      <c r="AD720">
        <f>IF(Merge6[[#This Row],[Position2]]="RWB",1,0)</f>
        <v>0</v>
      </c>
      <c r="AE720">
        <f>IF(Merge6[[#This Row],[Position2]]="LM",1,0)</f>
        <v>0</v>
      </c>
      <c r="AF720">
        <f>IF(Merge6[[#This Row],[Position2]]="CDM",1,0)</f>
        <v>0</v>
      </c>
      <c r="AG720">
        <f>IF(Merge6[[#This Row],[Position2]]="CM",1,0)</f>
        <v>0</v>
      </c>
      <c r="AH720">
        <f>IF(Merge6[[#This Row],[Position2]]="CAM",1,0)</f>
        <v>0</v>
      </c>
      <c r="AI720">
        <f>IF(Merge6[[#This Row],[Position2]]="RM",1,0)</f>
        <v>0</v>
      </c>
      <c r="AJ720">
        <f>IF(Merge6[[#This Row],[Position2]]="LW",1,0)</f>
        <v>0</v>
      </c>
      <c r="AK720">
        <f>IF(Merge6[[#This Row],[Position2]]="RW",1,0)</f>
        <v>0</v>
      </c>
      <c r="AL720">
        <f>IF(Merge6[[#This Row],[Position2]]="CF",1,0)</f>
        <v>0</v>
      </c>
      <c r="AM720">
        <f>IF(Merge6[[#This Row],[Position2]]="ST",1,0)</f>
        <v>1</v>
      </c>
      <c r="AN720">
        <v>80</v>
      </c>
      <c r="AO720">
        <v>76</v>
      </c>
      <c r="AP720">
        <v>47</v>
      </c>
      <c r="AQ720">
        <v>76</v>
      </c>
      <c r="AR720">
        <v>54</v>
      </c>
      <c r="AS720">
        <v>85</v>
      </c>
      <c r="AT720">
        <v>85</v>
      </c>
      <c r="AU720">
        <v>87</v>
      </c>
      <c r="AV720">
        <v>71</v>
      </c>
      <c r="AW720">
        <v>76</v>
      </c>
      <c r="AX720">
        <v>48</v>
      </c>
      <c r="AY720">
        <v>82</v>
      </c>
      <c r="AZ720">
        <v>85</v>
      </c>
      <c r="BA720">
        <v>45</v>
      </c>
      <c r="BB720">
        <v>20</v>
      </c>
      <c r="BC720">
        <v>24</v>
      </c>
      <c r="BD720">
        <v>70</v>
      </c>
      <c r="BE720">
        <v>66</v>
      </c>
      <c r="BF720">
        <v>72</v>
      </c>
      <c r="BG720">
        <v>75</v>
      </c>
      <c r="BH720">
        <v>69</v>
      </c>
      <c r="BI720">
        <v>68</v>
      </c>
      <c r="BJ720">
        <v>90</v>
      </c>
      <c r="BK720">
        <v>7</v>
      </c>
      <c r="BL720">
        <v>13</v>
      </c>
      <c r="BM720">
        <v>9</v>
      </c>
      <c r="BN720">
        <v>5</v>
      </c>
      <c r="BO720">
        <v>9</v>
      </c>
      <c r="BP720">
        <v>56</v>
      </c>
      <c r="BQ720">
        <v>84</v>
      </c>
      <c r="BR720">
        <v>91</v>
      </c>
      <c r="BS720">
        <v>22</v>
      </c>
      <c r="BT720">
        <v>72</v>
      </c>
      <c r="BU720">
        <v>83</v>
      </c>
    </row>
    <row r="721" spans="1:73" x14ac:dyDescent="0.25">
      <c r="A721" t="s">
        <v>673</v>
      </c>
      <c r="B721">
        <v>35</v>
      </c>
      <c r="C721" t="s">
        <v>28</v>
      </c>
      <c r="D721">
        <v>22</v>
      </c>
      <c r="E721">
        <f>Merge6[[#This Row],[age]]^2</f>
        <v>484</v>
      </c>
      <c r="F721" s="1">
        <v>40000000</v>
      </c>
      <c r="G721" s="1">
        <v>14500000</v>
      </c>
      <c r="H721" s="1">
        <f>Merge6[[#This Row],[MV at time]]/1000000</f>
        <v>40</v>
      </c>
      <c r="I721" s="1">
        <f>Merge6[[#This Row],[fee]]/1000000</f>
        <v>14.5</v>
      </c>
      <c r="J721" s="2">
        <f>Merge6[[#This Row],[fee]]/Merge6[[#This Row],[MV at time]]</f>
        <v>0.36249999999999999</v>
      </c>
      <c r="K721" t="s">
        <v>509</v>
      </c>
      <c r="L721" t="s">
        <v>277</v>
      </c>
      <c r="M721" t="s">
        <v>172</v>
      </c>
      <c r="N721" t="s">
        <v>169</v>
      </c>
      <c r="O7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21" t="s">
        <v>6</v>
      </c>
      <c r="R721" t="s">
        <v>6</v>
      </c>
      <c r="S721">
        <v>78</v>
      </c>
      <c r="T721">
        <v>84</v>
      </c>
      <c r="U721">
        <f>Merge6[[#This Row],[POT]]-Merge6[[#This Row],[TOT]]</f>
        <v>6</v>
      </c>
      <c r="V721" t="s">
        <v>8</v>
      </c>
      <c r="W721">
        <f>IF(Merge6[[#This Row],[Preffoot]]="Right",1,0)</f>
        <v>1</v>
      </c>
      <c r="X721" t="s">
        <v>15</v>
      </c>
      <c r="Y721">
        <f>IF(Merge6[[#This Row],[Position2]]="GK",1,0)</f>
        <v>0</v>
      </c>
      <c r="Z721">
        <f>IF(Merge6[[#This Row],[Position2]]="LB",1,0)</f>
        <v>0</v>
      </c>
      <c r="AA721">
        <f>IF(Merge6[[#This Row],[Position2]]="CB",1,0)</f>
        <v>0</v>
      </c>
      <c r="AB721">
        <f>IF(Merge6[[#This Row],[Position2]]="RB",1,0)</f>
        <v>0</v>
      </c>
      <c r="AC721">
        <f>IF(Merge6[[#This Row],[Position2]]="LWB",1,0)</f>
        <v>0</v>
      </c>
      <c r="AD721">
        <f>IF(Merge6[[#This Row],[Position2]]="RWB",1,0)</f>
        <v>0</v>
      </c>
      <c r="AE721">
        <f>IF(Merge6[[#This Row],[Position2]]="LM",1,0)</f>
        <v>0</v>
      </c>
      <c r="AF721">
        <f>IF(Merge6[[#This Row],[Position2]]="CDM",1,0)</f>
        <v>0</v>
      </c>
      <c r="AG721">
        <f>IF(Merge6[[#This Row],[Position2]]="CM",1,0)</f>
        <v>0</v>
      </c>
      <c r="AH721">
        <f>IF(Merge6[[#This Row],[Position2]]="CAM",1,0)</f>
        <v>0</v>
      </c>
      <c r="AI721">
        <f>IF(Merge6[[#This Row],[Position2]]="RM",1,0)</f>
        <v>0</v>
      </c>
      <c r="AJ721">
        <f>IF(Merge6[[#This Row],[Position2]]="LW",1,0)</f>
        <v>0</v>
      </c>
      <c r="AK721">
        <f>IF(Merge6[[#This Row],[Position2]]="RW",1,0)</f>
        <v>0</v>
      </c>
      <c r="AL721">
        <f>IF(Merge6[[#This Row],[Position2]]="CF",1,0)</f>
        <v>0</v>
      </c>
      <c r="AM721">
        <f>IF(Merge6[[#This Row],[Position2]]="ST",1,0)</f>
        <v>1</v>
      </c>
      <c r="AN721">
        <v>73</v>
      </c>
      <c r="AO721">
        <v>72</v>
      </c>
      <c r="AP721">
        <v>56</v>
      </c>
      <c r="AQ721">
        <v>68</v>
      </c>
      <c r="AR721">
        <v>58</v>
      </c>
      <c r="AS721">
        <v>80</v>
      </c>
      <c r="AT721">
        <v>77</v>
      </c>
      <c r="AU721">
        <v>85</v>
      </c>
      <c r="AV721">
        <v>73</v>
      </c>
      <c r="AW721">
        <v>68</v>
      </c>
      <c r="AX721">
        <v>53</v>
      </c>
      <c r="AY721">
        <v>67</v>
      </c>
      <c r="AZ721">
        <v>69</v>
      </c>
      <c r="BA721">
        <v>22</v>
      </c>
      <c r="BB721">
        <v>23</v>
      </c>
      <c r="BC721">
        <v>20</v>
      </c>
      <c r="BD721">
        <v>64</v>
      </c>
      <c r="BE721">
        <v>72</v>
      </c>
      <c r="BF721">
        <v>80</v>
      </c>
      <c r="BG721">
        <v>55</v>
      </c>
      <c r="BH721">
        <v>68</v>
      </c>
      <c r="BI721">
        <v>52</v>
      </c>
      <c r="BJ721">
        <v>73</v>
      </c>
      <c r="BK721">
        <v>12</v>
      </c>
      <c r="BL721">
        <v>7</v>
      </c>
      <c r="BM721">
        <v>8</v>
      </c>
      <c r="BN721">
        <v>13</v>
      </c>
      <c r="BO721">
        <v>6</v>
      </c>
      <c r="BP721">
        <v>65</v>
      </c>
      <c r="BQ721">
        <v>74</v>
      </c>
      <c r="BR721">
        <v>83</v>
      </c>
      <c r="BS721">
        <v>21</v>
      </c>
      <c r="BT721">
        <v>60</v>
      </c>
      <c r="BU721">
        <v>65</v>
      </c>
    </row>
    <row r="722" spans="1:73" x14ac:dyDescent="0.25">
      <c r="A722" t="s">
        <v>1047</v>
      </c>
      <c r="B722">
        <v>56</v>
      </c>
      <c r="C722" t="s">
        <v>33</v>
      </c>
      <c r="D722">
        <v>20</v>
      </c>
      <c r="E722">
        <f>Merge6[[#This Row],[age]]^2</f>
        <v>400</v>
      </c>
      <c r="F722" s="1">
        <v>2500000</v>
      </c>
      <c r="G722" s="1">
        <v>6900000</v>
      </c>
      <c r="H722" s="1">
        <f>Merge6[[#This Row],[MV at time]]/1000000</f>
        <v>2.5</v>
      </c>
      <c r="I722" s="1">
        <f>Merge6[[#This Row],[fee]]/1000000</f>
        <v>6.9</v>
      </c>
      <c r="J722" s="2">
        <f>Merge6[[#This Row],[fee]]/Merge6[[#This Row],[MV at time]]</f>
        <v>2.76</v>
      </c>
      <c r="K722" t="s">
        <v>773</v>
      </c>
      <c r="L722" t="s">
        <v>133</v>
      </c>
      <c r="M722" t="s">
        <v>760</v>
      </c>
      <c r="N722" t="s">
        <v>811</v>
      </c>
      <c r="O7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22" t="s">
        <v>42</v>
      </c>
      <c r="R722" t="s">
        <v>7</v>
      </c>
      <c r="S722">
        <v>69</v>
      </c>
      <c r="T722">
        <v>75</v>
      </c>
      <c r="U722">
        <f>Merge6[[#This Row],[POT]]-Merge6[[#This Row],[TOT]]</f>
        <v>6</v>
      </c>
      <c r="V722" t="s">
        <v>8</v>
      </c>
      <c r="W722">
        <f>IF(Merge6[[#This Row],[Preffoot]]="Right",1,0)</f>
        <v>1</v>
      </c>
      <c r="X722" t="s">
        <v>27</v>
      </c>
      <c r="Y722">
        <f>IF(Merge6[[#This Row],[Position2]]="GK",1,0)</f>
        <v>0</v>
      </c>
      <c r="Z722">
        <f>IF(Merge6[[#This Row],[Position2]]="LB",1,0)</f>
        <v>0</v>
      </c>
      <c r="AA722">
        <f>IF(Merge6[[#This Row],[Position2]]="CB",1,0)</f>
        <v>0</v>
      </c>
      <c r="AB722">
        <f>IF(Merge6[[#This Row],[Position2]]="RB",1,0)</f>
        <v>1</v>
      </c>
      <c r="AC722">
        <f>IF(Merge6[[#This Row],[Position2]]="LWB",1,0)</f>
        <v>0</v>
      </c>
      <c r="AD722">
        <f>IF(Merge6[[#This Row],[Position2]]="RWB",1,0)</f>
        <v>0</v>
      </c>
      <c r="AE722">
        <f>IF(Merge6[[#This Row],[Position2]]="LM",1,0)</f>
        <v>0</v>
      </c>
      <c r="AF722">
        <f>IF(Merge6[[#This Row],[Position2]]="CDM",1,0)</f>
        <v>0</v>
      </c>
      <c r="AG722">
        <f>IF(Merge6[[#This Row],[Position2]]="CM",1,0)</f>
        <v>0</v>
      </c>
      <c r="AH722">
        <f>IF(Merge6[[#This Row],[Position2]]="CAM",1,0)</f>
        <v>0</v>
      </c>
      <c r="AI722">
        <f>IF(Merge6[[#This Row],[Position2]]="RM",1,0)</f>
        <v>0</v>
      </c>
      <c r="AJ722">
        <f>IF(Merge6[[#This Row],[Position2]]="LW",1,0)</f>
        <v>0</v>
      </c>
      <c r="AK722">
        <f>IF(Merge6[[#This Row],[Position2]]="RW",1,0)</f>
        <v>0</v>
      </c>
      <c r="AL722">
        <f>IF(Merge6[[#This Row],[Position2]]="CF",1,0)</f>
        <v>0</v>
      </c>
      <c r="AM722">
        <f>IF(Merge6[[#This Row],[Position2]]="ST",1,0)</f>
        <v>0</v>
      </c>
      <c r="AN722">
        <v>70</v>
      </c>
      <c r="AO722">
        <v>73</v>
      </c>
      <c r="AP722">
        <v>67</v>
      </c>
      <c r="AQ722">
        <v>64</v>
      </c>
      <c r="AR722">
        <v>62</v>
      </c>
      <c r="AS722">
        <v>62</v>
      </c>
      <c r="AT722">
        <v>49</v>
      </c>
      <c r="AU722">
        <v>47</v>
      </c>
      <c r="AV722">
        <v>51</v>
      </c>
      <c r="AW722">
        <v>51</v>
      </c>
      <c r="AX722">
        <v>37</v>
      </c>
      <c r="AY722">
        <v>46</v>
      </c>
      <c r="AZ722">
        <v>42</v>
      </c>
      <c r="BA722">
        <v>57</v>
      </c>
      <c r="BB722">
        <v>68</v>
      </c>
      <c r="BC722">
        <v>69</v>
      </c>
      <c r="BD722">
        <v>72</v>
      </c>
      <c r="BE722">
        <v>74</v>
      </c>
      <c r="BF722">
        <v>66</v>
      </c>
      <c r="BG722">
        <v>68</v>
      </c>
      <c r="BH722">
        <v>73</v>
      </c>
      <c r="BI722">
        <v>73</v>
      </c>
      <c r="BJ722">
        <v>73</v>
      </c>
      <c r="BK722">
        <v>7</v>
      </c>
      <c r="BL722">
        <v>8</v>
      </c>
      <c r="BM722">
        <v>14</v>
      </c>
      <c r="BN722">
        <v>11</v>
      </c>
      <c r="BO722">
        <v>12</v>
      </c>
      <c r="BP722">
        <v>66</v>
      </c>
      <c r="BQ722">
        <v>66</v>
      </c>
      <c r="BR722">
        <v>61</v>
      </c>
      <c r="BS722">
        <v>62</v>
      </c>
      <c r="BT722">
        <v>47</v>
      </c>
      <c r="BU722">
        <v>58</v>
      </c>
    </row>
    <row r="723" spans="1:73" x14ac:dyDescent="0.25">
      <c r="A723" t="s">
        <v>674</v>
      </c>
      <c r="B723">
        <v>34</v>
      </c>
      <c r="C723" t="s">
        <v>357</v>
      </c>
      <c r="D723">
        <v>25</v>
      </c>
      <c r="E723">
        <f>Merge6[[#This Row],[age]]^2</f>
        <v>625</v>
      </c>
      <c r="F723" s="1">
        <v>13000000</v>
      </c>
      <c r="G723" s="1">
        <v>20000000</v>
      </c>
      <c r="H723" s="1">
        <f>Merge6[[#This Row],[MV at time]]/1000000</f>
        <v>13</v>
      </c>
      <c r="I723" s="1">
        <f>Merge6[[#This Row],[fee]]/1000000</f>
        <v>20</v>
      </c>
      <c r="J723" s="2">
        <f>Merge6[[#This Row],[fee]]/Merge6[[#This Row],[MV at time]]</f>
        <v>1.5384615384615385</v>
      </c>
      <c r="K723" t="s">
        <v>509</v>
      </c>
      <c r="L723" t="s">
        <v>252</v>
      </c>
      <c r="M723" t="s">
        <v>218</v>
      </c>
      <c r="N723" t="s">
        <v>675</v>
      </c>
      <c r="O7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723" t="s">
        <v>91</v>
      </c>
      <c r="R723" t="s">
        <v>66</v>
      </c>
      <c r="S723">
        <v>59</v>
      </c>
      <c r="T723">
        <v>76</v>
      </c>
      <c r="U723">
        <f>Merge6[[#This Row],[POT]]-Merge6[[#This Row],[TOT]]</f>
        <v>17</v>
      </c>
      <c r="V723" t="s">
        <v>8</v>
      </c>
      <c r="W723">
        <f>IF(Merge6[[#This Row],[Preffoot]]="Right",1,0)</f>
        <v>1</v>
      </c>
      <c r="X723" t="s">
        <v>15</v>
      </c>
      <c r="Y723">
        <f>IF(Merge6[[#This Row],[Position2]]="GK",1,0)</f>
        <v>0</v>
      </c>
      <c r="Z723">
        <f>IF(Merge6[[#This Row],[Position2]]="LB",1,0)</f>
        <v>0</v>
      </c>
      <c r="AA723">
        <f>IF(Merge6[[#This Row],[Position2]]="CB",1,0)</f>
        <v>0</v>
      </c>
      <c r="AB723">
        <f>IF(Merge6[[#This Row],[Position2]]="RB",1,0)</f>
        <v>0</v>
      </c>
      <c r="AC723">
        <f>IF(Merge6[[#This Row],[Position2]]="LWB",1,0)</f>
        <v>0</v>
      </c>
      <c r="AD723">
        <f>IF(Merge6[[#This Row],[Position2]]="RWB",1,0)</f>
        <v>0</v>
      </c>
      <c r="AE723">
        <f>IF(Merge6[[#This Row],[Position2]]="LM",1,0)</f>
        <v>0</v>
      </c>
      <c r="AF723">
        <f>IF(Merge6[[#This Row],[Position2]]="CDM",1,0)</f>
        <v>0</v>
      </c>
      <c r="AG723">
        <f>IF(Merge6[[#This Row],[Position2]]="CM",1,0)</f>
        <v>0</v>
      </c>
      <c r="AH723">
        <f>IF(Merge6[[#This Row],[Position2]]="CAM",1,0)</f>
        <v>0</v>
      </c>
      <c r="AI723">
        <f>IF(Merge6[[#This Row],[Position2]]="RM",1,0)</f>
        <v>0</v>
      </c>
      <c r="AJ723">
        <f>IF(Merge6[[#This Row],[Position2]]="LW",1,0)</f>
        <v>0</v>
      </c>
      <c r="AK723">
        <f>IF(Merge6[[#This Row],[Position2]]="RW",1,0)</f>
        <v>0</v>
      </c>
      <c r="AL723">
        <f>IF(Merge6[[#This Row],[Position2]]="CF",1,0)</f>
        <v>0</v>
      </c>
      <c r="AM723">
        <f>IF(Merge6[[#This Row],[Position2]]="ST",1,0)</f>
        <v>1</v>
      </c>
      <c r="AN723">
        <v>64</v>
      </c>
      <c r="AO723">
        <v>61</v>
      </c>
      <c r="AP723">
        <v>29</v>
      </c>
      <c r="AQ723">
        <v>45</v>
      </c>
      <c r="AR723">
        <v>34</v>
      </c>
      <c r="AS723">
        <v>46</v>
      </c>
      <c r="AT723">
        <v>61</v>
      </c>
      <c r="AU723">
        <v>62</v>
      </c>
      <c r="AV723">
        <v>51</v>
      </c>
      <c r="AW723">
        <v>50</v>
      </c>
      <c r="AX723">
        <v>29</v>
      </c>
      <c r="AY723">
        <v>66</v>
      </c>
      <c r="AZ723">
        <v>53</v>
      </c>
      <c r="BA723">
        <v>20</v>
      </c>
      <c r="BB723">
        <v>12</v>
      </c>
      <c r="BC723">
        <v>14</v>
      </c>
      <c r="BD723">
        <v>68</v>
      </c>
      <c r="BE723">
        <v>76</v>
      </c>
      <c r="BF723">
        <v>67</v>
      </c>
      <c r="BG723">
        <v>74</v>
      </c>
      <c r="BH723">
        <v>65</v>
      </c>
      <c r="BI723">
        <v>66</v>
      </c>
      <c r="BJ723">
        <v>54</v>
      </c>
      <c r="BK723">
        <v>11</v>
      </c>
      <c r="BL723">
        <v>15</v>
      </c>
      <c r="BM723">
        <v>12</v>
      </c>
      <c r="BN723">
        <v>12</v>
      </c>
      <c r="BO723">
        <v>14</v>
      </c>
      <c r="BP723">
        <v>26</v>
      </c>
      <c r="BQ723">
        <v>51</v>
      </c>
      <c r="BR723">
        <v>59</v>
      </c>
      <c r="BS723">
        <v>13</v>
      </c>
      <c r="BT723">
        <v>55</v>
      </c>
      <c r="BU723">
        <v>47</v>
      </c>
    </row>
    <row r="724" spans="1:73" x14ac:dyDescent="0.25">
      <c r="A724" t="s">
        <v>674</v>
      </c>
      <c r="B724">
        <v>23</v>
      </c>
      <c r="C724" t="s">
        <v>357</v>
      </c>
      <c r="D724">
        <v>27</v>
      </c>
      <c r="E724">
        <f>Merge6[[#This Row],[age]]^2</f>
        <v>729</v>
      </c>
      <c r="F724" s="1">
        <v>7000000</v>
      </c>
      <c r="G724" s="1">
        <v>7500000</v>
      </c>
      <c r="H724" s="1">
        <f>Merge6[[#This Row],[MV at time]]/1000000</f>
        <v>7</v>
      </c>
      <c r="I724" s="1">
        <f>Merge6[[#This Row],[fee]]/1000000</f>
        <v>7.5</v>
      </c>
      <c r="J724" s="2">
        <f>Merge6[[#This Row],[fee]]/Merge6[[#This Row],[MV at time]]</f>
        <v>1.0714285714285714</v>
      </c>
      <c r="K724" t="s">
        <v>1050</v>
      </c>
      <c r="L724" t="s">
        <v>252</v>
      </c>
      <c r="M724" t="s">
        <v>1174</v>
      </c>
      <c r="N724" t="s">
        <v>469</v>
      </c>
      <c r="O7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7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24" t="s">
        <v>66</v>
      </c>
      <c r="R724" t="s">
        <v>91</v>
      </c>
      <c r="S724">
        <v>76</v>
      </c>
      <c r="T724">
        <v>76</v>
      </c>
      <c r="U724">
        <f>Merge6[[#This Row],[POT]]-Merge6[[#This Row],[TOT]]</f>
        <v>0</v>
      </c>
      <c r="V724" t="s">
        <v>8</v>
      </c>
      <c r="W724">
        <f>IF(Merge6[[#This Row],[Preffoot]]="Right",1,0)</f>
        <v>1</v>
      </c>
      <c r="X724" t="s">
        <v>157</v>
      </c>
      <c r="Y724">
        <f>IF(Merge6[[#This Row],[Position2]]="GK",1,0)</f>
        <v>0</v>
      </c>
      <c r="Z724">
        <f>IF(Merge6[[#This Row],[Position2]]="LB",1,0)</f>
        <v>0</v>
      </c>
      <c r="AA724">
        <f>IF(Merge6[[#This Row],[Position2]]="CB",1,0)</f>
        <v>0</v>
      </c>
      <c r="AB724">
        <f>IF(Merge6[[#This Row],[Position2]]="RB",1,0)</f>
        <v>0</v>
      </c>
      <c r="AC724">
        <f>IF(Merge6[[#This Row],[Position2]]="LWB",1,0)</f>
        <v>0</v>
      </c>
      <c r="AD724">
        <f>IF(Merge6[[#This Row],[Position2]]="RWB",1,0)</f>
        <v>0</v>
      </c>
      <c r="AE724">
        <f>IF(Merge6[[#This Row],[Position2]]="LM",1,0)</f>
        <v>0</v>
      </c>
      <c r="AF724">
        <f>IF(Merge6[[#This Row],[Position2]]="CDM",1,0)</f>
        <v>0</v>
      </c>
      <c r="AG724">
        <f>IF(Merge6[[#This Row],[Position2]]="CM",1,0)</f>
        <v>0</v>
      </c>
      <c r="AH724">
        <f>IF(Merge6[[#This Row],[Position2]]="CAM",1,0)</f>
        <v>0</v>
      </c>
      <c r="AI724">
        <f>IF(Merge6[[#This Row],[Position2]]="RM",1,0)</f>
        <v>0</v>
      </c>
      <c r="AJ724">
        <f>IF(Merge6[[#This Row],[Position2]]="LW",1,0)</f>
        <v>0</v>
      </c>
      <c r="AK724">
        <f>IF(Merge6[[#This Row],[Position2]]="RW",1,0)</f>
        <v>0</v>
      </c>
      <c r="AL724">
        <f>IF(Merge6[[#This Row],[Position2]]="CF",1,0)</f>
        <v>1</v>
      </c>
      <c r="AM724">
        <f>IF(Merge6[[#This Row],[Position2]]="ST",1,0)</f>
        <v>0</v>
      </c>
      <c r="AN724">
        <v>78</v>
      </c>
      <c r="AO724">
        <v>80</v>
      </c>
      <c r="AP724">
        <v>68</v>
      </c>
      <c r="AQ724">
        <v>76</v>
      </c>
      <c r="AR724">
        <v>62</v>
      </c>
      <c r="AS724">
        <v>50</v>
      </c>
      <c r="AT724">
        <v>80</v>
      </c>
      <c r="AU724">
        <v>77</v>
      </c>
      <c r="AV724">
        <v>78</v>
      </c>
      <c r="AW724">
        <v>68</v>
      </c>
      <c r="AX724">
        <v>65</v>
      </c>
      <c r="AY724">
        <v>83</v>
      </c>
      <c r="AZ724">
        <v>74</v>
      </c>
      <c r="BA724">
        <v>39</v>
      </c>
      <c r="BB724">
        <v>34</v>
      </c>
      <c r="BC724">
        <v>48</v>
      </c>
      <c r="BD724">
        <v>78</v>
      </c>
      <c r="BE724">
        <v>70</v>
      </c>
      <c r="BF724">
        <v>67</v>
      </c>
      <c r="BG724">
        <v>76</v>
      </c>
      <c r="BH724">
        <v>76</v>
      </c>
      <c r="BI724">
        <v>78</v>
      </c>
      <c r="BJ724">
        <v>59</v>
      </c>
      <c r="BK724">
        <v>10</v>
      </c>
      <c r="BL724">
        <v>8</v>
      </c>
      <c r="BM724">
        <v>12</v>
      </c>
      <c r="BN724">
        <v>10</v>
      </c>
      <c r="BO724">
        <v>9</v>
      </c>
      <c r="BP724">
        <v>36</v>
      </c>
      <c r="BQ724">
        <v>75</v>
      </c>
      <c r="BR724">
        <v>75</v>
      </c>
      <c r="BS724">
        <v>39</v>
      </c>
      <c r="BT724">
        <v>74</v>
      </c>
      <c r="BU724">
        <v>69</v>
      </c>
    </row>
    <row r="725" spans="1:73" x14ac:dyDescent="0.25">
      <c r="A725" t="s">
        <v>676</v>
      </c>
      <c r="B725">
        <v>29</v>
      </c>
      <c r="C725" t="s">
        <v>1</v>
      </c>
      <c r="D725">
        <v>24</v>
      </c>
      <c r="E725">
        <f>Merge6[[#This Row],[age]]^2</f>
        <v>576</v>
      </c>
      <c r="F725" s="1">
        <v>12000000</v>
      </c>
      <c r="G725" s="1">
        <v>12000000</v>
      </c>
      <c r="H725" s="1">
        <f>Merge6[[#This Row],[MV at time]]/1000000</f>
        <v>12</v>
      </c>
      <c r="I725" s="1">
        <f>Merge6[[#This Row],[fee]]/1000000</f>
        <v>12</v>
      </c>
      <c r="J725" s="2">
        <f>Merge6[[#This Row],[fee]]/Merge6[[#This Row],[MV at time]]</f>
        <v>1</v>
      </c>
      <c r="K725" t="s">
        <v>1233</v>
      </c>
      <c r="L725" t="s">
        <v>467</v>
      </c>
      <c r="M725" t="s">
        <v>203</v>
      </c>
      <c r="N725" t="s">
        <v>213</v>
      </c>
      <c r="O7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25" t="s">
        <v>91</v>
      </c>
      <c r="R725" t="s">
        <v>60</v>
      </c>
      <c r="S725">
        <v>75</v>
      </c>
      <c r="T725">
        <v>80</v>
      </c>
      <c r="U725">
        <f>Merge6[[#This Row],[POT]]-Merge6[[#This Row],[TOT]]</f>
        <v>5</v>
      </c>
      <c r="V725" t="s">
        <v>43</v>
      </c>
      <c r="W725">
        <f>IF(Merge6[[#This Row],[Preffoot]]="Right",1,0)</f>
        <v>0</v>
      </c>
      <c r="X725" t="s">
        <v>9</v>
      </c>
      <c r="Y725">
        <f>IF(Merge6[[#This Row],[Position2]]="GK",1,0)</f>
        <v>0</v>
      </c>
      <c r="Z725">
        <f>IF(Merge6[[#This Row],[Position2]]="LB",1,0)</f>
        <v>0</v>
      </c>
      <c r="AA725">
        <f>IF(Merge6[[#This Row],[Position2]]="CB",1,0)</f>
        <v>1</v>
      </c>
      <c r="AB725">
        <f>IF(Merge6[[#This Row],[Position2]]="RB",1,0)</f>
        <v>0</v>
      </c>
      <c r="AC725">
        <f>IF(Merge6[[#This Row],[Position2]]="LWB",1,0)</f>
        <v>0</v>
      </c>
      <c r="AD725">
        <f>IF(Merge6[[#This Row],[Position2]]="RWB",1,0)</f>
        <v>0</v>
      </c>
      <c r="AE725">
        <f>IF(Merge6[[#This Row],[Position2]]="LM",1,0)</f>
        <v>0</v>
      </c>
      <c r="AF725">
        <f>IF(Merge6[[#This Row],[Position2]]="CDM",1,0)</f>
        <v>0</v>
      </c>
      <c r="AG725">
        <f>IF(Merge6[[#This Row],[Position2]]="CM",1,0)</f>
        <v>0</v>
      </c>
      <c r="AH725">
        <f>IF(Merge6[[#This Row],[Position2]]="CAM",1,0)</f>
        <v>0</v>
      </c>
      <c r="AI725">
        <f>IF(Merge6[[#This Row],[Position2]]="RM",1,0)</f>
        <v>0</v>
      </c>
      <c r="AJ725">
        <f>IF(Merge6[[#This Row],[Position2]]="LW",1,0)</f>
        <v>0</v>
      </c>
      <c r="AK725">
        <f>IF(Merge6[[#This Row],[Position2]]="RW",1,0)</f>
        <v>0</v>
      </c>
      <c r="AL725">
        <f>IF(Merge6[[#This Row],[Position2]]="CF",1,0)</f>
        <v>0</v>
      </c>
      <c r="AM725">
        <f>IF(Merge6[[#This Row],[Position2]]="ST",1,0)</f>
        <v>0</v>
      </c>
      <c r="AN725">
        <v>67</v>
      </c>
      <c r="AO725">
        <v>62</v>
      </c>
      <c r="AP725">
        <v>63</v>
      </c>
      <c r="AQ725">
        <v>71</v>
      </c>
      <c r="AR725">
        <v>68</v>
      </c>
      <c r="AS725">
        <v>77</v>
      </c>
      <c r="AT725">
        <v>67</v>
      </c>
      <c r="AU725">
        <v>41</v>
      </c>
      <c r="AV725">
        <v>62</v>
      </c>
      <c r="AW725">
        <v>65</v>
      </c>
      <c r="AX725">
        <v>69</v>
      </c>
      <c r="AY725">
        <v>58</v>
      </c>
      <c r="AZ725">
        <v>34</v>
      </c>
      <c r="BA725" t="s">
        <v>1234</v>
      </c>
      <c r="BB725">
        <v>77</v>
      </c>
      <c r="BC725">
        <v>75</v>
      </c>
      <c r="BD725">
        <v>68</v>
      </c>
      <c r="BE725">
        <v>77</v>
      </c>
      <c r="BF725">
        <v>83</v>
      </c>
      <c r="BG725">
        <v>55</v>
      </c>
      <c r="BH725">
        <v>76</v>
      </c>
      <c r="BI725">
        <v>65</v>
      </c>
      <c r="BJ725">
        <v>81</v>
      </c>
      <c r="BK725">
        <v>14</v>
      </c>
      <c r="BL725">
        <v>13</v>
      </c>
      <c r="BM725">
        <v>13</v>
      </c>
      <c r="BN725">
        <v>14</v>
      </c>
      <c r="BO725">
        <v>8</v>
      </c>
      <c r="BP725">
        <v>78</v>
      </c>
      <c r="BQ725">
        <v>67</v>
      </c>
      <c r="BR725">
        <v>52</v>
      </c>
      <c r="BS725">
        <v>70</v>
      </c>
      <c r="BT725">
        <v>60</v>
      </c>
      <c r="BU725">
        <v>67</v>
      </c>
    </row>
    <row r="726" spans="1:73" x14ac:dyDescent="0.25">
      <c r="A726" t="s">
        <v>676</v>
      </c>
      <c r="B726">
        <v>23</v>
      </c>
      <c r="C726" t="s">
        <v>1</v>
      </c>
      <c r="D726">
        <v>21</v>
      </c>
      <c r="E726">
        <f>Merge6[[#This Row],[age]]^2</f>
        <v>441</v>
      </c>
      <c r="F726" s="1">
        <v>10000000</v>
      </c>
      <c r="G726" s="1">
        <v>10500000</v>
      </c>
      <c r="H726" s="1">
        <f>Merge6[[#This Row],[MV at time]]/1000000</f>
        <v>10</v>
      </c>
      <c r="I726" s="1">
        <f>Merge6[[#This Row],[fee]]/1000000</f>
        <v>10.5</v>
      </c>
      <c r="J726" s="2">
        <f>Merge6[[#This Row],[fee]]/Merge6[[#This Row],[MV at time]]</f>
        <v>1.05</v>
      </c>
      <c r="K726" t="s">
        <v>509</v>
      </c>
      <c r="L726" t="s">
        <v>467</v>
      </c>
      <c r="M726" t="s">
        <v>80</v>
      </c>
      <c r="N726" t="s">
        <v>36</v>
      </c>
      <c r="O7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26" t="s">
        <v>82</v>
      </c>
      <c r="R726" t="s">
        <v>6</v>
      </c>
      <c r="S726">
        <v>75</v>
      </c>
      <c r="T726">
        <v>83</v>
      </c>
      <c r="U726">
        <f>Merge6[[#This Row],[POT]]-Merge6[[#This Row],[TOT]]</f>
        <v>8</v>
      </c>
      <c r="V726" t="s">
        <v>43</v>
      </c>
      <c r="W726">
        <f>IF(Merge6[[#This Row],[Preffoot]]="Right",1,0)</f>
        <v>0</v>
      </c>
      <c r="X726" t="s">
        <v>9</v>
      </c>
      <c r="Y726">
        <f>IF(Merge6[[#This Row],[Position2]]="GK",1,0)</f>
        <v>0</v>
      </c>
      <c r="Z726">
        <f>IF(Merge6[[#This Row],[Position2]]="LB",1,0)</f>
        <v>0</v>
      </c>
      <c r="AA726">
        <f>IF(Merge6[[#This Row],[Position2]]="CB",1,0)</f>
        <v>1</v>
      </c>
      <c r="AB726">
        <f>IF(Merge6[[#This Row],[Position2]]="RB",1,0)</f>
        <v>0</v>
      </c>
      <c r="AC726">
        <f>IF(Merge6[[#This Row],[Position2]]="LWB",1,0)</f>
        <v>0</v>
      </c>
      <c r="AD726">
        <f>IF(Merge6[[#This Row],[Position2]]="RWB",1,0)</f>
        <v>0</v>
      </c>
      <c r="AE726">
        <f>IF(Merge6[[#This Row],[Position2]]="LM",1,0)</f>
        <v>0</v>
      </c>
      <c r="AF726">
        <f>IF(Merge6[[#This Row],[Position2]]="CDM",1,0)</f>
        <v>0</v>
      </c>
      <c r="AG726">
        <f>IF(Merge6[[#This Row],[Position2]]="CM",1,0)</f>
        <v>0</v>
      </c>
      <c r="AH726">
        <f>IF(Merge6[[#This Row],[Position2]]="CAM",1,0)</f>
        <v>0</v>
      </c>
      <c r="AI726">
        <f>IF(Merge6[[#This Row],[Position2]]="RM",1,0)</f>
        <v>0</v>
      </c>
      <c r="AJ726">
        <f>IF(Merge6[[#This Row],[Position2]]="LW",1,0)</f>
        <v>0</v>
      </c>
      <c r="AK726">
        <f>IF(Merge6[[#This Row],[Position2]]="RW",1,0)</f>
        <v>0</v>
      </c>
      <c r="AL726">
        <f>IF(Merge6[[#This Row],[Position2]]="CF",1,0)</f>
        <v>0</v>
      </c>
      <c r="AM726">
        <f>IF(Merge6[[#This Row],[Position2]]="ST",1,0)</f>
        <v>0</v>
      </c>
      <c r="AN726">
        <v>67</v>
      </c>
      <c r="AO726">
        <v>62</v>
      </c>
      <c r="AP726">
        <v>63</v>
      </c>
      <c r="AQ726">
        <v>69</v>
      </c>
      <c r="AR726">
        <v>68</v>
      </c>
      <c r="AS726">
        <v>75</v>
      </c>
      <c r="AT726">
        <v>48</v>
      </c>
      <c r="AU726">
        <v>32</v>
      </c>
      <c r="AV726">
        <v>35</v>
      </c>
      <c r="AW726">
        <v>42</v>
      </c>
      <c r="AX726">
        <v>31</v>
      </c>
      <c r="AY726">
        <v>42</v>
      </c>
      <c r="AZ726">
        <v>34</v>
      </c>
      <c r="BA726">
        <v>72</v>
      </c>
      <c r="BB726">
        <v>76</v>
      </c>
      <c r="BC726">
        <v>74</v>
      </c>
      <c r="BD726">
        <v>69</v>
      </c>
      <c r="BE726">
        <v>70</v>
      </c>
      <c r="BF726">
        <v>78</v>
      </c>
      <c r="BG726">
        <v>59</v>
      </c>
      <c r="BH726">
        <v>74</v>
      </c>
      <c r="BI726">
        <v>65</v>
      </c>
      <c r="BJ726">
        <v>75</v>
      </c>
      <c r="BK726">
        <v>14</v>
      </c>
      <c r="BL726">
        <v>13</v>
      </c>
      <c r="BM726">
        <v>13</v>
      </c>
      <c r="BN726">
        <v>14</v>
      </c>
      <c r="BO726">
        <v>8</v>
      </c>
      <c r="BP726">
        <v>77</v>
      </c>
      <c r="BQ726">
        <v>70</v>
      </c>
      <c r="BR726">
        <v>52</v>
      </c>
      <c r="BS726">
        <v>71</v>
      </c>
      <c r="BT726">
        <v>58</v>
      </c>
      <c r="BU726">
        <v>67</v>
      </c>
    </row>
    <row r="727" spans="1:73" x14ac:dyDescent="0.25">
      <c r="A727" t="s">
        <v>676</v>
      </c>
      <c r="B727">
        <v>46</v>
      </c>
      <c r="C727" t="s">
        <v>1</v>
      </c>
      <c r="D727">
        <v>21</v>
      </c>
      <c r="E727">
        <f>Merge6[[#This Row],[age]]^2</f>
        <v>441</v>
      </c>
      <c r="F727" s="1">
        <v>10000000</v>
      </c>
      <c r="G727" s="1">
        <v>10500000</v>
      </c>
      <c r="H727" s="1">
        <f>Merge6[[#This Row],[MV at time]]/1000000</f>
        <v>10</v>
      </c>
      <c r="I727" s="1">
        <f>Merge6[[#This Row],[fee]]/1000000</f>
        <v>10.5</v>
      </c>
      <c r="J727" s="2">
        <f>Merge6[[#This Row],[fee]]/Merge6[[#This Row],[MV at time]]</f>
        <v>1.05</v>
      </c>
      <c r="K727" t="s">
        <v>509</v>
      </c>
      <c r="L727" t="s">
        <v>467</v>
      </c>
      <c r="M727" t="s">
        <v>36</v>
      </c>
      <c r="N727" t="s">
        <v>203</v>
      </c>
      <c r="O7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27" t="s">
        <v>6</v>
      </c>
      <c r="R727" t="s">
        <v>91</v>
      </c>
      <c r="S727">
        <v>75</v>
      </c>
      <c r="T727">
        <v>83</v>
      </c>
      <c r="U727">
        <f>Merge6[[#This Row],[POT]]-Merge6[[#This Row],[TOT]]</f>
        <v>8</v>
      </c>
      <c r="V727" t="s">
        <v>43</v>
      </c>
      <c r="W727">
        <f>IF(Merge6[[#This Row],[Preffoot]]="Right",1,0)</f>
        <v>0</v>
      </c>
      <c r="X727" t="s">
        <v>9</v>
      </c>
      <c r="Y727">
        <f>IF(Merge6[[#This Row],[Position2]]="GK",1,0)</f>
        <v>0</v>
      </c>
      <c r="Z727">
        <f>IF(Merge6[[#This Row],[Position2]]="LB",1,0)</f>
        <v>0</v>
      </c>
      <c r="AA727">
        <f>IF(Merge6[[#This Row],[Position2]]="CB",1,0)</f>
        <v>1</v>
      </c>
      <c r="AB727">
        <f>IF(Merge6[[#This Row],[Position2]]="RB",1,0)</f>
        <v>0</v>
      </c>
      <c r="AC727">
        <f>IF(Merge6[[#This Row],[Position2]]="LWB",1,0)</f>
        <v>0</v>
      </c>
      <c r="AD727">
        <f>IF(Merge6[[#This Row],[Position2]]="RWB",1,0)</f>
        <v>0</v>
      </c>
      <c r="AE727">
        <f>IF(Merge6[[#This Row],[Position2]]="LM",1,0)</f>
        <v>0</v>
      </c>
      <c r="AF727">
        <f>IF(Merge6[[#This Row],[Position2]]="CDM",1,0)</f>
        <v>0</v>
      </c>
      <c r="AG727">
        <f>IF(Merge6[[#This Row],[Position2]]="CM",1,0)</f>
        <v>0</v>
      </c>
      <c r="AH727">
        <f>IF(Merge6[[#This Row],[Position2]]="CAM",1,0)</f>
        <v>0</v>
      </c>
      <c r="AI727">
        <f>IF(Merge6[[#This Row],[Position2]]="RM",1,0)</f>
        <v>0</v>
      </c>
      <c r="AJ727">
        <f>IF(Merge6[[#This Row],[Position2]]="LW",1,0)</f>
        <v>0</v>
      </c>
      <c r="AK727">
        <f>IF(Merge6[[#This Row],[Position2]]="RW",1,0)</f>
        <v>0</v>
      </c>
      <c r="AL727">
        <f>IF(Merge6[[#This Row],[Position2]]="CF",1,0)</f>
        <v>0</v>
      </c>
      <c r="AM727">
        <f>IF(Merge6[[#This Row],[Position2]]="ST",1,0)</f>
        <v>0</v>
      </c>
      <c r="AN727">
        <v>67</v>
      </c>
      <c r="AO727">
        <v>62</v>
      </c>
      <c r="AP727">
        <v>63</v>
      </c>
      <c r="AQ727">
        <v>69</v>
      </c>
      <c r="AR727">
        <v>68</v>
      </c>
      <c r="AS727">
        <v>75</v>
      </c>
      <c r="AT727">
        <v>48</v>
      </c>
      <c r="AU727">
        <v>32</v>
      </c>
      <c r="AV727">
        <v>35</v>
      </c>
      <c r="AW727">
        <v>42</v>
      </c>
      <c r="AX727">
        <v>31</v>
      </c>
      <c r="AY727">
        <v>42</v>
      </c>
      <c r="AZ727">
        <v>34</v>
      </c>
      <c r="BA727">
        <v>72</v>
      </c>
      <c r="BB727">
        <v>76</v>
      </c>
      <c r="BC727">
        <v>74</v>
      </c>
      <c r="BD727">
        <v>69</v>
      </c>
      <c r="BE727">
        <v>70</v>
      </c>
      <c r="BF727">
        <v>78</v>
      </c>
      <c r="BG727">
        <v>59</v>
      </c>
      <c r="BH727">
        <v>74</v>
      </c>
      <c r="BI727">
        <v>65</v>
      </c>
      <c r="BJ727">
        <v>75</v>
      </c>
      <c r="BK727">
        <v>14</v>
      </c>
      <c r="BL727">
        <v>13</v>
      </c>
      <c r="BM727">
        <v>13</v>
      </c>
      <c r="BN727">
        <v>14</v>
      </c>
      <c r="BO727">
        <v>8</v>
      </c>
      <c r="BP727">
        <v>77</v>
      </c>
      <c r="BQ727">
        <v>70</v>
      </c>
      <c r="BR727">
        <v>52</v>
      </c>
      <c r="BS727">
        <v>71</v>
      </c>
      <c r="BT727">
        <v>58</v>
      </c>
      <c r="BU727">
        <v>67</v>
      </c>
    </row>
    <row r="728" spans="1:73" x14ac:dyDescent="0.25">
      <c r="A728" t="s">
        <v>410</v>
      </c>
      <c r="B728">
        <v>29</v>
      </c>
      <c r="C728" t="s">
        <v>116</v>
      </c>
      <c r="D728">
        <v>26</v>
      </c>
      <c r="E728">
        <f>Merge6[[#This Row],[age]]^2</f>
        <v>676</v>
      </c>
      <c r="F728" s="1">
        <v>14000000</v>
      </c>
      <c r="G728" s="1">
        <v>13150000</v>
      </c>
      <c r="H728" s="1">
        <f>Merge6[[#This Row],[MV at time]]/1000000</f>
        <v>14</v>
      </c>
      <c r="I728" s="1">
        <f>Merge6[[#This Row],[fee]]/1000000</f>
        <v>13.15</v>
      </c>
      <c r="J728" s="2">
        <f>Merge6[[#This Row],[fee]]/Merge6[[#This Row],[MV at time]]</f>
        <v>0.93928571428571428</v>
      </c>
      <c r="K728" t="s">
        <v>2</v>
      </c>
      <c r="L728" t="s">
        <v>3</v>
      </c>
      <c r="M728" t="s">
        <v>411</v>
      </c>
      <c r="N728" t="s">
        <v>391</v>
      </c>
      <c r="O7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728" t="s">
        <v>81</v>
      </c>
      <c r="R728" t="s">
        <v>69</v>
      </c>
      <c r="S728">
        <v>77</v>
      </c>
      <c r="T728">
        <v>78</v>
      </c>
      <c r="U728">
        <f>Merge6[[#This Row],[POT]]-Merge6[[#This Row],[TOT]]</f>
        <v>1</v>
      </c>
      <c r="V728" t="s">
        <v>8</v>
      </c>
      <c r="W728">
        <f>IF(Merge6[[#This Row],[Preffoot]]="Right",1,0)</f>
        <v>1</v>
      </c>
      <c r="X728" t="s">
        <v>21</v>
      </c>
      <c r="Y728">
        <f>IF(Merge6[[#This Row],[Position2]]="GK",1,0)</f>
        <v>0</v>
      </c>
      <c r="Z728">
        <f>IF(Merge6[[#This Row],[Position2]]="LB",1,0)</f>
        <v>0</v>
      </c>
      <c r="AA728">
        <f>IF(Merge6[[#This Row],[Position2]]="CB",1,0)</f>
        <v>0</v>
      </c>
      <c r="AB728">
        <f>IF(Merge6[[#This Row],[Position2]]="RB",1,0)</f>
        <v>0</v>
      </c>
      <c r="AC728">
        <f>IF(Merge6[[#This Row],[Position2]]="LWB",1,0)</f>
        <v>0</v>
      </c>
      <c r="AD728">
        <f>IF(Merge6[[#This Row],[Position2]]="RWB",1,0)</f>
        <v>0</v>
      </c>
      <c r="AE728">
        <f>IF(Merge6[[#This Row],[Position2]]="LM",1,0)</f>
        <v>0</v>
      </c>
      <c r="AF728">
        <f>IF(Merge6[[#This Row],[Position2]]="CDM",1,0)</f>
        <v>0</v>
      </c>
      <c r="AG728">
        <f>IF(Merge6[[#This Row],[Position2]]="CM",1,0)</f>
        <v>0</v>
      </c>
      <c r="AH728">
        <f>IF(Merge6[[#This Row],[Position2]]="CAM",1,0)</f>
        <v>1</v>
      </c>
      <c r="AI728">
        <f>IF(Merge6[[#This Row],[Position2]]="RM",1,0)</f>
        <v>0</v>
      </c>
      <c r="AJ728">
        <f>IF(Merge6[[#This Row],[Position2]]="LW",1,0)</f>
        <v>0</v>
      </c>
      <c r="AK728">
        <f>IF(Merge6[[#This Row],[Position2]]="RW",1,0)</f>
        <v>0</v>
      </c>
      <c r="AL728">
        <f>IF(Merge6[[#This Row],[Position2]]="CF",1,0)</f>
        <v>0</v>
      </c>
      <c r="AM728">
        <f>IF(Merge6[[#This Row],[Position2]]="ST",1,0)</f>
        <v>0</v>
      </c>
      <c r="AN728">
        <v>77</v>
      </c>
      <c r="AO728">
        <v>82</v>
      </c>
      <c r="AP728">
        <v>75</v>
      </c>
      <c r="AQ728">
        <v>76</v>
      </c>
      <c r="AR728">
        <v>68</v>
      </c>
      <c r="AS728">
        <v>67</v>
      </c>
      <c r="AT728">
        <v>76</v>
      </c>
      <c r="AU728">
        <v>73</v>
      </c>
      <c r="AV728">
        <v>74</v>
      </c>
      <c r="AW728">
        <v>82</v>
      </c>
      <c r="AX728">
        <v>76</v>
      </c>
      <c r="AY728">
        <v>54</v>
      </c>
      <c r="AZ728">
        <v>66</v>
      </c>
      <c r="BA728">
        <v>31</v>
      </c>
      <c r="BB728">
        <v>32</v>
      </c>
      <c r="BC728">
        <v>37</v>
      </c>
      <c r="BD728">
        <v>78</v>
      </c>
      <c r="BE728">
        <v>78</v>
      </c>
      <c r="BF728">
        <v>66</v>
      </c>
      <c r="BG728">
        <v>75</v>
      </c>
      <c r="BH728">
        <v>82</v>
      </c>
      <c r="BI728">
        <v>84</v>
      </c>
      <c r="BJ728">
        <v>65</v>
      </c>
      <c r="BK728">
        <v>12</v>
      </c>
      <c r="BL728">
        <v>9</v>
      </c>
      <c r="BM728">
        <v>9</v>
      </c>
      <c r="BN728">
        <v>16</v>
      </c>
      <c r="BO728">
        <v>11</v>
      </c>
      <c r="BP728">
        <v>73</v>
      </c>
      <c r="BQ728">
        <v>73</v>
      </c>
      <c r="BR728">
        <v>71</v>
      </c>
      <c r="BS728">
        <v>31</v>
      </c>
      <c r="BT728">
        <v>75</v>
      </c>
      <c r="BU728">
        <v>72</v>
      </c>
    </row>
    <row r="729" spans="1:73" x14ac:dyDescent="0.25">
      <c r="A729" t="s">
        <v>1391</v>
      </c>
      <c r="B729">
        <v>11</v>
      </c>
      <c r="C729" t="s">
        <v>17</v>
      </c>
      <c r="D729">
        <v>20</v>
      </c>
      <c r="E729">
        <f>Merge6[[#This Row],[age]]^2</f>
        <v>400</v>
      </c>
      <c r="F729" s="1">
        <v>8500000</v>
      </c>
      <c r="G729" s="1">
        <v>11000000</v>
      </c>
      <c r="H729" s="1">
        <f>Merge6[[#This Row],[MV at time]]/1000000</f>
        <v>8.5</v>
      </c>
      <c r="I729" s="1">
        <f>Merge6[[#This Row],[fee]]/1000000</f>
        <v>11</v>
      </c>
      <c r="J729" s="2">
        <f>Merge6[[#This Row],[fee]]/Merge6[[#This Row],[MV at time]]</f>
        <v>1.2941176470588236</v>
      </c>
      <c r="K729" t="s">
        <v>1233</v>
      </c>
      <c r="L729" t="s">
        <v>3</v>
      </c>
      <c r="M729" t="s">
        <v>495</v>
      </c>
      <c r="N729" t="s">
        <v>89</v>
      </c>
      <c r="O7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29" t="s">
        <v>851</v>
      </c>
      <c r="R729" t="s">
        <v>60</v>
      </c>
      <c r="S729">
        <v>70</v>
      </c>
      <c r="T729">
        <v>85</v>
      </c>
      <c r="U729">
        <f>Merge6[[#This Row],[POT]]-Merge6[[#This Row],[TOT]]</f>
        <v>15</v>
      </c>
      <c r="V729" t="s">
        <v>43</v>
      </c>
      <c r="W729">
        <f>IF(Merge6[[#This Row],[Preffoot]]="Right",1,0)</f>
        <v>0</v>
      </c>
      <c r="X729" t="s">
        <v>20</v>
      </c>
      <c r="Y729">
        <f>IF(Merge6[[#This Row],[Position2]]="GK",1,0)</f>
        <v>0</v>
      </c>
      <c r="Z729">
        <f>IF(Merge6[[#This Row],[Position2]]="LB",1,0)</f>
        <v>0</v>
      </c>
      <c r="AA729">
        <f>IF(Merge6[[#This Row],[Position2]]="CB",1,0)</f>
        <v>0</v>
      </c>
      <c r="AB729">
        <f>IF(Merge6[[#This Row],[Position2]]="RB",1,0)</f>
        <v>0</v>
      </c>
      <c r="AC729">
        <f>IF(Merge6[[#This Row],[Position2]]="LWB",1,0)</f>
        <v>0</v>
      </c>
      <c r="AD729">
        <f>IF(Merge6[[#This Row],[Position2]]="RWB",1,0)</f>
        <v>0</v>
      </c>
      <c r="AE729">
        <f>IF(Merge6[[#This Row],[Position2]]="LM",1,0)</f>
        <v>0</v>
      </c>
      <c r="AF729">
        <f>IF(Merge6[[#This Row],[Position2]]="CDM",1,0)</f>
        <v>0</v>
      </c>
      <c r="AG729">
        <f>IF(Merge6[[#This Row],[Position2]]="CM",1,0)</f>
        <v>1</v>
      </c>
      <c r="AH729">
        <f>IF(Merge6[[#This Row],[Position2]]="CAM",1,0)</f>
        <v>0</v>
      </c>
      <c r="AI729">
        <f>IF(Merge6[[#This Row],[Position2]]="RM",1,0)</f>
        <v>0</v>
      </c>
      <c r="AJ729">
        <f>IF(Merge6[[#This Row],[Position2]]="LW",1,0)</f>
        <v>0</v>
      </c>
      <c r="AK729">
        <f>IF(Merge6[[#This Row],[Position2]]="RW",1,0)</f>
        <v>0</v>
      </c>
      <c r="AL729">
        <f>IF(Merge6[[#This Row],[Position2]]="CF",1,0)</f>
        <v>0</v>
      </c>
      <c r="AM729">
        <f>IF(Merge6[[#This Row],[Position2]]="ST",1,0)</f>
        <v>0</v>
      </c>
      <c r="AN729">
        <v>76</v>
      </c>
      <c r="AO729">
        <v>75</v>
      </c>
      <c r="AP729">
        <v>47</v>
      </c>
      <c r="AQ729">
        <v>74</v>
      </c>
      <c r="AR729">
        <v>70</v>
      </c>
      <c r="AS729">
        <v>53</v>
      </c>
      <c r="AT729">
        <v>56</v>
      </c>
      <c r="AU729">
        <v>54</v>
      </c>
      <c r="AV729">
        <v>52</v>
      </c>
      <c r="AW729">
        <v>52</v>
      </c>
      <c r="AX729">
        <v>35</v>
      </c>
      <c r="AY729">
        <v>44</v>
      </c>
      <c r="AZ729">
        <v>47</v>
      </c>
      <c r="BA729" t="s">
        <v>1234</v>
      </c>
      <c r="BB729">
        <v>68</v>
      </c>
      <c r="BC729">
        <v>69</v>
      </c>
      <c r="BD729">
        <v>64</v>
      </c>
      <c r="BE729">
        <v>75</v>
      </c>
      <c r="BF729">
        <v>60</v>
      </c>
      <c r="BG729">
        <v>63</v>
      </c>
      <c r="BH729">
        <v>60</v>
      </c>
      <c r="BI729">
        <v>66</v>
      </c>
      <c r="BJ729">
        <v>47</v>
      </c>
      <c r="BK729">
        <v>9</v>
      </c>
      <c r="BL729">
        <v>11</v>
      </c>
      <c r="BM729">
        <v>10</v>
      </c>
      <c r="BN729">
        <v>15</v>
      </c>
      <c r="BO729">
        <v>11</v>
      </c>
      <c r="BP729">
        <v>44</v>
      </c>
      <c r="BQ729">
        <v>61</v>
      </c>
      <c r="BR729">
        <v>64</v>
      </c>
      <c r="BS729">
        <v>75</v>
      </c>
      <c r="BT729">
        <v>65</v>
      </c>
      <c r="BU729">
        <v>63</v>
      </c>
    </row>
    <row r="730" spans="1:73" x14ac:dyDescent="0.25">
      <c r="A730" t="s">
        <v>1175</v>
      </c>
      <c r="B730">
        <v>46</v>
      </c>
      <c r="C730" t="s">
        <v>71</v>
      </c>
      <c r="D730">
        <v>25</v>
      </c>
      <c r="E730">
        <f>Merge6[[#This Row],[age]]^2</f>
        <v>625</v>
      </c>
      <c r="F730" s="1">
        <v>15000000</v>
      </c>
      <c r="G730" s="1">
        <v>20700000</v>
      </c>
      <c r="H730" s="1">
        <f>Merge6[[#This Row],[MV at time]]/1000000</f>
        <v>15</v>
      </c>
      <c r="I730" s="1">
        <f>Merge6[[#This Row],[fee]]/1000000</f>
        <v>20.7</v>
      </c>
      <c r="J730" s="2">
        <f>Merge6[[#This Row],[fee]]/Merge6[[#This Row],[MV at time]]</f>
        <v>1.38</v>
      </c>
      <c r="K730" t="s">
        <v>1233</v>
      </c>
      <c r="L730" t="s">
        <v>273</v>
      </c>
      <c r="M730" t="s">
        <v>192</v>
      </c>
      <c r="N730" t="s">
        <v>181</v>
      </c>
      <c r="O7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30" t="s">
        <v>131</v>
      </c>
      <c r="R730" t="s">
        <v>60</v>
      </c>
      <c r="S730">
        <v>78</v>
      </c>
      <c r="T730">
        <v>81</v>
      </c>
      <c r="U730">
        <f>Merge6[[#This Row],[POT]]-Merge6[[#This Row],[TOT]]</f>
        <v>3</v>
      </c>
      <c r="V730" t="s">
        <v>43</v>
      </c>
      <c r="W730">
        <f>IF(Merge6[[#This Row],[Preffoot]]="Right",1,0)</f>
        <v>0</v>
      </c>
      <c r="X730" t="s">
        <v>77</v>
      </c>
      <c r="Y730">
        <f>IF(Merge6[[#This Row],[Position2]]="GK",1,0)</f>
        <v>0</v>
      </c>
      <c r="Z730">
        <f>IF(Merge6[[#This Row],[Position2]]="LB",1,0)</f>
        <v>0</v>
      </c>
      <c r="AA730">
        <f>IF(Merge6[[#This Row],[Position2]]="CB",1,0)</f>
        <v>0</v>
      </c>
      <c r="AB730">
        <f>IF(Merge6[[#This Row],[Position2]]="RB",1,0)</f>
        <v>0</v>
      </c>
      <c r="AC730">
        <f>IF(Merge6[[#This Row],[Position2]]="LWB",1,0)</f>
        <v>0</v>
      </c>
      <c r="AD730">
        <f>IF(Merge6[[#This Row],[Position2]]="RWB",1,0)</f>
        <v>0</v>
      </c>
      <c r="AE730">
        <f>IF(Merge6[[#This Row],[Position2]]="LM",1,0)</f>
        <v>1</v>
      </c>
      <c r="AF730">
        <f>IF(Merge6[[#This Row],[Position2]]="CDM",1,0)</f>
        <v>0</v>
      </c>
      <c r="AG730">
        <f>IF(Merge6[[#This Row],[Position2]]="CM",1,0)</f>
        <v>0</v>
      </c>
      <c r="AH730">
        <f>IF(Merge6[[#This Row],[Position2]]="CAM",1,0)</f>
        <v>0</v>
      </c>
      <c r="AI730">
        <f>IF(Merge6[[#This Row],[Position2]]="RM",1,0)</f>
        <v>0</v>
      </c>
      <c r="AJ730">
        <f>IF(Merge6[[#This Row],[Position2]]="LW",1,0)</f>
        <v>0</v>
      </c>
      <c r="AK730">
        <f>IF(Merge6[[#This Row],[Position2]]="RW",1,0)</f>
        <v>0</v>
      </c>
      <c r="AL730">
        <f>IF(Merge6[[#This Row],[Position2]]="CF",1,0)</f>
        <v>0</v>
      </c>
      <c r="AM730">
        <f>IF(Merge6[[#This Row],[Position2]]="ST",1,0)</f>
        <v>0</v>
      </c>
      <c r="AN730">
        <v>76</v>
      </c>
      <c r="AO730">
        <v>79</v>
      </c>
      <c r="AP730">
        <v>73</v>
      </c>
      <c r="AQ730">
        <v>74</v>
      </c>
      <c r="AR730">
        <v>62</v>
      </c>
      <c r="AS730">
        <v>70</v>
      </c>
      <c r="AT730">
        <v>81</v>
      </c>
      <c r="AU730">
        <v>75</v>
      </c>
      <c r="AV730">
        <v>77</v>
      </c>
      <c r="AW730">
        <v>71</v>
      </c>
      <c r="AX730">
        <v>69</v>
      </c>
      <c r="AY730">
        <v>64</v>
      </c>
      <c r="AZ730">
        <v>72</v>
      </c>
      <c r="BA730" t="s">
        <v>1234</v>
      </c>
      <c r="BB730">
        <v>66</v>
      </c>
      <c r="BC730">
        <v>70</v>
      </c>
      <c r="BD730">
        <v>86</v>
      </c>
      <c r="BE730">
        <v>89</v>
      </c>
      <c r="BF730">
        <v>72</v>
      </c>
      <c r="BG730">
        <v>78</v>
      </c>
      <c r="BH730">
        <v>87</v>
      </c>
      <c r="BI730">
        <v>82</v>
      </c>
      <c r="BJ730">
        <v>77</v>
      </c>
      <c r="BK730">
        <v>12</v>
      </c>
      <c r="BL730">
        <v>16</v>
      </c>
      <c r="BM730">
        <v>13</v>
      </c>
      <c r="BN730">
        <v>8</v>
      </c>
      <c r="BO730">
        <v>9</v>
      </c>
      <c r="BP730">
        <v>72</v>
      </c>
      <c r="BQ730">
        <v>71</v>
      </c>
      <c r="BR730">
        <v>79</v>
      </c>
      <c r="BS730">
        <v>66</v>
      </c>
      <c r="BT730">
        <v>70</v>
      </c>
      <c r="BU730">
        <v>67</v>
      </c>
    </row>
    <row r="731" spans="1:73" x14ac:dyDescent="0.25">
      <c r="A731" t="s">
        <v>1175</v>
      </c>
      <c r="B731">
        <v>22</v>
      </c>
      <c r="C731" t="s">
        <v>71</v>
      </c>
      <c r="D731">
        <v>24</v>
      </c>
      <c r="E731">
        <f>Merge6[[#This Row],[age]]^2</f>
        <v>576</v>
      </c>
      <c r="F731" s="1">
        <v>12000000</v>
      </c>
      <c r="G731" s="1">
        <v>15000000</v>
      </c>
      <c r="H731" s="1">
        <f>Merge6[[#This Row],[MV at time]]/1000000</f>
        <v>12</v>
      </c>
      <c r="I731" s="1">
        <f>Merge6[[#This Row],[fee]]/1000000</f>
        <v>15</v>
      </c>
      <c r="J731" s="2">
        <f>Merge6[[#This Row],[fee]]/Merge6[[#This Row],[MV at time]]</f>
        <v>1.25</v>
      </c>
      <c r="K731" t="s">
        <v>1050</v>
      </c>
      <c r="L731" t="s">
        <v>273</v>
      </c>
      <c r="M731" t="s">
        <v>177</v>
      </c>
      <c r="N731" t="s">
        <v>192</v>
      </c>
      <c r="O7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31" t="s">
        <v>55</v>
      </c>
      <c r="R731" t="s">
        <v>60</v>
      </c>
      <c r="S731">
        <v>78</v>
      </c>
      <c r="T731">
        <v>81</v>
      </c>
      <c r="U731">
        <f>Merge6[[#This Row],[POT]]-Merge6[[#This Row],[TOT]]</f>
        <v>3</v>
      </c>
      <c r="V731" t="s">
        <v>43</v>
      </c>
      <c r="W731">
        <f>IF(Merge6[[#This Row],[Preffoot]]="Right",1,0)</f>
        <v>0</v>
      </c>
      <c r="X731" t="s">
        <v>77</v>
      </c>
      <c r="Y731">
        <f>IF(Merge6[[#This Row],[Position2]]="GK",1,0)</f>
        <v>0</v>
      </c>
      <c r="Z731">
        <f>IF(Merge6[[#This Row],[Position2]]="LB",1,0)</f>
        <v>0</v>
      </c>
      <c r="AA731">
        <f>IF(Merge6[[#This Row],[Position2]]="CB",1,0)</f>
        <v>0</v>
      </c>
      <c r="AB731">
        <f>IF(Merge6[[#This Row],[Position2]]="RB",1,0)</f>
        <v>0</v>
      </c>
      <c r="AC731">
        <f>IF(Merge6[[#This Row],[Position2]]="LWB",1,0)</f>
        <v>0</v>
      </c>
      <c r="AD731">
        <f>IF(Merge6[[#This Row],[Position2]]="RWB",1,0)</f>
        <v>0</v>
      </c>
      <c r="AE731">
        <f>IF(Merge6[[#This Row],[Position2]]="LM",1,0)</f>
        <v>1</v>
      </c>
      <c r="AF731">
        <f>IF(Merge6[[#This Row],[Position2]]="CDM",1,0)</f>
        <v>0</v>
      </c>
      <c r="AG731">
        <f>IF(Merge6[[#This Row],[Position2]]="CM",1,0)</f>
        <v>0</v>
      </c>
      <c r="AH731">
        <f>IF(Merge6[[#This Row],[Position2]]="CAM",1,0)</f>
        <v>0</v>
      </c>
      <c r="AI731">
        <f>IF(Merge6[[#This Row],[Position2]]="RM",1,0)</f>
        <v>0</v>
      </c>
      <c r="AJ731">
        <f>IF(Merge6[[#This Row],[Position2]]="LW",1,0)</f>
        <v>0</v>
      </c>
      <c r="AK731">
        <f>IF(Merge6[[#This Row],[Position2]]="RW",1,0)</f>
        <v>0</v>
      </c>
      <c r="AL731">
        <f>IF(Merge6[[#This Row],[Position2]]="CF",1,0)</f>
        <v>0</v>
      </c>
      <c r="AM731">
        <f>IF(Merge6[[#This Row],[Position2]]="ST",1,0)</f>
        <v>0</v>
      </c>
      <c r="AN731">
        <v>76</v>
      </c>
      <c r="AO731">
        <v>79</v>
      </c>
      <c r="AP731">
        <v>73</v>
      </c>
      <c r="AQ731">
        <v>74</v>
      </c>
      <c r="AR731">
        <v>62</v>
      </c>
      <c r="AS731">
        <v>70</v>
      </c>
      <c r="AT731">
        <v>81</v>
      </c>
      <c r="AU731">
        <v>75</v>
      </c>
      <c r="AV731">
        <v>77</v>
      </c>
      <c r="AW731">
        <v>71</v>
      </c>
      <c r="AX731">
        <v>69</v>
      </c>
      <c r="AY731">
        <v>64</v>
      </c>
      <c r="AZ731">
        <v>72</v>
      </c>
      <c r="BA731">
        <v>64</v>
      </c>
      <c r="BB731">
        <v>66</v>
      </c>
      <c r="BC731">
        <v>70</v>
      </c>
      <c r="BD731">
        <v>86</v>
      </c>
      <c r="BE731">
        <v>89</v>
      </c>
      <c r="BF731">
        <v>72</v>
      </c>
      <c r="BG731">
        <v>78</v>
      </c>
      <c r="BH731">
        <v>87</v>
      </c>
      <c r="BI731">
        <v>82</v>
      </c>
      <c r="BJ731">
        <v>77</v>
      </c>
      <c r="BK731">
        <v>12</v>
      </c>
      <c r="BL731">
        <v>16</v>
      </c>
      <c r="BM731">
        <v>13</v>
      </c>
      <c r="BN731">
        <v>8</v>
      </c>
      <c r="BO731">
        <v>9</v>
      </c>
      <c r="BP731">
        <v>72</v>
      </c>
      <c r="BQ731">
        <v>71</v>
      </c>
      <c r="BR731">
        <v>79</v>
      </c>
      <c r="BS731">
        <v>66</v>
      </c>
      <c r="BT731">
        <v>70</v>
      </c>
      <c r="BU731">
        <v>67</v>
      </c>
    </row>
    <row r="732" spans="1:73" x14ac:dyDescent="0.25">
      <c r="A732" t="s">
        <v>413</v>
      </c>
      <c r="B732">
        <v>40</v>
      </c>
      <c r="C732" t="s">
        <v>28</v>
      </c>
      <c r="D732">
        <v>27</v>
      </c>
      <c r="E732">
        <f>Merge6[[#This Row],[age]]^2</f>
        <v>729</v>
      </c>
      <c r="F732" s="1">
        <v>5500000</v>
      </c>
      <c r="G732" s="1">
        <v>13000000</v>
      </c>
      <c r="H732" s="1">
        <f>Merge6[[#This Row],[MV at time]]/1000000</f>
        <v>5.5</v>
      </c>
      <c r="I732" s="1">
        <f>Merge6[[#This Row],[fee]]/1000000</f>
        <v>13</v>
      </c>
      <c r="J732" s="2">
        <f>Merge6[[#This Row],[fee]]/Merge6[[#This Row],[MV at time]]</f>
        <v>2.3636363636363638</v>
      </c>
      <c r="K732" t="s">
        <v>2</v>
      </c>
      <c r="L732" t="s">
        <v>279</v>
      </c>
      <c r="M732" t="s">
        <v>414</v>
      </c>
      <c r="N732" t="s">
        <v>73</v>
      </c>
      <c r="O7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7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8</v>
      </c>
      <c r="Q732" t="s">
        <v>75</v>
      </c>
      <c r="R732" t="s">
        <v>75</v>
      </c>
      <c r="S732">
        <v>69</v>
      </c>
      <c r="T732">
        <v>72</v>
      </c>
      <c r="U732">
        <f>Merge6[[#This Row],[POT]]-Merge6[[#This Row],[TOT]]</f>
        <v>3</v>
      </c>
      <c r="V732" t="s">
        <v>8</v>
      </c>
      <c r="W732">
        <f>IF(Merge6[[#This Row],[Preffoot]]="Right",1,0)</f>
        <v>1</v>
      </c>
      <c r="X732" t="s">
        <v>15</v>
      </c>
      <c r="Y732">
        <f>IF(Merge6[[#This Row],[Position2]]="GK",1,0)</f>
        <v>0</v>
      </c>
      <c r="Z732">
        <f>IF(Merge6[[#This Row],[Position2]]="LB",1,0)</f>
        <v>0</v>
      </c>
      <c r="AA732">
        <f>IF(Merge6[[#This Row],[Position2]]="CB",1,0)</f>
        <v>0</v>
      </c>
      <c r="AB732">
        <f>IF(Merge6[[#This Row],[Position2]]="RB",1,0)</f>
        <v>0</v>
      </c>
      <c r="AC732">
        <f>IF(Merge6[[#This Row],[Position2]]="LWB",1,0)</f>
        <v>0</v>
      </c>
      <c r="AD732">
        <f>IF(Merge6[[#This Row],[Position2]]="RWB",1,0)</f>
        <v>0</v>
      </c>
      <c r="AE732">
        <f>IF(Merge6[[#This Row],[Position2]]="LM",1,0)</f>
        <v>0</v>
      </c>
      <c r="AF732">
        <f>IF(Merge6[[#This Row],[Position2]]="CDM",1,0)</f>
        <v>0</v>
      </c>
      <c r="AG732">
        <f>IF(Merge6[[#This Row],[Position2]]="CM",1,0)</f>
        <v>0</v>
      </c>
      <c r="AH732">
        <f>IF(Merge6[[#This Row],[Position2]]="CAM",1,0)</f>
        <v>0</v>
      </c>
      <c r="AI732">
        <f>IF(Merge6[[#This Row],[Position2]]="RM",1,0)</f>
        <v>0</v>
      </c>
      <c r="AJ732">
        <f>IF(Merge6[[#This Row],[Position2]]="LW",1,0)</f>
        <v>0</v>
      </c>
      <c r="AK732">
        <f>IF(Merge6[[#This Row],[Position2]]="RW",1,0)</f>
        <v>0</v>
      </c>
      <c r="AL732">
        <f>IF(Merge6[[#This Row],[Position2]]="CF",1,0)</f>
        <v>0</v>
      </c>
      <c r="AM732">
        <f>IF(Merge6[[#This Row],[Position2]]="ST",1,0)</f>
        <v>1</v>
      </c>
      <c r="AN732">
        <v>69</v>
      </c>
      <c r="AO732">
        <v>51</v>
      </c>
      <c r="AP732">
        <v>33</v>
      </c>
      <c r="AQ732">
        <v>49</v>
      </c>
      <c r="AR732">
        <v>33</v>
      </c>
      <c r="AS732">
        <v>83</v>
      </c>
      <c r="AT732">
        <v>72</v>
      </c>
      <c r="AU732">
        <v>75</v>
      </c>
      <c r="AV732">
        <v>53</v>
      </c>
      <c r="AW732">
        <v>43</v>
      </c>
      <c r="AX732">
        <v>32</v>
      </c>
      <c r="AY732">
        <v>68</v>
      </c>
      <c r="AZ732">
        <v>56</v>
      </c>
      <c r="BA732">
        <v>20</v>
      </c>
      <c r="BB732">
        <v>29</v>
      </c>
      <c r="BC732">
        <v>25</v>
      </c>
      <c r="BD732">
        <v>56</v>
      </c>
      <c r="BE732">
        <v>65</v>
      </c>
      <c r="BF732">
        <v>89</v>
      </c>
      <c r="BG732">
        <v>33</v>
      </c>
      <c r="BH732">
        <v>55</v>
      </c>
      <c r="BI732">
        <v>44</v>
      </c>
      <c r="BJ732">
        <v>54</v>
      </c>
      <c r="BK732">
        <v>10</v>
      </c>
      <c r="BL732">
        <v>7</v>
      </c>
      <c r="BM732">
        <v>10</v>
      </c>
      <c r="BN732">
        <v>10</v>
      </c>
      <c r="BO732">
        <v>8</v>
      </c>
      <c r="BP732">
        <v>48</v>
      </c>
      <c r="BQ732">
        <v>55</v>
      </c>
      <c r="BR732">
        <v>70</v>
      </c>
      <c r="BS732">
        <v>19</v>
      </c>
      <c r="BT732">
        <v>58</v>
      </c>
      <c r="BU732">
        <v>55</v>
      </c>
    </row>
    <row r="733" spans="1:73" x14ac:dyDescent="0.25">
      <c r="A733" t="s">
        <v>423</v>
      </c>
      <c r="B733">
        <v>35</v>
      </c>
      <c r="C733" t="s">
        <v>28</v>
      </c>
      <c r="D733">
        <v>24</v>
      </c>
      <c r="E733">
        <f>Merge6[[#This Row],[age]]^2</f>
        <v>576</v>
      </c>
      <c r="F733" s="1">
        <v>12000000</v>
      </c>
      <c r="G733" s="1">
        <v>15000000</v>
      </c>
      <c r="H733" s="1">
        <f>Merge6[[#This Row],[MV at time]]/1000000</f>
        <v>12</v>
      </c>
      <c r="I733" s="1">
        <f>Merge6[[#This Row],[fee]]/1000000</f>
        <v>15</v>
      </c>
      <c r="J733" s="2">
        <f>Merge6[[#This Row],[fee]]/Merge6[[#This Row],[MV at time]]</f>
        <v>1.25</v>
      </c>
      <c r="K733" t="s">
        <v>509</v>
      </c>
      <c r="L733" t="s">
        <v>279</v>
      </c>
      <c r="M733" t="s">
        <v>424</v>
      </c>
      <c r="N733" t="s">
        <v>54</v>
      </c>
      <c r="O7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33" t="s">
        <v>7</v>
      </c>
      <c r="R733" t="s">
        <v>55</v>
      </c>
      <c r="S733">
        <v>79</v>
      </c>
      <c r="T733">
        <v>83</v>
      </c>
      <c r="U733">
        <f>Merge6[[#This Row],[POT]]-Merge6[[#This Row],[TOT]]</f>
        <v>4</v>
      </c>
      <c r="V733" t="s">
        <v>8</v>
      </c>
      <c r="W733">
        <f>IF(Merge6[[#This Row],[Preffoot]]="Right",1,0)</f>
        <v>1</v>
      </c>
      <c r="X733" t="s">
        <v>15</v>
      </c>
      <c r="Y733">
        <f>IF(Merge6[[#This Row],[Position2]]="GK",1,0)</f>
        <v>0</v>
      </c>
      <c r="Z733">
        <f>IF(Merge6[[#This Row],[Position2]]="LB",1,0)</f>
        <v>0</v>
      </c>
      <c r="AA733">
        <f>IF(Merge6[[#This Row],[Position2]]="CB",1,0)</f>
        <v>0</v>
      </c>
      <c r="AB733">
        <f>IF(Merge6[[#This Row],[Position2]]="RB",1,0)</f>
        <v>0</v>
      </c>
      <c r="AC733">
        <f>IF(Merge6[[#This Row],[Position2]]="LWB",1,0)</f>
        <v>0</v>
      </c>
      <c r="AD733">
        <f>IF(Merge6[[#This Row],[Position2]]="RWB",1,0)</f>
        <v>0</v>
      </c>
      <c r="AE733">
        <f>IF(Merge6[[#This Row],[Position2]]="LM",1,0)</f>
        <v>0</v>
      </c>
      <c r="AF733">
        <f>IF(Merge6[[#This Row],[Position2]]="CDM",1,0)</f>
        <v>0</v>
      </c>
      <c r="AG733">
        <f>IF(Merge6[[#This Row],[Position2]]="CM",1,0)</f>
        <v>0</v>
      </c>
      <c r="AH733">
        <f>IF(Merge6[[#This Row],[Position2]]="CAM",1,0)</f>
        <v>0</v>
      </c>
      <c r="AI733">
        <f>IF(Merge6[[#This Row],[Position2]]="RM",1,0)</f>
        <v>0</v>
      </c>
      <c r="AJ733">
        <f>IF(Merge6[[#This Row],[Position2]]="LW",1,0)</f>
        <v>0</v>
      </c>
      <c r="AK733">
        <f>IF(Merge6[[#This Row],[Position2]]="RW",1,0)</f>
        <v>0</v>
      </c>
      <c r="AL733">
        <f>IF(Merge6[[#This Row],[Position2]]="CF",1,0)</f>
        <v>0</v>
      </c>
      <c r="AM733">
        <f>IF(Merge6[[#This Row],[Position2]]="ST",1,0)</f>
        <v>1</v>
      </c>
      <c r="AN733">
        <v>83</v>
      </c>
      <c r="AO733">
        <v>81</v>
      </c>
      <c r="AP733">
        <v>67</v>
      </c>
      <c r="AQ733">
        <v>72</v>
      </c>
      <c r="AR733">
        <v>58</v>
      </c>
      <c r="AS733">
        <v>69</v>
      </c>
      <c r="AT733">
        <v>86</v>
      </c>
      <c r="AU733">
        <v>78</v>
      </c>
      <c r="AV733">
        <v>74</v>
      </c>
      <c r="AW733">
        <v>70</v>
      </c>
      <c r="AX733">
        <v>66</v>
      </c>
      <c r="AY733">
        <v>76</v>
      </c>
      <c r="AZ733">
        <v>72</v>
      </c>
      <c r="BA733">
        <v>30</v>
      </c>
      <c r="BB733">
        <v>20</v>
      </c>
      <c r="BC733">
        <v>24</v>
      </c>
      <c r="BD733">
        <v>79</v>
      </c>
      <c r="BE733">
        <v>70</v>
      </c>
      <c r="BF733">
        <v>81</v>
      </c>
      <c r="BG733">
        <v>64</v>
      </c>
      <c r="BH733">
        <v>86</v>
      </c>
      <c r="BI733">
        <v>74</v>
      </c>
      <c r="BJ733">
        <v>70</v>
      </c>
      <c r="BK733">
        <v>4</v>
      </c>
      <c r="BL733">
        <v>4</v>
      </c>
      <c r="BM733">
        <v>6</v>
      </c>
      <c r="BN733">
        <v>4</v>
      </c>
      <c r="BO733">
        <v>4</v>
      </c>
      <c r="BP733">
        <v>52</v>
      </c>
      <c r="BQ733">
        <v>69</v>
      </c>
      <c r="BR733">
        <v>77</v>
      </c>
      <c r="BS733">
        <v>30</v>
      </c>
      <c r="BT733">
        <v>71</v>
      </c>
      <c r="BU733">
        <v>74</v>
      </c>
    </row>
    <row r="734" spans="1:73" x14ac:dyDescent="0.25">
      <c r="A734" t="s">
        <v>423</v>
      </c>
      <c r="B734">
        <v>11</v>
      </c>
      <c r="C734" t="s">
        <v>28</v>
      </c>
      <c r="D734">
        <v>23</v>
      </c>
      <c r="E734">
        <f>Merge6[[#This Row],[age]]^2</f>
        <v>529</v>
      </c>
      <c r="F734" s="1">
        <v>10000000</v>
      </c>
      <c r="G734" s="1">
        <v>12000000</v>
      </c>
      <c r="H734" s="1">
        <f>Merge6[[#This Row],[MV at time]]/1000000</f>
        <v>10</v>
      </c>
      <c r="I734" s="1">
        <f>Merge6[[#This Row],[fee]]/1000000</f>
        <v>12</v>
      </c>
      <c r="J734" s="2">
        <f>Merge6[[#This Row],[fee]]/Merge6[[#This Row],[MV at time]]</f>
        <v>1.2</v>
      </c>
      <c r="K734" t="s">
        <v>2</v>
      </c>
      <c r="L734" t="s">
        <v>279</v>
      </c>
      <c r="M734" t="s">
        <v>250</v>
      </c>
      <c r="N734" t="s">
        <v>424</v>
      </c>
      <c r="O7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34" t="s">
        <v>7</v>
      </c>
      <c r="R734" t="s">
        <v>7</v>
      </c>
      <c r="S734">
        <v>77</v>
      </c>
      <c r="T734">
        <v>83</v>
      </c>
      <c r="U734">
        <f>Merge6[[#This Row],[POT]]-Merge6[[#This Row],[TOT]]</f>
        <v>6</v>
      </c>
      <c r="V734" t="s">
        <v>8</v>
      </c>
      <c r="W734">
        <f>IF(Merge6[[#This Row],[Preffoot]]="Right",1,0)</f>
        <v>1</v>
      </c>
      <c r="X734" t="s">
        <v>156</v>
      </c>
      <c r="Y734">
        <f>IF(Merge6[[#This Row],[Position2]]="GK",1,0)</f>
        <v>0</v>
      </c>
      <c r="Z734">
        <f>IF(Merge6[[#This Row],[Position2]]="LB",1,0)</f>
        <v>0</v>
      </c>
      <c r="AA734">
        <f>IF(Merge6[[#This Row],[Position2]]="CB",1,0)</f>
        <v>0</v>
      </c>
      <c r="AB734">
        <f>IF(Merge6[[#This Row],[Position2]]="RB",1,0)</f>
        <v>0</v>
      </c>
      <c r="AC734">
        <f>IF(Merge6[[#This Row],[Position2]]="LWB",1,0)</f>
        <v>0</v>
      </c>
      <c r="AD734">
        <f>IF(Merge6[[#This Row],[Position2]]="RWB",1,0)</f>
        <v>0</v>
      </c>
      <c r="AE734">
        <f>IF(Merge6[[#This Row],[Position2]]="LM",1,0)</f>
        <v>0</v>
      </c>
      <c r="AF734">
        <f>IF(Merge6[[#This Row],[Position2]]="CDM",1,0)</f>
        <v>0</v>
      </c>
      <c r="AG734">
        <f>IF(Merge6[[#This Row],[Position2]]="CM",1,0)</f>
        <v>0</v>
      </c>
      <c r="AH734">
        <f>IF(Merge6[[#This Row],[Position2]]="CAM",1,0)</f>
        <v>0</v>
      </c>
      <c r="AI734">
        <f>IF(Merge6[[#This Row],[Position2]]="RM",1,0)</f>
        <v>0</v>
      </c>
      <c r="AJ734">
        <f>IF(Merge6[[#This Row],[Position2]]="LW",1,0)</f>
        <v>1</v>
      </c>
      <c r="AK734">
        <f>IF(Merge6[[#This Row],[Position2]]="RW",1,0)</f>
        <v>0</v>
      </c>
      <c r="AL734">
        <f>IF(Merge6[[#This Row],[Position2]]="CF",1,0)</f>
        <v>0</v>
      </c>
      <c r="AM734">
        <f>IF(Merge6[[#This Row],[Position2]]="ST",1,0)</f>
        <v>0</v>
      </c>
      <c r="AN734">
        <v>81</v>
      </c>
      <c r="AO734">
        <v>82</v>
      </c>
      <c r="AP734">
        <v>65</v>
      </c>
      <c r="AQ734">
        <v>72</v>
      </c>
      <c r="AR734">
        <v>57</v>
      </c>
      <c r="AS734">
        <v>64</v>
      </c>
      <c r="AT734">
        <v>86</v>
      </c>
      <c r="AU734">
        <v>68</v>
      </c>
      <c r="AV734">
        <v>73</v>
      </c>
      <c r="AW734">
        <v>68</v>
      </c>
      <c r="AX734">
        <v>66</v>
      </c>
      <c r="AY734">
        <v>70</v>
      </c>
      <c r="AZ734">
        <v>72</v>
      </c>
      <c r="BA734">
        <v>16</v>
      </c>
      <c r="BB734">
        <v>20</v>
      </c>
      <c r="BC734">
        <v>24</v>
      </c>
      <c r="BD734">
        <v>85</v>
      </c>
      <c r="BE734">
        <v>70</v>
      </c>
      <c r="BF734">
        <v>70</v>
      </c>
      <c r="BG734">
        <v>65</v>
      </c>
      <c r="BH734">
        <v>91</v>
      </c>
      <c r="BI734">
        <v>82</v>
      </c>
      <c r="BJ734">
        <v>69</v>
      </c>
      <c r="BK734">
        <v>4</v>
      </c>
      <c r="BL734">
        <v>4</v>
      </c>
      <c r="BM734">
        <v>6</v>
      </c>
      <c r="BN734">
        <v>4</v>
      </c>
      <c r="BO734">
        <v>4</v>
      </c>
      <c r="BP734">
        <v>50</v>
      </c>
      <c r="BQ734">
        <v>70</v>
      </c>
      <c r="BR734">
        <v>77</v>
      </c>
      <c r="BS734">
        <v>30</v>
      </c>
      <c r="BT734">
        <v>72</v>
      </c>
      <c r="BU734">
        <v>69</v>
      </c>
    </row>
    <row r="735" spans="1:73" x14ac:dyDescent="0.25">
      <c r="A735" t="s">
        <v>186</v>
      </c>
      <c r="B735">
        <v>17</v>
      </c>
      <c r="C735" t="s">
        <v>1</v>
      </c>
      <c r="D735">
        <v>31</v>
      </c>
      <c r="E735">
        <f>Merge6[[#This Row],[age]]^2</f>
        <v>961</v>
      </c>
      <c r="F735" s="1">
        <v>15000000</v>
      </c>
      <c r="G735" s="1">
        <v>8000000</v>
      </c>
      <c r="H735" s="1">
        <f>Merge6[[#This Row],[MV at time]]/1000000</f>
        <v>15</v>
      </c>
      <c r="I735" s="1">
        <f>Merge6[[#This Row],[fee]]/1000000</f>
        <v>8</v>
      </c>
      <c r="J735" s="2">
        <f>Merge6[[#This Row],[fee]]/Merge6[[#This Row],[MV at time]]</f>
        <v>0.53333333333333333</v>
      </c>
      <c r="K735" t="s">
        <v>2</v>
      </c>
      <c r="L735" t="s">
        <v>117</v>
      </c>
      <c r="M735" t="s">
        <v>187</v>
      </c>
      <c r="N735" t="s">
        <v>188</v>
      </c>
      <c r="O7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735" t="s">
        <v>7</v>
      </c>
      <c r="R735" t="s">
        <v>189</v>
      </c>
      <c r="S735">
        <v>85</v>
      </c>
      <c r="T735">
        <v>85</v>
      </c>
      <c r="U735">
        <f>Merge6[[#This Row],[POT]]-Merge6[[#This Row],[TOT]]</f>
        <v>0</v>
      </c>
      <c r="V735" t="s">
        <v>8</v>
      </c>
      <c r="W735">
        <f>IF(Merge6[[#This Row],[Preffoot]]="Right",1,0)</f>
        <v>1</v>
      </c>
      <c r="X735" t="s">
        <v>9</v>
      </c>
      <c r="Y735">
        <f>IF(Merge6[[#This Row],[Position2]]="GK",1,0)</f>
        <v>0</v>
      </c>
      <c r="Z735">
        <f>IF(Merge6[[#This Row],[Position2]]="LB",1,0)</f>
        <v>0</v>
      </c>
      <c r="AA735">
        <f>IF(Merge6[[#This Row],[Position2]]="CB",1,0)</f>
        <v>1</v>
      </c>
      <c r="AB735">
        <f>IF(Merge6[[#This Row],[Position2]]="RB",1,0)</f>
        <v>0</v>
      </c>
      <c r="AC735">
        <f>IF(Merge6[[#This Row],[Position2]]="LWB",1,0)</f>
        <v>0</v>
      </c>
      <c r="AD735">
        <f>IF(Merge6[[#This Row],[Position2]]="RWB",1,0)</f>
        <v>0</v>
      </c>
      <c r="AE735">
        <f>IF(Merge6[[#This Row],[Position2]]="LM",1,0)</f>
        <v>0</v>
      </c>
      <c r="AF735">
        <f>IF(Merge6[[#This Row],[Position2]]="CDM",1,0)</f>
        <v>0</v>
      </c>
      <c r="AG735">
        <f>IF(Merge6[[#This Row],[Position2]]="CM",1,0)</f>
        <v>0</v>
      </c>
      <c r="AH735">
        <f>IF(Merge6[[#This Row],[Position2]]="CAM",1,0)</f>
        <v>0</v>
      </c>
      <c r="AI735">
        <f>IF(Merge6[[#This Row],[Position2]]="RM",1,0)</f>
        <v>0</v>
      </c>
      <c r="AJ735">
        <f>IF(Merge6[[#This Row],[Position2]]="LW",1,0)</f>
        <v>0</v>
      </c>
      <c r="AK735">
        <f>IF(Merge6[[#This Row],[Position2]]="RW",1,0)</f>
        <v>0</v>
      </c>
      <c r="AL735">
        <f>IF(Merge6[[#This Row],[Position2]]="CF",1,0)</f>
        <v>0</v>
      </c>
      <c r="AM735">
        <f>IF(Merge6[[#This Row],[Position2]]="ST",1,0)</f>
        <v>0</v>
      </c>
      <c r="AN735">
        <v>65</v>
      </c>
      <c r="AO735">
        <v>64</v>
      </c>
      <c r="AP735">
        <v>45</v>
      </c>
      <c r="AQ735">
        <v>65</v>
      </c>
      <c r="AR735">
        <v>65</v>
      </c>
      <c r="AS735">
        <v>84</v>
      </c>
      <c r="AT735">
        <v>62</v>
      </c>
      <c r="AU735">
        <v>47</v>
      </c>
      <c r="AV735">
        <v>24</v>
      </c>
      <c r="AW735">
        <v>34</v>
      </c>
      <c r="AX735">
        <v>27</v>
      </c>
      <c r="AY735">
        <v>41</v>
      </c>
      <c r="AZ735">
        <v>37</v>
      </c>
      <c r="BA735">
        <v>88</v>
      </c>
      <c r="BB735">
        <v>84</v>
      </c>
      <c r="BC735">
        <v>86</v>
      </c>
      <c r="BD735">
        <v>72</v>
      </c>
      <c r="BE735">
        <v>68</v>
      </c>
      <c r="BF735">
        <v>89</v>
      </c>
      <c r="BG735">
        <v>53</v>
      </c>
      <c r="BH735">
        <v>76</v>
      </c>
      <c r="BI735">
        <v>59</v>
      </c>
      <c r="BJ735">
        <v>84</v>
      </c>
      <c r="BK735">
        <v>7</v>
      </c>
      <c r="BL735">
        <v>7</v>
      </c>
      <c r="BM735">
        <v>4</v>
      </c>
      <c r="BN735">
        <v>8</v>
      </c>
      <c r="BO735">
        <v>11</v>
      </c>
      <c r="BP735">
        <v>82</v>
      </c>
      <c r="BQ735">
        <v>80</v>
      </c>
      <c r="BR735">
        <v>38</v>
      </c>
      <c r="BS735">
        <v>86</v>
      </c>
      <c r="BT735">
        <v>47</v>
      </c>
      <c r="BU735">
        <v>78</v>
      </c>
    </row>
    <row r="736" spans="1:73" x14ac:dyDescent="0.25">
      <c r="A736" t="s">
        <v>993</v>
      </c>
      <c r="B736">
        <v>33</v>
      </c>
      <c r="C736" t="s">
        <v>33</v>
      </c>
      <c r="D736">
        <v>25</v>
      </c>
      <c r="E736">
        <f>Merge6[[#This Row],[age]]^2</f>
        <v>625</v>
      </c>
      <c r="F736" s="1">
        <v>4000000</v>
      </c>
      <c r="G736" s="1">
        <v>5200000</v>
      </c>
      <c r="H736" s="1">
        <f>Merge6[[#This Row],[MV at time]]/1000000</f>
        <v>4</v>
      </c>
      <c r="I736" s="1">
        <f>Merge6[[#This Row],[fee]]/1000000</f>
        <v>5.2</v>
      </c>
      <c r="J736" s="2">
        <f>Merge6[[#This Row],[fee]]/Merge6[[#This Row],[MV at time]]</f>
        <v>1.3</v>
      </c>
      <c r="K736" t="s">
        <v>773</v>
      </c>
      <c r="L736" t="s">
        <v>527</v>
      </c>
      <c r="M736" t="s">
        <v>681</v>
      </c>
      <c r="N736" t="s">
        <v>424</v>
      </c>
      <c r="O7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36" t="s">
        <v>42</v>
      </c>
      <c r="R736" t="s">
        <v>7</v>
      </c>
      <c r="S736">
        <v>73</v>
      </c>
      <c r="T736">
        <v>76</v>
      </c>
      <c r="U736">
        <f>Merge6[[#This Row],[POT]]-Merge6[[#This Row],[TOT]]</f>
        <v>3</v>
      </c>
      <c r="V736" t="s">
        <v>8</v>
      </c>
      <c r="W736">
        <f>IF(Merge6[[#This Row],[Preffoot]]="Right",1,0)</f>
        <v>1</v>
      </c>
      <c r="X736" t="s">
        <v>27</v>
      </c>
      <c r="Y736">
        <f>IF(Merge6[[#This Row],[Position2]]="GK",1,0)</f>
        <v>0</v>
      </c>
      <c r="Z736">
        <f>IF(Merge6[[#This Row],[Position2]]="LB",1,0)</f>
        <v>0</v>
      </c>
      <c r="AA736">
        <f>IF(Merge6[[#This Row],[Position2]]="CB",1,0)</f>
        <v>0</v>
      </c>
      <c r="AB736">
        <f>IF(Merge6[[#This Row],[Position2]]="RB",1,0)</f>
        <v>1</v>
      </c>
      <c r="AC736">
        <f>IF(Merge6[[#This Row],[Position2]]="LWB",1,0)</f>
        <v>0</v>
      </c>
      <c r="AD736">
        <f>IF(Merge6[[#This Row],[Position2]]="RWB",1,0)</f>
        <v>0</v>
      </c>
      <c r="AE736">
        <f>IF(Merge6[[#This Row],[Position2]]="LM",1,0)</f>
        <v>0</v>
      </c>
      <c r="AF736">
        <f>IF(Merge6[[#This Row],[Position2]]="CDM",1,0)</f>
        <v>0</v>
      </c>
      <c r="AG736">
        <f>IF(Merge6[[#This Row],[Position2]]="CM",1,0)</f>
        <v>0</v>
      </c>
      <c r="AH736">
        <f>IF(Merge6[[#This Row],[Position2]]="CAM",1,0)</f>
        <v>0</v>
      </c>
      <c r="AI736">
        <f>IF(Merge6[[#This Row],[Position2]]="RM",1,0)</f>
        <v>0</v>
      </c>
      <c r="AJ736">
        <f>IF(Merge6[[#This Row],[Position2]]="LW",1,0)</f>
        <v>0</v>
      </c>
      <c r="AK736">
        <f>IF(Merge6[[#This Row],[Position2]]="RW",1,0)</f>
        <v>0</v>
      </c>
      <c r="AL736">
        <f>IF(Merge6[[#This Row],[Position2]]="CF",1,0)</f>
        <v>0</v>
      </c>
      <c r="AM736">
        <f>IF(Merge6[[#This Row],[Position2]]="ST",1,0)</f>
        <v>0</v>
      </c>
      <c r="AN736">
        <v>69</v>
      </c>
      <c r="AO736">
        <v>71</v>
      </c>
      <c r="AP736">
        <v>73</v>
      </c>
      <c r="AQ736">
        <v>69</v>
      </c>
      <c r="AR736">
        <v>67</v>
      </c>
      <c r="AS736">
        <v>62</v>
      </c>
      <c r="AT736">
        <v>69</v>
      </c>
      <c r="AU736">
        <v>39</v>
      </c>
      <c r="AV736">
        <v>58</v>
      </c>
      <c r="AW736">
        <v>62</v>
      </c>
      <c r="AX736">
        <v>58</v>
      </c>
      <c r="AY736">
        <v>35</v>
      </c>
      <c r="AZ736">
        <v>47</v>
      </c>
      <c r="BA736">
        <v>70</v>
      </c>
      <c r="BB736">
        <v>72</v>
      </c>
      <c r="BC736">
        <v>73</v>
      </c>
      <c r="BD736">
        <v>71</v>
      </c>
      <c r="BE736">
        <v>75</v>
      </c>
      <c r="BF736">
        <v>70</v>
      </c>
      <c r="BG736">
        <v>61</v>
      </c>
      <c r="BH736">
        <v>69</v>
      </c>
      <c r="BI736">
        <v>68</v>
      </c>
      <c r="BJ736">
        <v>65</v>
      </c>
      <c r="BK736">
        <v>10</v>
      </c>
      <c r="BL736">
        <v>8</v>
      </c>
      <c r="BM736">
        <v>12</v>
      </c>
      <c r="BN736">
        <v>10</v>
      </c>
      <c r="BO736">
        <v>8</v>
      </c>
      <c r="BP736">
        <v>70</v>
      </c>
      <c r="BQ736">
        <v>71</v>
      </c>
      <c r="BR736">
        <v>62</v>
      </c>
      <c r="BS736">
        <v>70</v>
      </c>
      <c r="BT736">
        <v>65</v>
      </c>
      <c r="BU736">
        <v>68</v>
      </c>
    </row>
    <row r="737" spans="1:73" x14ac:dyDescent="0.25">
      <c r="A737" t="s">
        <v>677</v>
      </c>
      <c r="B737">
        <v>23</v>
      </c>
      <c r="C737" t="s">
        <v>1</v>
      </c>
      <c r="D737">
        <v>24</v>
      </c>
      <c r="E737">
        <f>Merge6[[#This Row],[age]]^2</f>
        <v>576</v>
      </c>
      <c r="F737" s="1">
        <v>25000000</v>
      </c>
      <c r="G737" s="1">
        <v>20000000</v>
      </c>
      <c r="H737" s="1">
        <f>Merge6[[#This Row],[MV at time]]/1000000</f>
        <v>25</v>
      </c>
      <c r="I737" s="1">
        <f>Merge6[[#This Row],[fee]]/1000000</f>
        <v>20</v>
      </c>
      <c r="J737" s="2">
        <f>Merge6[[#This Row],[fee]]/Merge6[[#This Row],[MV at time]]</f>
        <v>0.8</v>
      </c>
      <c r="K737" t="s">
        <v>1233</v>
      </c>
      <c r="L737" t="s">
        <v>316</v>
      </c>
      <c r="M737" t="s">
        <v>187</v>
      </c>
      <c r="N737" t="s">
        <v>19</v>
      </c>
      <c r="O7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37" t="s">
        <v>7</v>
      </c>
      <c r="R737" t="s">
        <v>7</v>
      </c>
      <c r="S737">
        <v>77</v>
      </c>
      <c r="T737">
        <v>82</v>
      </c>
      <c r="U737">
        <f>Merge6[[#This Row],[POT]]-Merge6[[#This Row],[TOT]]</f>
        <v>5</v>
      </c>
      <c r="V737" t="s">
        <v>8</v>
      </c>
      <c r="W737">
        <f>IF(Merge6[[#This Row],[Preffoot]]="Right",1,0)</f>
        <v>1</v>
      </c>
      <c r="X737" t="s">
        <v>9</v>
      </c>
      <c r="Y737">
        <f>IF(Merge6[[#This Row],[Position2]]="GK",1,0)</f>
        <v>0</v>
      </c>
      <c r="Z737">
        <f>IF(Merge6[[#This Row],[Position2]]="LB",1,0)</f>
        <v>0</v>
      </c>
      <c r="AA737">
        <f>IF(Merge6[[#This Row],[Position2]]="CB",1,0)</f>
        <v>1</v>
      </c>
      <c r="AB737">
        <f>IF(Merge6[[#This Row],[Position2]]="RB",1,0)</f>
        <v>0</v>
      </c>
      <c r="AC737">
        <f>IF(Merge6[[#This Row],[Position2]]="LWB",1,0)</f>
        <v>0</v>
      </c>
      <c r="AD737">
        <f>IF(Merge6[[#This Row],[Position2]]="RWB",1,0)</f>
        <v>0</v>
      </c>
      <c r="AE737">
        <f>IF(Merge6[[#This Row],[Position2]]="LM",1,0)</f>
        <v>0</v>
      </c>
      <c r="AF737">
        <f>IF(Merge6[[#This Row],[Position2]]="CDM",1,0)</f>
        <v>0</v>
      </c>
      <c r="AG737">
        <f>IF(Merge6[[#This Row],[Position2]]="CM",1,0)</f>
        <v>0</v>
      </c>
      <c r="AH737">
        <f>IF(Merge6[[#This Row],[Position2]]="CAM",1,0)</f>
        <v>0</v>
      </c>
      <c r="AI737">
        <f>IF(Merge6[[#This Row],[Position2]]="RM",1,0)</f>
        <v>0</v>
      </c>
      <c r="AJ737">
        <f>IF(Merge6[[#This Row],[Position2]]="LW",1,0)</f>
        <v>0</v>
      </c>
      <c r="AK737">
        <f>IF(Merge6[[#This Row],[Position2]]="RW",1,0)</f>
        <v>0</v>
      </c>
      <c r="AL737">
        <f>IF(Merge6[[#This Row],[Position2]]="CF",1,0)</f>
        <v>0</v>
      </c>
      <c r="AM737">
        <f>IF(Merge6[[#This Row],[Position2]]="ST",1,0)</f>
        <v>0</v>
      </c>
      <c r="AN737">
        <v>59</v>
      </c>
      <c r="AO737">
        <v>57</v>
      </c>
      <c r="AP737">
        <v>31</v>
      </c>
      <c r="AQ737">
        <v>59</v>
      </c>
      <c r="AR737">
        <v>59</v>
      </c>
      <c r="AS737">
        <v>73</v>
      </c>
      <c r="AT737">
        <v>60</v>
      </c>
      <c r="AU737">
        <v>32</v>
      </c>
      <c r="AV737">
        <v>38</v>
      </c>
      <c r="AW737">
        <v>48</v>
      </c>
      <c r="AX737">
        <v>23</v>
      </c>
      <c r="AY737">
        <v>41</v>
      </c>
      <c r="AZ737">
        <v>42</v>
      </c>
      <c r="BA737" t="s">
        <v>1234</v>
      </c>
      <c r="BB737">
        <v>79</v>
      </c>
      <c r="BC737">
        <v>83</v>
      </c>
      <c r="BD737">
        <v>65</v>
      </c>
      <c r="BE737">
        <v>68</v>
      </c>
      <c r="BF737">
        <v>84</v>
      </c>
      <c r="BG737">
        <v>63</v>
      </c>
      <c r="BH737">
        <v>80</v>
      </c>
      <c r="BI737">
        <v>63</v>
      </c>
      <c r="BJ737">
        <v>71</v>
      </c>
      <c r="BK737">
        <v>6</v>
      </c>
      <c r="BL737">
        <v>15</v>
      </c>
      <c r="BM737">
        <v>7</v>
      </c>
      <c r="BN737">
        <v>13</v>
      </c>
      <c r="BO737">
        <v>11</v>
      </c>
      <c r="BP737">
        <v>85</v>
      </c>
      <c r="BQ737">
        <v>68</v>
      </c>
      <c r="BR737">
        <v>26</v>
      </c>
      <c r="BS737">
        <v>78</v>
      </c>
      <c r="BT737">
        <v>38</v>
      </c>
      <c r="BU737">
        <v>74</v>
      </c>
    </row>
    <row r="738" spans="1:73" x14ac:dyDescent="0.25">
      <c r="A738" t="s">
        <v>677</v>
      </c>
      <c r="B738">
        <v>47</v>
      </c>
      <c r="C738" t="s">
        <v>1</v>
      </c>
      <c r="D738">
        <v>21</v>
      </c>
      <c r="E738">
        <f>Merge6[[#This Row],[age]]^2</f>
        <v>441</v>
      </c>
      <c r="F738" s="1">
        <v>15000000</v>
      </c>
      <c r="G738" s="1">
        <v>19500000</v>
      </c>
      <c r="H738" s="1">
        <f>Merge6[[#This Row],[MV at time]]/1000000</f>
        <v>15</v>
      </c>
      <c r="I738" s="1">
        <f>Merge6[[#This Row],[fee]]/1000000</f>
        <v>19.5</v>
      </c>
      <c r="J738" s="2">
        <f>Merge6[[#This Row],[fee]]/Merge6[[#This Row],[MV at time]]</f>
        <v>1.3</v>
      </c>
      <c r="K738" t="s">
        <v>509</v>
      </c>
      <c r="L738" t="s">
        <v>316</v>
      </c>
      <c r="M738" t="s">
        <v>377</v>
      </c>
      <c r="N738" t="s">
        <v>187</v>
      </c>
      <c r="O7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38" t="s">
        <v>7</v>
      </c>
      <c r="R738" t="s">
        <v>7</v>
      </c>
      <c r="S738">
        <v>77</v>
      </c>
      <c r="T738">
        <v>86</v>
      </c>
      <c r="U738">
        <f>Merge6[[#This Row],[POT]]-Merge6[[#This Row],[TOT]]</f>
        <v>9</v>
      </c>
      <c r="V738" t="s">
        <v>8</v>
      </c>
      <c r="W738">
        <f>IF(Merge6[[#This Row],[Preffoot]]="Right",1,0)</f>
        <v>1</v>
      </c>
      <c r="X738" t="s">
        <v>9</v>
      </c>
      <c r="Y738">
        <f>IF(Merge6[[#This Row],[Position2]]="GK",1,0)</f>
        <v>0</v>
      </c>
      <c r="Z738">
        <f>IF(Merge6[[#This Row],[Position2]]="LB",1,0)</f>
        <v>0</v>
      </c>
      <c r="AA738">
        <f>IF(Merge6[[#This Row],[Position2]]="CB",1,0)</f>
        <v>1</v>
      </c>
      <c r="AB738">
        <f>IF(Merge6[[#This Row],[Position2]]="RB",1,0)</f>
        <v>0</v>
      </c>
      <c r="AC738">
        <f>IF(Merge6[[#This Row],[Position2]]="LWB",1,0)</f>
        <v>0</v>
      </c>
      <c r="AD738">
        <f>IF(Merge6[[#This Row],[Position2]]="RWB",1,0)</f>
        <v>0</v>
      </c>
      <c r="AE738">
        <f>IF(Merge6[[#This Row],[Position2]]="LM",1,0)</f>
        <v>0</v>
      </c>
      <c r="AF738">
        <f>IF(Merge6[[#This Row],[Position2]]="CDM",1,0)</f>
        <v>0</v>
      </c>
      <c r="AG738">
        <f>IF(Merge6[[#This Row],[Position2]]="CM",1,0)</f>
        <v>0</v>
      </c>
      <c r="AH738">
        <f>IF(Merge6[[#This Row],[Position2]]="CAM",1,0)</f>
        <v>0</v>
      </c>
      <c r="AI738">
        <f>IF(Merge6[[#This Row],[Position2]]="RM",1,0)</f>
        <v>0</v>
      </c>
      <c r="AJ738">
        <f>IF(Merge6[[#This Row],[Position2]]="LW",1,0)</f>
        <v>0</v>
      </c>
      <c r="AK738">
        <f>IF(Merge6[[#This Row],[Position2]]="RW",1,0)</f>
        <v>0</v>
      </c>
      <c r="AL738">
        <f>IF(Merge6[[#This Row],[Position2]]="CF",1,0)</f>
        <v>0</v>
      </c>
      <c r="AM738">
        <f>IF(Merge6[[#This Row],[Position2]]="ST",1,0)</f>
        <v>0</v>
      </c>
      <c r="AN738">
        <v>61</v>
      </c>
      <c r="AO738">
        <v>55</v>
      </c>
      <c r="AP738">
        <v>31</v>
      </c>
      <c r="AQ738">
        <v>64</v>
      </c>
      <c r="AR738">
        <v>61</v>
      </c>
      <c r="AS738">
        <v>76</v>
      </c>
      <c r="AT738">
        <v>60</v>
      </c>
      <c r="AU738">
        <v>32</v>
      </c>
      <c r="AV738">
        <v>38</v>
      </c>
      <c r="AW738">
        <v>48</v>
      </c>
      <c r="AX738">
        <v>23</v>
      </c>
      <c r="AY738">
        <v>41</v>
      </c>
      <c r="AZ738">
        <v>42</v>
      </c>
      <c r="BA738">
        <v>77</v>
      </c>
      <c r="BB738">
        <v>78</v>
      </c>
      <c r="BC738">
        <v>79</v>
      </c>
      <c r="BD738">
        <v>74</v>
      </c>
      <c r="BE738">
        <v>68</v>
      </c>
      <c r="BF738">
        <v>82</v>
      </c>
      <c r="BG738">
        <v>59</v>
      </c>
      <c r="BH738">
        <v>72</v>
      </c>
      <c r="BI738">
        <v>65</v>
      </c>
      <c r="BJ738">
        <v>69</v>
      </c>
      <c r="BK738">
        <v>6</v>
      </c>
      <c r="BL738">
        <v>15</v>
      </c>
      <c r="BM738">
        <v>7</v>
      </c>
      <c r="BN738">
        <v>13</v>
      </c>
      <c r="BO738">
        <v>11</v>
      </c>
      <c r="BP738">
        <v>81</v>
      </c>
      <c r="BQ738">
        <v>70</v>
      </c>
      <c r="BR738">
        <v>26</v>
      </c>
      <c r="BS738">
        <v>78</v>
      </c>
      <c r="BT738">
        <v>38</v>
      </c>
      <c r="BU738">
        <v>69</v>
      </c>
    </row>
    <row r="739" spans="1:73" x14ac:dyDescent="0.25">
      <c r="A739" t="s">
        <v>1176</v>
      </c>
      <c r="B739">
        <v>11</v>
      </c>
      <c r="C739" t="s">
        <v>116</v>
      </c>
      <c r="D739">
        <v>19</v>
      </c>
      <c r="E739">
        <f>Merge6[[#This Row],[age]]^2</f>
        <v>361</v>
      </c>
      <c r="F739" s="1">
        <v>15000000</v>
      </c>
      <c r="G739" s="1">
        <v>9300000</v>
      </c>
      <c r="H739" s="1">
        <f>Merge6[[#This Row],[MV at time]]/1000000</f>
        <v>15</v>
      </c>
      <c r="I739" s="1">
        <f>Merge6[[#This Row],[fee]]/1000000</f>
        <v>9.3000000000000007</v>
      </c>
      <c r="J739" s="2">
        <f>Merge6[[#This Row],[fee]]/Merge6[[#This Row],[MV at time]]</f>
        <v>0.62</v>
      </c>
      <c r="K739" t="s">
        <v>1050</v>
      </c>
      <c r="L739" t="s">
        <v>149</v>
      </c>
      <c r="M739" t="s">
        <v>1177</v>
      </c>
      <c r="N739" t="s">
        <v>460</v>
      </c>
      <c r="O7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39" t="s">
        <v>131</v>
      </c>
      <c r="R739" t="s">
        <v>60</v>
      </c>
      <c r="S739">
        <v>76</v>
      </c>
      <c r="T739">
        <v>86</v>
      </c>
      <c r="U739">
        <f>Merge6[[#This Row],[POT]]-Merge6[[#This Row],[TOT]]</f>
        <v>10</v>
      </c>
      <c r="V739" t="s">
        <v>43</v>
      </c>
      <c r="W739">
        <f>IF(Merge6[[#This Row],[Preffoot]]="Right",1,0)</f>
        <v>0</v>
      </c>
      <c r="X739" t="s">
        <v>21</v>
      </c>
      <c r="Y739">
        <f>IF(Merge6[[#This Row],[Position2]]="GK",1,0)</f>
        <v>0</v>
      </c>
      <c r="Z739">
        <f>IF(Merge6[[#This Row],[Position2]]="LB",1,0)</f>
        <v>0</v>
      </c>
      <c r="AA739">
        <f>IF(Merge6[[#This Row],[Position2]]="CB",1,0)</f>
        <v>0</v>
      </c>
      <c r="AB739">
        <f>IF(Merge6[[#This Row],[Position2]]="RB",1,0)</f>
        <v>0</v>
      </c>
      <c r="AC739">
        <f>IF(Merge6[[#This Row],[Position2]]="LWB",1,0)</f>
        <v>0</v>
      </c>
      <c r="AD739">
        <f>IF(Merge6[[#This Row],[Position2]]="RWB",1,0)</f>
        <v>0</v>
      </c>
      <c r="AE739">
        <f>IF(Merge6[[#This Row],[Position2]]="LM",1,0)</f>
        <v>0</v>
      </c>
      <c r="AF739">
        <f>IF(Merge6[[#This Row],[Position2]]="CDM",1,0)</f>
        <v>0</v>
      </c>
      <c r="AG739">
        <f>IF(Merge6[[#This Row],[Position2]]="CM",1,0)</f>
        <v>0</v>
      </c>
      <c r="AH739">
        <f>IF(Merge6[[#This Row],[Position2]]="CAM",1,0)</f>
        <v>1</v>
      </c>
      <c r="AI739">
        <f>IF(Merge6[[#This Row],[Position2]]="RM",1,0)</f>
        <v>0</v>
      </c>
      <c r="AJ739">
        <f>IF(Merge6[[#This Row],[Position2]]="LW",1,0)</f>
        <v>0</v>
      </c>
      <c r="AK739">
        <f>IF(Merge6[[#This Row],[Position2]]="RW",1,0)</f>
        <v>0</v>
      </c>
      <c r="AL739">
        <f>IF(Merge6[[#This Row],[Position2]]="CF",1,0)</f>
        <v>0</v>
      </c>
      <c r="AM739">
        <f>IF(Merge6[[#This Row],[Position2]]="ST",1,0)</f>
        <v>0</v>
      </c>
      <c r="AN739">
        <v>78</v>
      </c>
      <c r="AO739">
        <v>79</v>
      </c>
      <c r="AP739">
        <v>70</v>
      </c>
      <c r="AQ739">
        <v>76</v>
      </c>
      <c r="AR739">
        <v>74</v>
      </c>
      <c r="AS739">
        <v>36</v>
      </c>
      <c r="AT739">
        <v>74</v>
      </c>
      <c r="AU739">
        <v>68</v>
      </c>
      <c r="AV739">
        <v>68</v>
      </c>
      <c r="AW739">
        <v>73</v>
      </c>
      <c r="AX739">
        <v>65</v>
      </c>
      <c r="AY739">
        <v>67</v>
      </c>
      <c r="AZ739">
        <v>55</v>
      </c>
      <c r="BA739">
        <v>52</v>
      </c>
      <c r="BB739">
        <v>46</v>
      </c>
      <c r="BC739">
        <v>56</v>
      </c>
      <c r="BD739">
        <v>80</v>
      </c>
      <c r="BE739">
        <v>69</v>
      </c>
      <c r="BF739">
        <v>41</v>
      </c>
      <c r="BG739">
        <v>87</v>
      </c>
      <c r="BH739">
        <v>77</v>
      </c>
      <c r="BI739">
        <v>91</v>
      </c>
      <c r="BJ739">
        <v>51</v>
      </c>
      <c r="BK739">
        <v>10</v>
      </c>
      <c r="BL739">
        <v>9</v>
      </c>
      <c r="BM739">
        <v>11</v>
      </c>
      <c r="BN739">
        <v>9</v>
      </c>
      <c r="BO739">
        <v>10</v>
      </c>
      <c r="BP739">
        <v>66</v>
      </c>
      <c r="BQ739">
        <v>72</v>
      </c>
      <c r="BR739">
        <v>69</v>
      </c>
      <c r="BS739">
        <v>48</v>
      </c>
      <c r="BT739">
        <v>77</v>
      </c>
      <c r="BU739">
        <v>70</v>
      </c>
    </row>
    <row r="740" spans="1:73" x14ac:dyDescent="0.25">
      <c r="A740" t="s">
        <v>1027</v>
      </c>
      <c r="B740">
        <v>44</v>
      </c>
      <c r="C740" t="s">
        <v>23</v>
      </c>
      <c r="D740">
        <v>19</v>
      </c>
      <c r="E740">
        <f>Merge6[[#This Row],[age]]^2</f>
        <v>361</v>
      </c>
      <c r="F740" s="1">
        <v>6000000</v>
      </c>
      <c r="G740" s="1">
        <v>5500000</v>
      </c>
      <c r="H740" s="1">
        <f>Merge6[[#This Row],[MV at time]]/1000000</f>
        <v>6</v>
      </c>
      <c r="I740" s="1">
        <f>Merge6[[#This Row],[fee]]/1000000</f>
        <v>5.5</v>
      </c>
      <c r="J740" s="2">
        <f>Merge6[[#This Row],[fee]]/Merge6[[#This Row],[MV at time]]</f>
        <v>0.91666666666666663</v>
      </c>
      <c r="K740" t="s">
        <v>773</v>
      </c>
      <c r="L740" t="s">
        <v>85</v>
      </c>
      <c r="M740" t="s">
        <v>1028</v>
      </c>
      <c r="N740" t="s">
        <v>160</v>
      </c>
      <c r="O7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40" t="s">
        <v>967</v>
      </c>
      <c r="R740" t="s">
        <v>60</v>
      </c>
      <c r="S740">
        <v>68</v>
      </c>
      <c r="T740">
        <v>83</v>
      </c>
      <c r="U740">
        <f>Merge6[[#This Row],[POT]]-Merge6[[#This Row],[TOT]]</f>
        <v>15</v>
      </c>
      <c r="V740" t="s">
        <v>8</v>
      </c>
      <c r="W740">
        <f>IF(Merge6[[#This Row],[Preffoot]]="Right",1,0)</f>
        <v>1</v>
      </c>
      <c r="X740" t="s">
        <v>26</v>
      </c>
      <c r="Y740">
        <f>IF(Merge6[[#This Row],[Position2]]="GK",1,0)</f>
        <v>0</v>
      </c>
      <c r="Z740">
        <f>IF(Merge6[[#This Row],[Position2]]="LB",1,0)</f>
        <v>1</v>
      </c>
      <c r="AA740">
        <f>IF(Merge6[[#This Row],[Position2]]="CB",1,0)</f>
        <v>0</v>
      </c>
      <c r="AB740">
        <f>IF(Merge6[[#This Row],[Position2]]="RB",1,0)</f>
        <v>0</v>
      </c>
      <c r="AC740">
        <f>IF(Merge6[[#This Row],[Position2]]="LWB",1,0)</f>
        <v>0</v>
      </c>
      <c r="AD740">
        <f>IF(Merge6[[#This Row],[Position2]]="RWB",1,0)</f>
        <v>0</v>
      </c>
      <c r="AE740">
        <f>IF(Merge6[[#This Row],[Position2]]="LM",1,0)</f>
        <v>0</v>
      </c>
      <c r="AF740">
        <f>IF(Merge6[[#This Row],[Position2]]="CDM",1,0)</f>
        <v>0</v>
      </c>
      <c r="AG740">
        <f>IF(Merge6[[#This Row],[Position2]]="CM",1,0)</f>
        <v>0</v>
      </c>
      <c r="AH740">
        <f>IF(Merge6[[#This Row],[Position2]]="CAM",1,0)</f>
        <v>0</v>
      </c>
      <c r="AI740">
        <f>IF(Merge6[[#This Row],[Position2]]="RM",1,0)</f>
        <v>0</v>
      </c>
      <c r="AJ740">
        <f>IF(Merge6[[#This Row],[Position2]]="LW",1,0)</f>
        <v>0</v>
      </c>
      <c r="AK740">
        <f>IF(Merge6[[#This Row],[Position2]]="RW",1,0)</f>
        <v>0</v>
      </c>
      <c r="AL740">
        <f>IF(Merge6[[#This Row],[Position2]]="CF",1,0)</f>
        <v>0</v>
      </c>
      <c r="AM740">
        <f>IF(Merge6[[#This Row],[Position2]]="ST",1,0)</f>
        <v>0</v>
      </c>
      <c r="AN740">
        <v>69</v>
      </c>
      <c r="AO740">
        <v>69</v>
      </c>
      <c r="AP740">
        <v>68</v>
      </c>
      <c r="AQ740">
        <v>66</v>
      </c>
      <c r="AR740">
        <v>58</v>
      </c>
      <c r="AS740">
        <v>54</v>
      </c>
      <c r="AT740">
        <v>45</v>
      </c>
      <c r="AU740">
        <v>39</v>
      </c>
      <c r="AV740">
        <v>37</v>
      </c>
      <c r="AW740">
        <v>62</v>
      </c>
      <c r="AX740">
        <v>38</v>
      </c>
      <c r="AY740">
        <v>44</v>
      </c>
      <c r="AZ740">
        <v>32</v>
      </c>
      <c r="BA740">
        <v>59</v>
      </c>
      <c r="BB740">
        <v>60</v>
      </c>
      <c r="BC740">
        <v>63</v>
      </c>
      <c r="BD740">
        <v>79</v>
      </c>
      <c r="BE740">
        <v>74</v>
      </c>
      <c r="BF740">
        <v>56</v>
      </c>
      <c r="BG740">
        <v>83</v>
      </c>
      <c r="BH740">
        <v>78</v>
      </c>
      <c r="BI740">
        <v>64</v>
      </c>
      <c r="BJ740">
        <v>60</v>
      </c>
      <c r="BK740">
        <v>12</v>
      </c>
      <c r="BL740">
        <v>6</v>
      </c>
      <c r="BM740">
        <v>5</v>
      </c>
      <c r="BN740">
        <v>15</v>
      </c>
      <c r="BO740">
        <v>12</v>
      </c>
      <c r="BP740">
        <v>68</v>
      </c>
      <c r="BQ740">
        <v>61</v>
      </c>
      <c r="BR740">
        <v>62</v>
      </c>
      <c r="BS740">
        <v>63</v>
      </c>
      <c r="BT740">
        <v>64</v>
      </c>
      <c r="BU740">
        <v>60</v>
      </c>
    </row>
    <row r="741" spans="1:73" x14ac:dyDescent="0.25">
      <c r="A741" t="s">
        <v>299</v>
      </c>
      <c r="B741">
        <v>23</v>
      </c>
      <c r="C741" t="s">
        <v>116</v>
      </c>
      <c r="D741">
        <v>24</v>
      </c>
      <c r="E741">
        <f>Merge6[[#This Row],[age]]^2</f>
        <v>576</v>
      </c>
      <c r="F741" s="1">
        <v>15000000</v>
      </c>
      <c r="G741" s="1">
        <v>24000000</v>
      </c>
      <c r="H741" s="1">
        <f>Merge6[[#This Row],[MV at time]]/1000000</f>
        <v>15</v>
      </c>
      <c r="I741" s="1">
        <f>Merge6[[#This Row],[fee]]/1000000</f>
        <v>24</v>
      </c>
      <c r="J741" s="2">
        <f>Merge6[[#This Row],[fee]]/Merge6[[#This Row],[MV at time]]</f>
        <v>1.6</v>
      </c>
      <c r="K741" t="s">
        <v>2</v>
      </c>
      <c r="L741" t="s">
        <v>300</v>
      </c>
      <c r="M741" t="s">
        <v>301</v>
      </c>
      <c r="N741" t="s">
        <v>296</v>
      </c>
      <c r="O7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41" t="s">
        <v>46</v>
      </c>
      <c r="R741" t="s">
        <v>60</v>
      </c>
      <c r="S741">
        <v>80</v>
      </c>
      <c r="T741">
        <v>84</v>
      </c>
      <c r="U741">
        <f>Merge6[[#This Row],[POT]]-Merge6[[#This Row],[TOT]]</f>
        <v>4</v>
      </c>
      <c r="V741" t="s">
        <v>43</v>
      </c>
      <c r="W741">
        <f>IF(Merge6[[#This Row],[Preffoot]]="Right",1,0)</f>
        <v>0</v>
      </c>
      <c r="X741" t="s">
        <v>21</v>
      </c>
      <c r="Y741">
        <f>IF(Merge6[[#This Row],[Position2]]="GK",1,0)</f>
        <v>0</v>
      </c>
      <c r="Z741">
        <f>IF(Merge6[[#This Row],[Position2]]="LB",1,0)</f>
        <v>0</v>
      </c>
      <c r="AA741">
        <f>IF(Merge6[[#This Row],[Position2]]="CB",1,0)</f>
        <v>0</v>
      </c>
      <c r="AB741">
        <f>IF(Merge6[[#This Row],[Position2]]="RB",1,0)</f>
        <v>0</v>
      </c>
      <c r="AC741">
        <f>IF(Merge6[[#This Row],[Position2]]="LWB",1,0)</f>
        <v>0</v>
      </c>
      <c r="AD741">
        <f>IF(Merge6[[#This Row],[Position2]]="RWB",1,0)</f>
        <v>0</v>
      </c>
      <c r="AE741">
        <f>IF(Merge6[[#This Row],[Position2]]="LM",1,0)</f>
        <v>0</v>
      </c>
      <c r="AF741">
        <f>IF(Merge6[[#This Row],[Position2]]="CDM",1,0)</f>
        <v>0</v>
      </c>
      <c r="AG741">
        <f>IF(Merge6[[#This Row],[Position2]]="CM",1,0)</f>
        <v>0</v>
      </c>
      <c r="AH741">
        <f>IF(Merge6[[#This Row],[Position2]]="CAM",1,0)</f>
        <v>1</v>
      </c>
      <c r="AI741">
        <f>IF(Merge6[[#This Row],[Position2]]="RM",1,0)</f>
        <v>0</v>
      </c>
      <c r="AJ741">
        <f>IF(Merge6[[#This Row],[Position2]]="LW",1,0)</f>
        <v>0</v>
      </c>
      <c r="AK741">
        <f>IF(Merge6[[#This Row],[Position2]]="RW",1,0)</f>
        <v>0</v>
      </c>
      <c r="AL741">
        <f>IF(Merge6[[#This Row],[Position2]]="CF",1,0)</f>
        <v>0</v>
      </c>
      <c r="AM741">
        <f>IF(Merge6[[#This Row],[Position2]]="ST",1,0)</f>
        <v>0</v>
      </c>
      <c r="AN741">
        <v>79</v>
      </c>
      <c r="AO741">
        <v>81</v>
      </c>
      <c r="AP741">
        <v>71</v>
      </c>
      <c r="AQ741">
        <v>79</v>
      </c>
      <c r="AR741">
        <v>70</v>
      </c>
      <c r="AS741">
        <v>43</v>
      </c>
      <c r="AT741">
        <v>78</v>
      </c>
      <c r="AU741">
        <v>74</v>
      </c>
      <c r="AV741">
        <v>73</v>
      </c>
      <c r="AW741">
        <v>74</v>
      </c>
      <c r="AX741">
        <v>70</v>
      </c>
      <c r="AY741">
        <v>64</v>
      </c>
      <c r="AZ741">
        <v>75</v>
      </c>
      <c r="BA741">
        <v>42</v>
      </c>
      <c r="BB741">
        <v>49</v>
      </c>
      <c r="BC741">
        <v>53</v>
      </c>
      <c r="BD741">
        <v>90</v>
      </c>
      <c r="BE741">
        <v>85</v>
      </c>
      <c r="BF741">
        <v>52</v>
      </c>
      <c r="BG741">
        <v>64</v>
      </c>
      <c r="BH741">
        <v>89</v>
      </c>
      <c r="BI741">
        <v>86</v>
      </c>
      <c r="BJ741">
        <v>46</v>
      </c>
      <c r="BK741">
        <v>13</v>
      </c>
      <c r="BL741">
        <v>6</v>
      </c>
      <c r="BM741">
        <v>9</v>
      </c>
      <c r="BN741">
        <v>13</v>
      </c>
      <c r="BO741">
        <v>12</v>
      </c>
      <c r="BP741">
        <v>65</v>
      </c>
      <c r="BQ741">
        <v>79</v>
      </c>
      <c r="BR741">
        <v>74</v>
      </c>
      <c r="BS741">
        <v>50</v>
      </c>
      <c r="BT741">
        <v>79</v>
      </c>
      <c r="BU741">
        <v>76</v>
      </c>
    </row>
    <row r="742" spans="1:73" x14ac:dyDescent="0.25">
      <c r="A742" t="s">
        <v>1178</v>
      </c>
      <c r="B742">
        <v>11</v>
      </c>
      <c r="C742" t="s">
        <v>84</v>
      </c>
      <c r="D742">
        <v>26</v>
      </c>
      <c r="E742">
        <f>Merge6[[#This Row],[age]]^2</f>
        <v>676</v>
      </c>
      <c r="F742" s="1">
        <v>25000000</v>
      </c>
      <c r="G742" s="1">
        <v>15300000</v>
      </c>
      <c r="H742" s="1">
        <f>Merge6[[#This Row],[MV at time]]/1000000</f>
        <v>25</v>
      </c>
      <c r="I742" s="1">
        <f>Merge6[[#This Row],[fee]]/1000000</f>
        <v>15.3</v>
      </c>
      <c r="J742" s="2">
        <f>Merge6[[#This Row],[fee]]/Merge6[[#This Row],[MV at time]]</f>
        <v>0.61199999999999999</v>
      </c>
      <c r="K742" t="s">
        <v>1050</v>
      </c>
      <c r="L742" t="s">
        <v>149</v>
      </c>
      <c r="M742" t="s">
        <v>363</v>
      </c>
      <c r="N742" t="s">
        <v>250</v>
      </c>
      <c r="O7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42" t="s">
        <v>55</v>
      </c>
      <c r="R742" t="s">
        <v>7</v>
      </c>
      <c r="S742">
        <v>85</v>
      </c>
      <c r="T742">
        <v>90</v>
      </c>
      <c r="U742">
        <f>Merge6[[#This Row],[POT]]-Merge6[[#This Row],[TOT]]</f>
        <v>5</v>
      </c>
      <c r="V742" t="s">
        <v>8</v>
      </c>
      <c r="W742">
        <f>IF(Merge6[[#This Row],[Preffoot]]="Right",1,0)</f>
        <v>1</v>
      </c>
      <c r="X742" t="s">
        <v>87</v>
      </c>
      <c r="Y742">
        <f>IF(Merge6[[#This Row],[Position2]]="GK",1,0)</f>
        <v>1</v>
      </c>
      <c r="Z742">
        <f>IF(Merge6[[#This Row],[Position2]]="LB",1,0)</f>
        <v>0</v>
      </c>
      <c r="AA742">
        <f>IF(Merge6[[#This Row],[Position2]]="CB",1,0)</f>
        <v>0</v>
      </c>
      <c r="AB742">
        <f>IF(Merge6[[#This Row],[Position2]]="RB",1,0)</f>
        <v>0</v>
      </c>
      <c r="AC742">
        <f>IF(Merge6[[#This Row],[Position2]]="LWB",1,0)</f>
        <v>0</v>
      </c>
      <c r="AD742">
        <f>IF(Merge6[[#This Row],[Position2]]="RWB",1,0)</f>
        <v>0</v>
      </c>
      <c r="AE742">
        <f>IF(Merge6[[#This Row],[Position2]]="LM",1,0)</f>
        <v>0</v>
      </c>
      <c r="AF742">
        <f>IF(Merge6[[#This Row],[Position2]]="CDM",1,0)</f>
        <v>0</v>
      </c>
      <c r="AG742">
        <f>IF(Merge6[[#This Row],[Position2]]="CM",1,0)</f>
        <v>0</v>
      </c>
      <c r="AH742">
        <f>IF(Merge6[[#This Row],[Position2]]="CAM",1,0)</f>
        <v>0</v>
      </c>
      <c r="AI742">
        <f>IF(Merge6[[#This Row],[Position2]]="RM",1,0)</f>
        <v>0</v>
      </c>
      <c r="AJ742">
        <f>IF(Merge6[[#This Row],[Position2]]="LW",1,0)</f>
        <v>0</v>
      </c>
      <c r="AK742">
        <f>IF(Merge6[[#This Row],[Position2]]="RW",1,0)</f>
        <v>0</v>
      </c>
      <c r="AL742">
        <f>IF(Merge6[[#This Row],[Position2]]="CF",1,0)</f>
        <v>0</v>
      </c>
      <c r="AM742">
        <f>IF(Merge6[[#This Row],[Position2]]="ST",1,0)</f>
        <v>0</v>
      </c>
      <c r="AN742">
        <v>40</v>
      </c>
      <c r="AO742">
        <v>32</v>
      </c>
      <c r="AP742">
        <v>18</v>
      </c>
      <c r="AQ742">
        <v>55</v>
      </c>
      <c r="AR742">
        <v>46</v>
      </c>
      <c r="AS742">
        <v>17</v>
      </c>
      <c r="AT742">
        <v>64</v>
      </c>
      <c r="AU742">
        <v>15</v>
      </c>
      <c r="AV742">
        <v>20</v>
      </c>
      <c r="AW742">
        <v>28</v>
      </c>
      <c r="AX742">
        <v>16</v>
      </c>
      <c r="AY742">
        <v>15</v>
      </c>
      <c r="AZ742">
        <v>16</v>
      </c>
      <c r="BA742">
        <v>23</v>
      </c>
      <c r="BB742">
        <v>19</v>
      </c>
      <c r="BC742">
        <v>16</v>
      </c>
      <c r="BD742">
        <v>50</v>
      </c>
      <c r="BE742">
        <v>39</v>
      </c>
      <c r="BF742">
        <v>78</v>
      </c>
      <c r="BG742">
        <v>56</v>
      </c>
      <c r="BH742">
        <v>53</v>
      </c>
      <c r="BI742">
        <v>41</v>
      </c>
      <c r="BJ742">
        <v>74</v>
      </c>
      <c r="BK742">
        <v>84</v>
      </c>
      <c r="BL742">
        <v>84</v>
      </c>
      <c r="BM742">
        <v>82</v>
      </c>
      <c r="BN742">
        <v>85</v>
      </c>
      <c r="BO742">
        <v>88</v>
      </c>
      <c r="BP742">
        <v>30</v>
      </c>
      <c r="BQ742">
        <v>84</v>
      </c>
      <c r="BR742">
        <v>15</v>
      </c>
      <c r="BS742">
        <v>25</v>
      </c>
      <c r="BT742">
        <v>61</v>
      </c>
      <c r="BU742">
        <v>66</v>
      </c>
    </row>
    <row r="743" spans="1:73" x14ac:dyDescent="0.25">
      <c r="A743" t="s">
        <v>425</v>
      </c>
      <c r="B743">
        <v>47</v>
      </c>
      <c r="C743" t="s">
        <v>57</v>
      </c>
      <c r="D743">
        <v>22</v>
      </c>
      <c r="E743">
        <f>Merge6[[#This Row],[age]]^2</f>
        <v>484</v>
      </c>
      <c r="F743" s="1">
        <v>12000000</v>
      </c>
      <c r="G743" s="1">
        <v>12000000</v>
      </c>
      <c r="H743" s="1">
        <f>Merge6[[#This Row],[MV at time]]/1000000</f>
        <v>12</v>
      </c>
      <c r="I743" s="1">
        <f>Merge6[[#This Row],[fee]]/1000000</f>
        <v>12</v>
      </c>
      <c r="J743" s="2">
        <f>Merge6[[#This Row],[fee]]/Merge6[[#This Row],[MV at time]]</f>
        <v>1</v>
      </c>
      <c r="K743" t="s">
        <v>2</v>
      </c>
      <c r="L743" t="s">
        <v>34</v>
      </c>
      <c r="M743" t="s">
        <v>296</v>
      </c>
      <c r="N743" t="s">
        <v>263</v>
      </c>
      <c r="O7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43" t="s">
        <v>60</v>
      </c>
      <c r="R743" t="s">
        <v>6</v>
      </c>
      <c r="S743">
        <v>75</v>
      </c>
      <c r="T743">
        <v>84</v>
      </c>
      <c r="U743">
        <f>Merge6[[#This Row],[POT]]-Merge6[[#This Row],[TOT]]</f>
        <v>9</v>
      </c>
      <c r="V743" t="s">
        <v>43</v>
      </c>
      <c r="W743">
        <f>IF(Merge6[[#This Row],[Preffoot]]="Right",1,0)</f>
        <v>0</v>
      </c>
      <c r="X743" t="s">
        <v>20</v>
      </c>
      <c r="Y743">
        <f>IF(Merge6[[#This Row],[Position2]]="GK",1,0)</f>
        <v>0</v>
      </c>
      <c r="Z743">
        <f>IF(Merge6[[#This Row],[Position2]]="LB",1,0)</f>
        <v>0</v>
      </c>
      <c r="AA743">
        <f>IF(Merge6[[#This Row],[Position2]]="CB",1,0)</f>
        <v>0</v>
      </c>
      <c r="AB743">
        <f>IF(Merge6[[#This Row],[Position2]]="RB",1,0)</f>
        <v>0</v>
      </c>
      <c r="AC743">
        <f>IF(Merge6[[#This Row],[Position2]]="LWB",1,0)</f>
        <v>0</v>
      </c>
      <c r="AD743">
        <f>IF(Merge6[[#This Row],[Position2]]="RWB",1,0)</f>
        <v>0</v>
      </c>
      <c r="AE743">
        <f>IF(Merge6[[#This Row],[Position2]]="LM",1,0)</f>
        <v>0</v>
      </c>
      <c r="AF743">
        <f>IF(Merge6[[#This Row],[Position2]]="CDM",1,0)</f>
        <v>0</v>
      </c>
      <c r="AG743">
        <f>IF(Merge6[[#This Row],[Position2]]="CM",1,0)</f>
        <v>1</v>
      </c>
      <c r="AH743">
        <f>IF(Merge6[[#This Row],[Position2]]="CAM",1,0)</f>
        <v>0</v>
      </c>
      <c r="AI743">
        <f>IF(Merge6[[#This Row],[Position2]]="RM",1,0)</f>
        <v>0</v>
      </c>
      <c r="AJ743">
        <f>IF(Merge6[[#This Row],[Position2]]="LW",1,0)</f>
        <v>0</v>
      </c>
      <c r="AK743">
        <f>IF(Merge6[[#This Row],[Position2]]="RW",1,0)</f>
        <v>0</v>
      </c>
      <c r="AL743">
        <f>IF(Merge6[[#This Row],[Position2]]="CF",1,0)</f>
        <v>0</v>
      </c>
      <c r="AM743">
        <f>IF(Merge6[[#This Row],[Position2]]="ST",1,0)</f>
        <v>0</v>
      </c>
      <c r="AN743">
        <v>78</v>
      </c>
      <c r="AO743">
        <v>76</v>
      </c>
      <c r="AP743">
        <v>59</v>
      </c>
      <c r="AQ743">
        <v>78</v>
      </c>
      <c r="AR743">
        <v>74</v>
      </c>
      <c r="AS743">
        <v>75</v>
      </c>
      <c r="AT743">
        <v>66</v>
      </c>
      <c r="AU743">
        <v>62</v>
      </c>
      <c r="AV743">
        <v>67</v>
      </c>
      <c r="AW743">
        <v>68</v>
      </c>
      <c r="AX743">
        <v>69</v>
      </c>
      <c r="AY743">
        <v>58</v>
      </c>
      <c r="AZ743">
        <v>58</v>
      </c>
      <c r="BA743">
        <v>59</v>
      </c>
      <c r="BB743">
        <v>65</v>
      </c>
      <c r="BC743">
        <v>74</v>
      </c>
      <c r="BD743">
        <v>62</v>
      </c>
      <c r="BE743">
        <v>70</v>
      </c>
      <c r="BF743">
        <v>74</v>
      </c>
      <c r="BG743">
        <v>60</v>
      </c>
      <c r="BH743">
        <v>61</v>
      </c>
      <c r="BI743">
        <v>64</v>
      </c>
      <c r="BJ743">
        <v>68</v>
      </c>
      <c r="BK743">
        <v>13</v>
      </c>
      <c r="BL743">
        <v>9</v>
      </c>
      <c r="BM743">
        <v>12</v>
      </c>
      <c r="BN743">
        <v>9</v>
      </c>
      <c r="BO743">
        <v>14</v>
      </c>
      <c r="BP743">
        <v>73</v>
      </c>
      <c r="BQ743">
        <v>70</v>
      </c>
      <c r="BR743">
        <v>70</v>
      </c>
      <c r="BS743">
        <v>75</v>
      </c>
      <c r="BT743">
        <v>76</v>
      </c>
      <c r="BU743">
        <v>68</v>
      </c>
    </row>
    <row r="744" spans="1:73" x14ac:dyDescent="0.25">
      <c r="A744" t="s">
        <v>914</v>
      </c>
      <c r="B744">
        <v>22</v>
      </c>
      <c r="C744" t="s">
        <v>71</v>
      </c>
      <c r="D744">
        <v>22</v>
      </c>
      <c r="E744">
        <f>Merge6[[#This Row],[age]]^2</f>
        <v>484</v>
      </c>
      <c r="F744" s="1">
        <v>15000000</v>
      </c>
      <c r="G744" s="1">
        <v>15000000</v>
      </c>
      <c r="H744" s="1">
        <f>Merge6[[#This Row],[MV at time]]/1000000</f>
        <v>15</v>
      </c>
      <c r="I744" s="1">
        <f>Merge6[[#This Row],[fee]]/1000000</f>
        <v>15</v>
      </c>
      <c r="J744" s="2">
        <f>Merge6[[#This Row],[fee]]/Merge6[[#This Row],[MV at time]]</f>
        <v>1</v>
      </c>
      <c r="K744" t="s">
        <v>1233</v>
      </c>
      <c r="L744" t="s">
        <v>287</v>
      </c>
      <c r="M744" t="s">
        <v>41</v>
      </c>
      <c r="N744" t="s">
        <v>405</v>
      </c>
      <c r="O7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44" t="s">
        <v>7</v>
      </c>
      <c r="R744" t="s">
        <v>60</v>
      </c>
      <c r="S744">
        <v>76</v>
      </c>
      <c r="T744">
        <v>85</v>
      </c>
      <c r="U744">
        <f>Merge6[[#This Row],[POT]]-Merge6[[#This Row],[TOT]]</f>
        <v>9</v>
      </c>
      <c r="V744" t="s">
        <v>8</v>
      </c>
      <c r="W744">
        <f>IF(Merge6[[#This Row],[Preffoot]]="Right",1,0)</f>
        <v>1</v>
      </c>
      <c r="X744" t="s">
        <v>77</v>
      </c>
      <c r="Y744">
        <f>IF(Merge6[[#This Row],[Position2]]="GK",1,0)</f>
        <v>0</v>
      </c>
      <c r="Z744">
        <f>IF(Merge6[[#This Row],[Position2]]="LB",1,0)</f>
        <v>0</v>
      </c>
      <c r="AA744">
        <f>IF(Merge6[[#This Row],[Position2]]="CB",1,0)</f>
        <v>0</v>
      </c>
      <c r="AB744">
        <f>IF(Merge6[[#This Row],[Position2]]="RB",1,0)</f>
        <v>0</v>
      </c>
      <c r="AC744">
        <f>IF(Merge6[[#This Row],[Position2]]="LWB",1,0)</f>
        <v>0</v>
      </c>
      <c r="AD744">
        <f>IF(Merge6[[#This Row],[Position2]]="RWB",1,0)</f>
        <v>0</v>
      </c>
      <c r="AE744">
        <f>IF(Merge6[[#This Row],[Position2]]="LM",1,0)</f>
        <v>1</v>
      </c>
      <c r="AF744">
        <f>IF(Merge6[[#This Row],[Position2]]="CDM",1,0)</f>
        <v>0</v>
      </c>
      <c r="AG744">
        <f>IF(Merge6[[#This Row],[Position2]]="CM",1,0)</f>
        <v>0</v>
      </c>
      <c r="AH744">
        <f>IF(Merge6[[#This Row],[Position2]]="CAM",1,0)</f>
        <v>0</v>
      </c>
      <c r="AI744">
        <f>IF(Merge6[[#This Row],[Position2]]="RM",1,0)</f>
        <v>0</v>
      </c>
      <c r="AJ744">
        <f>IF(Merge6[[#This Row],[Position2]]="LW",1,0)</f>
        <v>0</v>
      </c>
      <c r="AK744">
        <f>IF(Merge6[[#This Row],[Position2]]="RW",1,0)</f>
        <v>0</v>
      </c>
      <c r="AL744">
        <f>IF(Merge6[[#This Row],[Position2]]="CF",1,0)</f>
        <v>0</v>
      </c>
      <c r="AM744">
        <f>IF(Merge6[[#This Row],[Position2]]="ST",1,0)</f>
        <v>0</v>
      </c>
      <c r="AN744">
        <v>80</v>
      </c>
      <c r="AO744">
        <v>82</v>
      </c>
      <c r="AP744">
        <v>63</v>
      </c>
      <c r="AQ744">
        <v>73</v>
      </c>
      <c r="AR744">
        <v>70</v>
      </c>
      <c r="AS744">
        <v>51</v>
      </c>
      <c r="AT744">
        <v>71</v>
      </c>
      <c r="AU744">
        <v>70</v>
      </c>
      <c r="AV744">
        <v>72</v>
      </c>
      <c r="AW744">
        <v>66</v>
      </c>
      <c r="AX744">
        <v>82</v>
      </c>
      <c r="AY744">
        <v>47</v>
      </c>
      <c r="AZ744">
        <v>48</v>
      </c>
      <c r="BA744" t="s">
        <v>1234</v>
      </c>
      <c r="BB744">
        <v>40</v>
      </c>
      <c r="BC744">
        <v>46</v>
      </c>
      <c r="BD744">
        <v>90</v>
      </c>
      <c r="BE744">
        <v>71</v>
      </c>
      <c r="BF744">
        <v>56</v>
      </c>
      <c r="BG744">
        <v>87</v>
      </c>
      <c r="BH744">
        <v>79</v>
      </c>
      <c r="BI744">
        <v>91</v>
      </c>
      <c r="BJ744">
        <v>72</v>
      </c>
      <c r="BK744">
        <v>11</v>
      </c>
      <c r="BL744">
        <v>6</v>
      </c>
      <c r="BM744">
        <v>10</v>
      </c>
      <c r="BN744">
        <v>14</v>
      </c>
      <c r="BO744">
        <v>7</v>
      </c>
      <c r="BP744">
        <v>64</v>
      </c>
      <c r="BQ744">
        <v>68</v>
      </c>
      <c r="BR744">
        <v>72</v>
      </c>
      <c r="BS744">
        <v>45</v>
      </c>
      <c r="BT744">
        <v>76</v>
      </c>
      <c r="BU744">
        <v>74</v>
      </c>
    </row>
    <row r="745" spans="1:73" x14ac:dyDescent="0.25">
      <c r="A745" t="s">
        <v>914</v>
      </c>
      <c r="B745">
        <v>21</v>
      </c>
      <c r="C745" t="s">
        <v>71</v>
      </c>
      <c r="D745">
        <v>20</v>
      </c>
      <c r="E745">
        <f>Merge6[[#This Row],[age]]^2</f>
        <v>400</v>
      </c>
      <c r="F745" s="1">
        <v>6500000</v>
      </c>
      <c r="G745" s="1">
        <v>6750000</v>
      </c>
      <c r="H745" s="1">
        <f>Merge6[[#This Row],[MV at time]]/1000000</f>
        <v>6.5</v>
      </c>
      <c r="I745" s="1">
        <f>Merge6[[#This Row],[fee]]/1000000</f>
        <v>6.75</v>
      </c>
      <c r="J745" s="2">
        <f>Merge6[[#This Row],[fee]]/Merge6[[#This Row],[MV at time]]</f>
        <v>1.0384615384615385</v>
      </c>
      <c r="K745" t="s">
        <v>773</v>
      </c>
      <c r="L745" t="s">
        <v>287</v>
      </c>
      <c r="M745" t="s">
        <v>794</v>
      </c>
      <c r="N745" t="s">
        <v>41</v>
      </c>
      <c r="O7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45" t="s">
        <v>795</v>
      </c>
      <c r="R745" t="s">
        <v>7</v>
      </c>
      <c r="S745">
        <v>74</v>
      </c>
      <c r="T745">
        <v>84</v>
      </c>
      <c r="U745">
        <f>Merge6[[#This Row],[POT]]-Merge6[[#This Row],[TOT]]</f>
        <v>10</v>
      </c>
      <c r="V745" t="s">
        <v>8</v>
      </c>
      <c r="W745">
        <f>IF(Merge6[[#This Row],[Preffoot]]="Right",1,0)</f>
        <v>1</v>
      </c>
      <c r="X745" t="s">
        <v>77</v>
      </c>
      <c r="Y745">
        <f>IF(Merge6[[#This Row],[Position2]]="GK",1,0)</f>
        <v>0</v>
      </c>
      <c r="Z745">
        <f>IF(Merge6[[#This Row],[Position2]]="LB",1,0)</f>
        <v>0</v>
      </c>
      <c r="AA745">
        <f>IF(Merge6[[#This Row],[Position2]]="CB",1,0)</f>
        <v>0</v>
      </c>
      <c r="AB745">
        <f>IF(Merge6[[#This Row],[Position2]]="RB",1,0)</f>
        <v>0</v>
      </c>
      <c r="AC745">
        <f>IF(Merge6[[#This Row],[Position2]]="LWB",1,0)</f>
        <v>0</v>
      </c>
      <c r="AD745">
        <f>IF(Merge6[[#This Row],[Position2]]="RWB",1,0)</f>
        <v>0</v>
      </c>
      <c r="AE745">
        <f>IF(Merge6[[#This Row],[Position2]]="LM",1,0)</f>
        <v>1</v>
      </c>
      <c r="AF745">
        <f>IF(Merge6[[#This Row],[Position2]]="CDM",1,0)</f>
        <v>0</v>
      </c>
      <c r="AG745">
        <f>IF(Merge6[[#This Row],[Position2]]="CM",1,0)</f>
        <v>0</v>
      </c>
      <c r="AH745">
        <f>IF(Merge6[[#This Row],[Position2]]="CAM",1,0)</f>
        <v>0</v>
      </c>
      <c r="AI745">
        <f>IF(Merge6[[#This Row],[Position2]]="RM",1,0)</f>
        <v>0</v>
      </c>
      <c r="AJ745">
        <f>IF(Merge6[[#This Row],[Position2]]="LW",1,0)</f>
        <v>0</v>
      </c>
      <c r="AK745">
        <f>IF(Merge6[[#This Row],[Position2]]="RW",1,0)</f>
        <v>0</v>
      </c>
      <c r="AL745">
        <f>IF(Merge6[[#This Row],[Position2]]="CF",1,0)</f>
        <v>0</v>
      </c>
      <c r="AM745">
        <f>IF(Merge6[[#This Row],[Position2]]="ST",1,0)</f>
        <v>0</v>
      </c>
      <c r="AN745">
        <v>76</v>
      </c>
      <c r="AO745">
        <v>77</v>
      </c>
      <c r="AP745">
        <v>63</v>
      </c>
      <c r="AQ745">
        <v>74</v>
      </c>
      <c r="AR745">
        <v>70</v>
      </c>
      <c r="AS745">
        <v>51</v>
      </c>
      <c r="AT745">
        <v>71</v>
      </c>
      <c r="AU745">
        <v>68</v>
      </c>
      <c r="AV745">
        <v>72</v>
      </c>
      <c r="AW745">
        <v>66</v>
      </c>
      <c r="AX745">
        <v>69</v>
      </c>
      <c r="AY745">
        <v>47</v>
      </c>
      <c r="AZ745">
        <v>48</v>
      </c>
      <c r="BA745">
        <v>52</v>
      </c>
      <c r="BB745">
        <v>40</v>
      </c>
      <c r="BC745">
        <v>46</v>
      </c>
      <c r="BD745">
        <v>81</v>
      </c>
      <c r="BE745">
        <v>75</v>
      </c>
      <c r="BF745">
        <v>58</v>
      </c>
      <c r="BG745">
        <v>86</v>
      </c>
      <c r="BH745">
        <v>81</v>
      </c>
      <c r="BI745">
        <v>80</v>
      </c>
      <c r="BJ745">
        <v>69</v>
      </c>
      <c r="BK745">
        <v>11</v>
      </c>
      <c r="BL745">
        <v>6</v>
      </c>
      <c r="BM745">
        <v>10</v>
      </c>
      <c r="BN745">
        <v>14</v>
      </c>
      <c r="BO745">
        <v>7</v>
      </c>
      <c r="BP745">
        <v>64</v>
      </c>
      <c r="BQ745">
        <v>67</v>
      </c>
      <c r="BR745">
        <v>71</v>
      </c>
      <c r="BS745">
        <v>45</v>
      </c>
      <c r="BT745">
        <v>75</v>
      </c>
      <c r="BU745">
        <v>74</v>
      </c>
    </row>
    <row r="746" spans="1:73" x14ac:dyDescent="0.25">
      <c r="A746" t="s">
        <v>1179</v>
      </c>
      <c r="B746">
        <v>11</v>
      </c>
      <c r="C746" t="s">
        <v>116</v>
      </c>
      <c r="D746">
        <v>25</v>
      </c>
      <c r="E746">
        <f>Merge6[[#This Row],[age]]^2</f>
        <v>625</v>
      </c>
      <c r="F746" s="1">
        <v>9000000</v>
      </c>
      <c r="G746" s="1">
        <v>11000000</v>
      </c>
      <c r="H746" s="1">
        <f>Merge6[[#This Row],[MV at time]]/1000000</f>
        <v>9</v>
      </c>
      <c r="I746" s="1">
        <f>Merge6[[#This Row],[fee]]/1000000</f>
        <v>11</v>
      </c>
      <c r="J746" s="2">
        <f>Merge6[[#This Row],[fee]]/Merge6[[#This Row],[MV at time]]</f>
        <v>1.2222222222222223</v>
      </c>
      <c r="K746" t="s">
        <v>1050</v>
      </c>
      <c r="L746" t="s">
        <v>527</v>
      </c>
      <c r="M746" t="s">
        <v>337</v>
      </c>
      <c r="N746" t="s">
        <v>285</v>
      </c>
      <c r="O7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46" t="s">
        <v>542</v>
      </c>
      <c r="R746" t="s">
        <v>60</v>
      </c>
      <c r="S746">
        <v>76</v>
      </c>
      <c r="T746">
        <v>78</v>
      </c>
      <c r="U746">
        <f>Merge6[[#This Row],[POT]]-Merge6[[#This Row],[TOT]]</f>
        <v>2</v>
      </c>
      <c r="V746" t="s">
        <v>8</v>
      </c>
      <c r="W746">
        <f>IF(Merge6[[#This Row],[Preffoot]]="Right",1,0)</f>
        <v>1</v>
      </c>
      <c r="X746" t="s">
        <v>77</v>
      </c>
      <c r="Y746">
        <f>IF(Merge6[[#This Row],[Position2]]="GK",1,0)</f>
        <v>0</v>
      </c>
      <c r="Z746">
        <f>IF(Merge6[[#This Row],[Position2]]="LB",1,0)</f>
        <v>0</v>
      </c>
      <c r="AA746">
        <f>IF(Merge6[[#This Row],[Position2]]="CB",1,0)</f>
        <v>0</v>
      </c>
      <c r="AB746">
        <f>IF(Merge6[[#This Row],[Position2]]="RB",1,0)</f>
        <v>0</v>
      </c>
      <c r="AC746">
        <f>IF(Merge6[[#This Row],[Position2]]="LWB",1,0)</f>
        <v>0</v>
      </c>
      <c r="AD746">
        <f>IF(Merge6[[#This Row],[Position2]]="RWB",1,0)</f>
        <v>0</v>
      </c>
      <c r="AE746">
        <f>IF(Merge6[[#This Row],[Position2]]="LM",1,0)</f>
        <v>1</v>
      </c>
      <c r="AF746">
        <f>IF(Merge6[[#This Row],[Position2]]="CDM",1,0)</f>
        <v>0</v>
      </c>
      <c r="AG746">
        <f>IF(Merge6[[#This Row],[Position2]]="CM",1,0)</f>
        <v>0</v>
      </c>
      <c r="AH746">
        <f>IF(Merge6[[#This Row],[Position2]]="CAM",1,0)</f>
        <v>0</v>
      </c>
      <c r="AI746">
        <f>IF(Merge6[[#This Row],[Position2]]="RM",1,0)</f>
        <v>0</v>
      </c>
      <c r="AJ746">
        <f>IF(Merge6[[#This Row],[Position2]]="LW",1,0)</f>
        <v>0</v>
      </c>
      <c r="AK746">
        <f>IF(Merge6[[#This Row],[Position2]]="RW",1,0)</f>
        <v>0</v>
      </c>
      <c r="AL746">
        <f>IF(Merge6[[#This Row],[Position2]]="CF",1,0)</f>
        <v>0</v>
      </c>
      <c r="AM746">
        <f>IF(Merge6[[#This Row],[Position2]]="ST",1,0)</f>
        <v>0</v>
      </c>
      <c r="AN746">
        <v>78</v>
      </c>
      <c r="AO746">
        <v>82</v>
      </c>
      <c r="AP746">
        <v>72</v>
      </c>
      <c r="AQ746">
        <v>70</v>
      </c>
      <c r="AR746">
        <v>51</v>
      </c>
      <c r="AS746">
        <v>50</v>
      </c>
      <c r="AT746">
        <v>85</v>
      </c>
      <c r="AU746">
        <v>71</v>
      </c>
      <c r="AV746">
        <v>75</v>
      </c>
      <c r="AW746">
        <v>78</v>
      </c>
      <c r="AX746">
        <v>69</v>
      </c>
      <c r="AY746">
        <v>73</v>
      </c>
      <c r="AZ746">
        <v>76</v>
      </c>
      <c r="BA746">
        <v>52</v>
      </c>
      <c r="BB746">
        <v>36</v>
      </c>
      <c r="BC746">
        <v>40</v>
      </c>
      <c r="BD746">
        <v>91</v>
      </c>
      <c r="BE746">
        <v>77</v>
      </c>
      <c r="BF746">
        <v>60</v>
      </c>
      <c r="BG746">
        <v>82</v>
      </c>
      <c r="BH746">
        <v>75</v>
      </c>
      <c r="BI746">
        <v>90</v>
      </c>
      <c r="BJ746">
        <v>47</v>
      </c>
      <c r="BK746">
        <v>14</v>
      </c>
      <c r="BL746">
        <v>7</v>
      </c>
      <c r="BM746">
        <v>14</v>
      </c>
      <c r="BN746">
        <v>7</v>
      </c>
      <c r="BO746">
        <v>6</v>
      </c>
      <c r="BP746">
        <v>67</v>
      </c>
      <c r="BQ746">
        <v>73</v>
      </c>
      <c r="BR746">
        <v>71</v>
      </c>
      <c r="BS746">
        <v>52</v>
      </c>
      <c r="BT746">
        <v>72</v>
      </c>
      <c r="BU746">
        <v>77</v>
      </c>
    </row>
    <row r="747" spans="1:73" x14ac:dyDescent="0.25">
      <c r="A747" t="s">
        <v>994</v>
      </c>
      <c r="B747">
        <v>33</v>
      </c>
      <c r="C747" t="s">
        <v>57</v>
      </c>
      <c r="D747">
        <v>30</v>
      </c>
      <c r="E747">
        <f>Merge6[[#This Row],[age]]^2</f>
        <v>900</v>
      </c>
      <c r="F747" s="1">
        <v>45000000</v>
      </c>
      <c r="G747" s="1">
        <v>60000000</v>
      </c>
      <c r="H747" s="1">
        <f>Merge6[[#This Row],[MV at time]]/1000000</f>
        <v>45</v>
      </c>
      <c r="I747" s="1">
        <f>Merge6[[#This Row],[fee]]/1000000</f>
        <v>60</v>
      </c>
      <c r="J747" s="2">
        <f>Merge6[[#This Row],[fee]]/Merge6[[#This Row],[MV at time]]</f>
        <v>1.3333333333333333</v>
      </c>
      <c r="K747" t="s">
        <v>773</v>
      </c>
      <c r="L747" t="s">
        <v>995</v>
      </c>
      <c r="M747" t="s">
        <v>187</v>
      </c>
      <c r="N747" t="s">
        <v>35</v>
      </c>
      <c r="O7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47" t="s">
        <v>7</v>
      </c>
      <c r="R747" t="s">
        <v>6</v>
      </c>
      <c r="S747">
        <v>82</v>
      </c>
      <c r="T747">
        <v>82</v>
      </c>
      <c r="U747">
        <f>Merge6[[#This Row],[POT]]-Merge6[[#This Row],[TOT]]</f>
        <v>0</v>
      </c>
      <c r="V747" t="s">
        <v>8</v>
      </c>
      <c r="W747">
        <f>IF(Merge6[[#This Row],[Preffoot]]="Right",1,0)</f>
        <v>1</v>
      </c>
      <c r="X747" t="s">
        <v>20</v>
      </c>
      <c r="Y747">
        <f>IF(Merge6[[#This Row],[Position2]]="GK",1,0)</f>
        <v>0</v>
      </c>
      <c r="Z747">
        <f>IF(Merge6[[#This Row],[Position2]]="LB",1,0)</f>
        <v>0</v>
      </c>
      <c r="AA747">
        <f>IF(Merge6[[#This Row],[Position2]]="CB",1,0)</f>
        <v>0</v>
      </c>
      <c r="AB747">
        <f>IF(Merge6[[#This Row],[Position2]]="RB",1,0)</f>
        <v>0</v>
      </c>
      <c r="AC747">
        <f>IF(Merge6[[#This Row],[Position2]]="LWB",1,0)</f>
        <v>0</v>
      </c>
      <c r="AD747">
        <f>IF(Merge6[[#This Row],[Position2]]="RWB",1,0)</f>
        <v>0</v>
      </c>
      <c r="AE747">
        <f>IF(Merge6[[#This Row],[Position2]]="LM",1,0)</f>
        <v>0</v>
      </c>
      <c r="AF747">
        <f>IF(Merge6[[#This Row],[Position2]]="CDM",1,0)</f>
        <v>0</v>
      </c>
      <c r="AG747">
        <f>IF(Merge6[[#This Row],[Position2]]="CM",1,0)</f>
        <v>1</v>
      </c>
      <c r="AH747">
        <f>IF(Merge6[[#This Row],[Position2]]="CAM",1,0)</f>
        <v>0</v>
      </c>
      <c r="AI747">
        <f>IF(Merge6[[#This Row],[Position2]]="RM",1,0)</f>
        <v>0</v>
      </c>
      <c r="AJ747">
        <f>IF(Merge6[[#This Row],[Position2]]="LW",1,0)</f>
        <v>0</v>
      </c>
      <c r="AK747">
        <f>IF(Merge6[[#This Row],[Position2]]="RW",1,0)</f>
        <v>0</v>
      </c>
      <c r="AL747">
        <f>IF(Merge6[[#This Row],[Position2]]="CF",1,0)</f>
        <v>0</v>
      </c>
      <c r="AM747">
        <f>IF(Merge6[[#This Row],[Position2]]="ST",1,0)</f>
        <v>0</v>
      </c>
      <c r="AN747">
        <v>86</v>
      </c>
      <c r="AO747">
        <v>83</v>
      </c>
      <c r="AP747">
        <v>81</v>
      </c>
      <c r="AQ747">
        <v>86</v>
      </c>
      <c r="AR747">
        <v>82</v>
      </c>
      <c r="AS747">
        <v>60</v>
      </c>
      <c r="AT747">
        <v>78</v>
      </c>
      <c r="AU747">
        <v>56</v>
      </c>
      <c r="AV747">
        <v>80</v>
      </c>
      <c r="AW747">
        <v>86</v>
      </c>
      <c r="AX747">
        <v>92</v>
      </c>
      <c r="AY747">
        <v>79</v>
      </c>
      <c r="AZ747">
        <v>72</v>
      </c>
      <c r="BA747">
        <v>78</v>
      </c>
      <c r="BB747">
        <v>70</v>
      </c>
      <c r="BC747">
        <v>76</v>
      </c>
      <c r="BD747">
        <v>68</v>
      </c>
      <c r="BE747">
        <v>78</v>
      </c>
      <c r="BF747">
        <v>59</v>
      </c>
      <c r="BG747">
        <v>81</v>
      </c>
      <c r="BH747">
        <v>66</v>
      </c>
      <c r="BI747">
        <v>74</v>
      </c>
      <c r="BJ747">
        <v>59</v>
      </c>
      <c r="BK747">
        <v>7</v>
      </c>
      <c r="BL747">
        <v>7</v>
      </c>
      <c r="BM747">
        <v>7</v>
      </c>
      <c r="BN747">
        <v>13</v>
      </c>
      <c r="BO747">
        <v>8</v>
      </c>
      <c r="BP747">
        <v>70</v>
      </c>
      <c r="BQ747">
        <v>83</v>
      </c>
      <c r="BR747">
        <v>66</v>
      </c>
      <c r="BS747">
        <v>78</v>
      </c>
      <c r="BT747">
        <v>84</v>
      </c>
      <c r="BU747">
        <v>84</v>
      </c>
    </row>
    <row r="748" spans="1:73" x14ac:dyDescent="0.25">
      <c r="A748" t="s">
        <v>1180</v>
      </c>
      <c r="B748">
        <v>23</v>
      </c>
      <c r="C748" t="s">
        <v>23</v>
      </c>
      <c r="D748">
        <v>21</v>
      </c>
      <c r="E748">
        <f>Merge6[[#This Row],[age]]^2</f>
        <v>441</v>
      </c>
      <c r="F748" s="1">
        <v>10000000</v>
      </c>
      <c r="G748" s="1">
        <v>7000000</v>
      </c>
      <c r="H748" s="1">
        <f>Merge6[[#This Row],[MV at time]]/1000000</f>
        <v>10</v>
      </c>
      <c r="I748" s="1">
        <f>Merge6[[#This Row],[fee]]/1000000</f>
        <v>7</v>
      </c>
      <c r="J748" s="2">
        <f>Merge6[[#This Row],[fee]]/Merge6[[#This Row],[MV at time]]</f>
        <v>0.7</v>
      </c>
      <c r="K748" t="s">
        <v>1050</v>
      </c>
      <c r="L748" t="s">
        <v>290</v>
      </c>
      <c r="M748" t="s">
        <v>242</v>
      </c>
      <c r="N748" t="s">
        <v>282</v>
      </c>
      <c r="O7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48" t="s">
        <v>55</v>
      </c>
      <c r="R748" t="s">
        <v>91</v>
      </c>
      <c r="S748">
        <v>75</v>
      </c>
      <c r="T748">
        <v>81</v>
      </c>
      <c r="U748">
        <f>Merge6[[#This Row],[POT]]-Merge6[[#This Row],[TOT]]</f>
        <v>6</v>
      </c>
      <c r="V748" t="s">
        <v>43</v>
      </c>
      <c r="W748">
        <f>IF(Merge6[[#This Row],[Preffoot]]="Right",1,0)</f>
        <v>0</v>
      </c>
      <c r="X748" t="s">
        <v>26</v>
      </c>
      <c r="Y748">
        <f>IF(Merge6[[#This Row],[Position2]]="GK",1,0)</f>
        <v>0</v>
      </c>
      <c r="Z748">
        <f>IF(Merge6[[#This Row],[Position2]]="LB",1,0)</f>
        <v>1</v>
      </c>
      <c r="AA748">
        <f>IF(Merge6[[#This Row],[Position2]]="CB",1,0)</f>
        <v>0</v>
      </c>
      <c r="AB748">
        <f>IF(Merge6[[#This Row],[Position2]]="RB",1,0)</f>
        <v>0</v>
      </c>
      <c r="AC748">
        <f>IF(Merge6[[#This Row],[Position2]]="LWB",1,0)</f>
        <v>0</v>
      </c>
      <c r="AD748">
        <f>IF(Merge6[[#This Row],[Position2]]="RWB",1,0)</f>
        <v>0</v>
      </c>
      <c r="AE748">
        <f>IF(Merge6[[#This Row],[Position2]]="LM",1,0)</f>
        <v>0</v>
      </c>
      <c r="AF748">
        <f>IF(Merge6[[#This Row],[Position2]]="CDM",1,0)</f>
        <v>0</v>
      </c>
      <c r="AG748">
        <f>IF(Merge6[[#This Row],[Position2]]="CM",1,0)</f>
        <v>0</v>
      </c>
      <c r="AH748">
        <f>IF(Merge6[[#This Row],[Position2]]="CAM",1,0)</f>
        <v>0</v>
      </c>
      <c r="AI748">
        <f>IF(Merge6[[#This Row],[Position2]]="RM",1,0)</f>
        <v>0</v>
      </c>
      <c r="AJ748">
        <f>IF(Merge6[[#This Row],[Position2]]="LW",1,0)</f>
        <v>0</v>
      </c>
      <c r="AK748">
        <f>IF(Merge6[[#This Row],[Position2]]="RW",1,0)</f>
        <v>0</v>
      </c>
      <c r="AL748">
        <f>IF(Merge6[[#This Row],[Position2]]="CF",1,0)</f>
        <v>0</v>
      </c>
      <c r="AM748">
        <f>IF(Merge6[[#This Row],[Position2]]="ST",1,0)</f>
        <v>0</v>
      </c>
      <c r="AN748">
        <v>73</v>
      </c>
      <c r="AO748">
        <v>72</v>
      </c>
      <c r="AP748">
        <v>65</v>
      </c>
      <c r="AQ748">
        <v>73</v>
      </c>
      <c r="AR748">
        <v>65</v>
      </c>
      <c r="AS748">
        <v>71</v>
      </c>
      <c r="AT748">
        <v>75</v>
      </c>
      <c r="AU748">
        <v>47</v>
      </c>
      <c r="AV748">
        <v>43</v>
      </c>
      <c r="AW748">
        <v>59</v>
      </c>
      <c r="AX748">
        <v>46</v>
      </c>
      <c r="AY748">
        <v>48</v>
      </c>
      <c r="AZ748">
        <v>38</v>
      </c>
      <c r="BA748">
        <v>71</v>
      </c>
      <c r="BB748">
        <v>68</v>
      </c>
      <c r="BC748">
        <v>75</v>
      </c>
      <c r="BD748">
        <v>80</v>
      </c>
      <c r="BE748">
        <v>80</v>
      </c>
      <c r="BF748">
        <v>78</v>
      </c>
      <c r="BG748">
        <v>63</v>
      </c>
      <c r="BH748">
        <v>92</v>
      </c>
      <c r="BI748">
        <v>63</v>
      </c>
      <c r="BJ748">
        <v>73</v>
      </c>
      <c r="BK748">
        <v>8</v>
      </c>
      <c r="BL748">
        <v>14</v>
      </c>
      <c r="BM748">
        <v>7</v>
      </c>
      <c r="BN748">
        <v>11</v>
      </c>
      <c r="BO748">
        <v>9</v>
      </c>
      <c r="BP748">
        <v>71</v>
      </c>
      <c r="BQ748">
        <v>69</v>
      </c>
      <c r="BR748">
        <v>63</v>
      </c>
      <c r="BS748">
        <v>69</v>
      </c>
      <c r="BT748">
        <v>58</v>
      </c>
      <c r="BU748">
        <v>64</v>
      </c>
    </row>
    <row r="749" spans="1:73" x14ac:dyDescent="0.25">
      <c r="A749" t="s">
        <v>426</v>
      </c>
      <c r="B749">
        <v>23</v>
      </c>
      <c r="C749" t="s">
        <v>33</v>
      </c>
      <c r="D749">
        <v>24</v>
      </c>
      <c r="E749">
        <f>Merge6[[#This Row],[age]]^2</f>
        <v>576</v>
      </c>
      <c r="F749" s="1">
        <v>12000000</v>
      </c>
      <c r="G749" s="1">
        <v>12000000</v>
      </c>
      <c r="H749" s="1">
        <f>Merge6[[#This Row],[MV at time]]/1000000</f>
        <v>12</v>
      </c>
      <c r="I749" s="1">
        <f>Merge6[[#This Row],[fee]]/1000000</f>
        <v>12</v>
      </c>
      <c r="J749" s="2">
        <f>Merge6[[#This Row],[fee]]/Merge6[[#This Row],[MV at time]]</f>
        <v>1</v>
      </c>
      <c r="K749" t="s">
        <v>2</v>
      </c>
      <c r="L749" t="s">
        <v>252</v>
      </c>
      <c r="M749" t="s">
        <v>427</v>
      </c>
      <c r="N749" t="s">
        <v>282</v>
      </c>
      <c r="O7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49" t="s">
        <v>91</v>
      </c>
      <c r="R749" t="s">
        <v>91</v>
      </c>
      <c r="S749">
        <v>78</v>
      </c>
      <c r="T749">
        <v>83</v>
      </c>
      <c r="U749">
        <f>Merge6[[#This Row],[POT]]-Merge6[[#This Row],[TOT]]</f>
        <v>5</v>
      </c>
      <c r="V749" t="s">
        <v>8</v>
      </c>
      <c r="W749">
        <f>IF(Merge6[[#This Row],[Preffoot]]="Right",1,0)</f>
        <v>1</v>
      </c>
      <c r="X749" t="s">
        <v>27</v>
      </c>
      <c r="Y749">
        <f>IF(Merge6[[#This Row],[Position2]]="GK",1,0)</f>
        <v>0</v>
      </c>
      <c r="Z749">
        <f>IF(Merge6[[#This Row],[Position2]]="LB",1,0)</f>
        <v>0</v>
      </c>
      <c r="AA749">
        <f>IF(Merge6[[#This Row],[Position2]]="CB",1,0)</f>
        <v>0</v>
      </c>
      <c r="AB749">
        <f>IF(Merge6[[#This Row],[Position2]]="RB",1,0)</f>
        <v>1</v>
      </c>
      <c r="AC749">
        <f>IF(Merge6[[#This Row],[Position2]]="LWB",1,0)</f>
        <v>0</v>
      </c>
      <c r="AD749">
        <f>IF(Merge6[[#This Row],[Position2]]="RWB",1,0)</f>
        <v>0</v>
      </c>
      <c r="AE749">
        <f>IF(Merge6[[#This Row],[Position2]]="LM",1,0)</f>
        <v>0</v>
      </c>
      <c r="AF749">
        <f>IF(Merge6[[#This Row],[Position2]]="CDM",1,0)</f>
        <v>0</v>
      </c>
      <c r="AG749">
        <f>IF(Merge6[[#This Row],[Position2]]="CM",1,0)</f>
        <v>0</v>
      </c>
      <c r="AH749">
        <f>IF(Merge6[[#This Row],[Position2]]="CAM",1,0)</f>
        <v>0</v>
      </c>
      <c r="AI749">
        <f>IF(Merge6[[#This Row],[Position2]]="RM",1,0)</f>
        <v>0</v>
      </c>
      <c r="AJ749">
        <f>IF(Merge6[[#This Row],[Position2]]="LW",1,0)</f>
        <v>0</v>
      </c>
      <c r="AK749">
        <f>IF(Merge6[[#This Row],[Position2]]="RW",1,0)</f>
        <v>0</v>
      </c>
      <c r="AL749">
        <f>IF(Merge6[[#This Row],[Position2]]="CF",1,0)</f>
        <v>0</v>
      </c>
      <c r="AM749">
        <f>IF(Merge6[[#This Row],[Position2]]="ST",1,0)</f>
        <v>0</v>
      </c>
      <c r="AN749">
        <v>83</v>
      </c>
      <c r="AO749">
        <v>85</v>
      </c>
      <c r="AP749">
        <v>78</v>
      </c>
      <c r="AQ749">
        <v>79</v>
      </c>
      <c r="AR749">
        <v>68</v>
      </c>
      <c r="AS749">
        <v>65</v>
      </c>
      <c r="AT749">
        <v>58</v>
      </c>
      <c r="AU749">
        <v>63</v>
      </c>
      <c r="AV749">
        <v>61</v>
      </c>
      <c r="AW749">
        <v>69</v>
      </c>
      <c r="AX749">
        <v>52</v>
      </c>
      <c r="AY749">
        <v>58</v>
      </c>
      <c r="AZ749">
        <v>59</v>
      </c>
      <c r="BA749">
        <v>68</v>
      </c>
      <c r="BB749">
        <v>74</v>
      </c>
      <c r="BC749">
        <v>74</v>
      </c>
      <c r="BD749">
        <v>85</v>
      </c>
      <c r="BE749">
        <v>79</v>
      </c>
      <c r="BF749">
        <v>66</v>
      </c>
      <c r="BG749">
        <v>78</v>
      </c>
      <c r="BH749">
        <v>84</v>
      </c>
      <c r="BI749">
        <v>85</v>
      </c>
      <c r="BJ749">
        <v>67</v>
      </c>
      <c r="BK749">
        <v>13</v>
      </c>
      <c r="BL749">
        <v>13</v>
      </c>
      <c r="BM749">
        <v>15</v>
      </c>
      <c r="BN749">
        <v>10</v>
      </c>
      <c r="BO749">
        <v>9</v>
      </c>
      <c r="BP749">
        <v>69</v>
      </c>
      <c r="BQ749">
        <v>78</v>
      </c>
      <c r="BR749">
        <v>74</v>
      </c>
      <c r="BS749">
        <v>75</v>
      </c>
      <c r="BT749">
        <v>79</v>
      </c>
      <c r="BU749">
        <v>77</v>
      </c>
    </row>
    <row r="750" spans="1:73" x14ac:dyDescent="0.25">
      <c r="A750" t="s">
        <v>1358</v>
      </c>
      <c r="B750">
        <v>23</v>
      </c>
      <c r="C750" t="s">
        <v>28</v>
      </c>
      <c r="D750">
        <v>24</v>
      </c>
      <c r="E750">
        <f>Merge6[[#This Row],[age]]^2</f>
        <v>576</v>
      </c>
      <c r="F750" s="1">
        <v>12000000</v>
      </c>
      <c r="G750" s="1">
        <v>14000000</v>
      </c>
      <c r="H750" s="1">
        <f>Merge6[[#This Row],[MV at time]]/1000000</f>
        <v>12</v>
      </c>
      <c r="I750" s="1">
        <f>Merge6[[#This Row],[fee]]/1000000</f>
        <v>14</v>
      </c>
      <c r="J750" s="2">
        <f>Merge6[[#This Row],[fee]]/Merge6[[#This Row],[MV at time]]</f>
        <v>1.1666666666666667</v>
      </c>
      <c r="K750" t="s">
        <v>1233</v>
      </c>
      <c r="L750" t="s">
        <v>222</v>
      </c>
      <c r="M750" t="s">
        <v>954</v>
      </c>
      <c r="N750" t="s">
        <v>363</v>
      </c>
      <c r="O7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50" t="s">
        <v>55</v>
      </c>
      <c r="R750" t="s">
        <v>55</v>
      </c>
      <c r="S750">
        <v>75</v>
      </c>
      <c r="T750">
        <v>80</v>
      </c>
      <c r="U750">
        <f>Merge6[[#This Row],[POT]]-Merge6[[#This Row],[TOT]]</f>
        <v>5</v>
      </c>
      <c r="V750" t="s">
        <v>8</v>
      </c>
      <c r="W750">
        <f>IF(Merge6[[#This Row],[Preffoot]]="Right",1,0)</f>
        <v>1</v>
      </c>
      <c r="X750" t="s">
        <v>15</v>
      </c>
      <c r="Y750">
        <f>IF(Merge6[[#This Row],[Position2]]="GK",1,0)</f>
        <v>0</v>
      </c>
      <c r="Z750">
        <f>IF(Merge6[[#This Row],[Position2]]="LB",1,0)</f>
        <v>0</v>
      </c>
      <c r="AA750">
        <f>IF(Merge6[[#This Row],[Position2]]="CB",1,0)</f>
        <v>0</v>
      </c>
      <c r="AB750">
        <f>IF(Merge6[[#This Row],[Position2]]="RB",1,0)</f>
        <v>0</v>
      </c>
      <c r="AC750">
        <f>IF(Merge6[[#This Row],[Position2]]="LWB",1,0)</f>
        <v>0</v>
      </c>
      <c r="AD750">
        <f>IF(Merge6[[#This Row],[Position2]]="RWB",1,0)</f>
        <v>0</v>
      </c>
      <c r="AE750">
        <f>IF(Merge6[[#This Row],[Position2]]="LM",1,0)</f>
        <v>0</v>
      </c>
      <c r="AF750">
        <f>IF(Merge6[[#This Row],[Position2]]="CDM",1,0)</f>
        <v>0</v>
      </c>
      <c r="AG750">
        <f>IF(Merge6[[#This Row],[Position2]]="CM",1,0)</f>
        <v>0</v>
      </c>
      <c r="AH750">
        <f>IF(Merge6[[#This Row],[Position2]]="CAM",1,0)</f>
        <v>0</v>
      </c>
      <c r="AI750">
        <f>IF(Merge6[[#This Row],[Position2]]="RM",1,0)</f>
        <v>0</v>
      </c>
      <c r="AJ750">
        <f>IF(Merge6[[#This Row],[Position2]]="LW",1,0)</f>
        <v>0</v>
      </c>
      <c r="AK750">
        <f>IF(Merge6[[#This Row],[Position2]]="RW",1,0)</f>
        <v>0</v>
      </c>
      <c r="AL750">
        <f>IF(Merge6[[#This Row],[Position2]]="CF",1,0)</f>
        <v>0</v>
      </c>
      <c r="AM750">
        <f>IF(Merge6[[#This Row],[Position2]]="ST",1,0)</f>
        <v>1</v>
      </c>
      <c r="AN750">
        <v>75</v>
      </c>
      <c r="AO750">
        <v>75</v>
      </c>
      <c r="AP750">
        <v>57</v>
      </c>
      <c r="AQ750">
        <v>66</v>
      </c>
      <c r="AR750">
        <v>46</v>
      </c>
      <c r="AS750">
        <v>70</v>
      </c>
      <c r="AT750">
        <v>78</v>
      </c>
      <c r="AU750">
        <v>78</v>
      </c>
      <c r="AV750">
        <v>70</v>
      </c>
      <c r="AW750">
        <v>69</v>
      </c>
      <c r="AX750">
        <v>51</v>
      </c>
      <c r="AY750">
        <v>73</v>
      </c>
      <c r="AZ750">
        <v>73</v>
      </c>
      <c r="BA750" t="s">
        <v>1234</v>
      </c>
      <c r="BB750">
        <v>16</v>
      </c>
      <c r="BC750">
        <v>19</v>
      </c>
      <c r="BD750">
        <v>69</v>
      </c>
      <c r="BE750">
        <v>60</v>
      </c>
      <c r="BF750">
        <v>73</v>
      </c>
      <c r="BG750">
        <v>54</v>
      </c>
      <c r="BH750">
        <v>70</v>
      </c>
      <c r="BI750">
        <v>67</v>
      </c>
      <c r="BJ750">
        <v>57</v>
      </c>
      <c r="BK750">
        <v>11</v>
      </c>
      <c r="BL750">
        <v>14</v>
      </c>
      <c r="BM750">
        <v>14</v>
      </c>
      <c r="BN750">
        <v>5</v>
      </c>
      <c r="BO750">
        <v>14</v>
      </c>
      <c r="BP750">
        <v>38</v>
      </c>
      <c r="BQ750">
        <v>77</v>
      </c>
      <c r="BR750">
        <v>77</v>
      </c>
      <c r="BS750">
        <v>23</v>
      </c>
      <c r="BT750">
        <v>62</v>
      </c>
      <c r="BU750">
        <v>75</v>
      </c>
    </row>
    <row r="751" spans="1:73" x14ac:dyDescent="0.25">
      <c r="A751" t="s">
        <v>1349</v>
      </c>
      <c r="B751">
        <v>34</v>
      </c>
      <c r="C751" t="s">
        <v>17</v>
      </c>
      <c r="D751">
        <v>22</v>
      </c>
      <c r="E751">
        <f>Merge6[[#This Row],[age]]^2</f>
        <v>484</v>
      </c>
      <c r="F751" s="1">
        <v>27000000</v>
      </c>
      <c r="G751" s="1">
        <v>15000000</v>
      </c>
      <c r="H751" s="1">
        <f>Merge6[[#This Row],[MV at time]]/1000000</f>
        <v>27</v>
      </c>
      <c r="I751" s="1">
        <f>Merge6[[#This Row],[fee]]/1000000</f>
        <v>15</v>
      </c>
      <c r="J751" s="2">
        <f>Merge6[[#This Row],[fee]]/Merge6[[#This Row],[MV at time]]</f>
        <v>0.55555555555555558</v>
      </c>
      <c r="K751" t="s">
        <v>1233</v>
      </c>
      <c r="L751" t="s">
        <v>343</v>
      </c>
      <c r="M751" t="s">
        <v>203</v>
      </c>
      <c r="N751" t="s">
        <v>59</v>
      </c>
      <c r="O7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51" t="s">
        <v>91</v>
      </c>
      <c r="R751" t="s">
        <v>55</v>
      </c>
      <c r="S751">
        <v>77</v>
      </c>
      <c r="T751">
        <v>85</v>
      </c>
      <c r="U751">
        <f>Merge6[[#This Row],[POT]]-Merge6[[#This Row],[TOT]]</f>
        <v>8</v>
      </c>
      <c r="V751" t="s">
        <v>8</v>
      </c>
      <c r="W751">
        <f>IF(Merge6[[#This Row],[Preffoot]]="Right",1,0)</f>
        <v>1</v>
      </c>
      <c r="X751" t="s">
        <v>61</v>
      </c>
      <c r="Y751">
        <f>IF(Merge6[[#This Row],[Position2]]="GK",1,0)</f>
        <v>0</v>
      </c>
      <c r="Z751">
        <f>IF(Merge6[[#This Row],[Position2]]="LB",1,0)</f>
        <v>0</v>
      </c>
      <c r="AA751">
        <f>IF(Merge6[[#This Row],[Position2]]="CB",1,0)</f>
        <v>0</v>
      </c>
      <c r="AB751">
        <f>IF(Merge6[[#This Row],[Position2]]="RB",1,0)</f>
        <v>0</v>
      </c>
      <c r="AC751">
        <f>IF(Merge6[[#This Row],[Position2]]="LWB",1,0)</f>
        <v>0</v>
      </c>
      <c r="AD751">
        <f>IF(Merge6[[#This Row],[Position2]]="RWB",1,0)</f>
        <v>0</v>
      </c>
      <c r="AE751">
        <f>IF(Merge6[[#This Row],[Position2]]="LM",1,0)</f>
        <v>0</v>
      </c>
      <c r="AF751">
        <f>IF(Merge6[[#This Row],[Position2]]="CDM",1,0)</f>
        <v>1</v>
      </c>
      <c r="AG751">
        <f>IF(Merge6[[#This Row],[Position2]]="CM",1,0)</f>
        <v>0</v>
      </c>
      <c r="AH751">
        <f>IF(Merge6[[#This Row],[Position2]]="CAM",1,0)</f>
        <v>0</v>
      </c>
      <c r="AI751">
        <f>IF(Merge6[[#This Row],[Position2]]="RM",1,0)</f>
        <v>0</v>
      </c>
      <c r="AJ751">
        <f>IF(Merge6[[#This Row],[Position2]]="LW",1,0)</f>
        <v>0</v>
      </c>
      <c r="AK751">
        <f>IF(Merge6[[#This Row],[Position2]]="RW",1,0)</f>
        <v>0</v>
      </c>
      <c r="AL751">
        <f>IF(Merge6[[#This Row],[Position2]]="CF",1,0)</f>
        <v>0</v>
      </c>
      <c r="AM751">
        <f>IF(Merge6[[#This Row],[Position2]]="ST",1,0)</f>
        <v>0</v>
      </c>
      <c r="AN751">
        <v>77</v>
      </c>
      <c r="AO751">
        <v>74</v>
      </c>
      <c r="AP751">
        <v>53</v>
      </c>
      <c r="AQ751">
        <v>76</v>
      </c>
      <c r="AR751">
        <v>73</v>
      </c>
      <c r="AS751">
        <v>53</v>
      </c>
      <c r="AT751">
        <v>68</v>
      </c>
      <c r="AU751">
        <v>51</v>
      </c>
      <c r="AV751">
        <v>63</v>
      </c>
      <c r="AW751">
        <v>63</v>
      </c>
      <c r="AX751">
        <v>51</v>
      </c>
      <c r="AY751">
        <v>57</v>
      </c>
      <c r="AZ751">
        <v>49</v>
      </c>
      <c r="BA751" t="s">
        <v>1234</v>
      </c>
      <c r="BB751">
        <v>74</v>
      </c>
      <c r="BC751">
        <v>78</v>
      </c>
      <c r="BD751">
        <v>84</v>
      </c>
      <c r="BE751">
        <v>90</v>
      </c>
      <c r="BF751">
        <v>69</v>
      </c>
      <c r="BG751">
        <v>91</v>
      </c>
      <c r="BH751">
        <v>80</v>
      </c>
      <c r="BI751">
        <v>88</v>
      </c>
      <c r="BJ751">
        <v>80</v>
      </c>
      <c r="BK751">
        <v>8</v>
      </c>
      <c r="BL751">
        <v>7</v>
      </c>
      <c r="BM751">
        <v>5</v>
      </c>
      <c r="BN751">
        <v>5</v>
      </c>
      <c r="BO751">
        <v>11</v>
      </c>
      <c r="BP751">
        <v>80</v>
      </c>
      <c r="BQ751">
        <v>77</v>
      </c>
      <c r="BR751">
        <v>63</v>
      </c>
      <c r="BS751">
        <v>73</v>
      </c>
      <c r="BT751">
        <v>70</v>
      </c>
      <c r="BU751">
        <v>77</v>
      </c>
    </row>
    <row r="752" spans="1:73" x14ac:dyDescent="0.25">
      <c r="A752" t="s">
        <v>1181</v>
      </c>
      <c r="B752">
        <v>28</v>
      </c>
      <c r="C752" t="s">
        <v>71</v>
      </c>
      <c r="D752">
        <v>19</v>
      </c>
      <c r="E752">
        <f>Merge6[[#This Row],[age]]^2</f>
        <v>361</v>
      </c>
      <c r="F752" s="1">
        <v>4000000</v>
      </c>
      <c r="G752" s="1">
        <v>12000000</v>
      </c>
      <c r="H752" s="1">
        <f>Merge6[[#This Row],[MV at time]]/1000000</f>
        <v>4</v>
      </c>
      <c r="I752" s="1">
        <f>Merge6[[#This Row],[fee]]/1000000</f>
        <v>12</v>
      </c>
      <c r="J752" s="2">
        <f>Merge6[[#This Row],[fee]]/Merge6[[#This Row],[MV at time]]</f>
        <v>3</v>
      </c>
      <c r="K752" t="s">
        <v>1050</v>
      </c>
      <c r="L752" t="s">
        <v>287</v>
      </c>
      <c r="M752" t="s">
        <v>99</v>
      </c>
      <c r="N752" t="s">
        <v>80</v>
      </c>
      <c r="O7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752" t="s">
        <v>795</v>
      </c>
      <c r="R752" t="s">
        <v>82</v>
      </c>
      <c r="S752">
        <v>69</v>
      </c>
      <c r="T752">
        <v>81</v>
      </c>
      <c r="U752">
        <f>Merge6[[#This Row],[POT]]-Merge6[[#This Row],[TOT]]</f>
        <v>12</v>
      </c>
      <c r="V752" t="s">
        <v>8</v>
      </c>
      <c r="W752">
        <f>IF(Merge6[[#This Row],[Preffoot]]="Right",1,0)</f>
        <v>1</v>
      </c>
      <c r="X752" t="s">
        <v>156</v>
      </c>
      <c r="Y752">
        <f>IF(Merge6[[#This Row],[Position2]]="GK",1,0)</f>
        <v>0</v>
      </c>
      <c r="Z752">
        <f>IF(Merge6[[#This Row],[Position2]]="LB",1,0)</f>
        <v>0</v>
      </c>
      <c r="AA752">
        <f>IF(Merge6[[#This Row],[Position2]]="CB",1,0)</f>
        <v>0</v>
      </c>
      <c r="AB752">
        <f>IF(Merge6[[#This Row],[Position2]]="RB",1,0)</f>
        <v>0</v>
      </c>
      <c r="AC752">
        <f>IF(Merge6[[#This Row],[Position2]]="LWB",1,0)</f>
        <v>0</v>
      </c>
      <c r="AD752">
        <f>IF(Merge6[[#This Row],[Position2]]="RWB",1,0)</f>
        <v>0</v>
      </c>
      <c r="AE752">
        <f>IF(Merge6[[#This Row],[Position2]]="LM",1,0)</f>
        <v>0</v>
      </c>
      <c r="AF752">
        <f>IF(Merge6[[#This Row],[Position2]]="CDM",1,0)</f>
        <v>0</v>
      </c>
      <c r="AG752">
        <f>IF(Merge6[[#This Row],[Position2]]="CM",1,0)</f>
        <v>0</v>
      </c>
      <c r="AH752">
        <f>IF(Merge6[[#This Row],[Position2]]="CAM",1,0)</f>
        <v>0</v>
      </c>
      <c r="AI752">
        <f>IF(Merge6[[#This Row],[Position2]]="RM",1,0)</f>
        <v>0</v>
      </c>
      <c r="AJ752">
        <f>IF(Merge6[[#This Row],[Position2]]="LW",1,0)</f>
        <v>1</v>
      </c>
      <c r="AK752">
        <f>IF(Merge6[[#This Row],[Position2]]="RW",1,0)</f>
        <v>0</v>
      </c>
      <c r="AL752">
        <f>IF(Merge6[[#This Row],[Position2]]="CF",1,0)</f>
        <v>0</v>
      </c>
      <c r="AM752">
        <f>IF(Merge6[[#This Row],[Position2]]="ST",1,0)</f>
        <v>0</v>
      </c>
      <c r="AN752">
        <v>70</v>
      </c>
      <c r="AO752">
        <v>74</v>
      </c>
      <c r="AP752">
        <v>59</v>
      </c>
      <c r="AQ752">
        <v>64</v>
      </c>
      <c r="AR752">
        <v>53</v>
      </c>
      <c r="AS752">
        <v>44</v>
      </c>
      <c r="AT752">
        <v>62</v>
      </c>
      <c r="AU752">
        <v>61</v>
      </c>
      <c r="AV752">
        <v>51</v>
      </c>
      <c r="AW752">
        <v>58</v>
      </c>
      <c r="AX752">
        <v>49</v>
      </c>
      <c r="AY752">
        <v>51</v>
      </c>
      <c r="AZ752">
        <v>54</v>
      </c>
      <c r="BA752">
        <v>25</v>
      </c>
      <c r="BB752">
        <v>17</v>
      </c>
      <c r="BC752">
        <v>25</v>
      </c>
      <c r="BD752">
        <v>86</v>
      </c>
      <c r="BE752">
        <v>74</v>
      </c>
      <c r="BF752">
        <v>61</v>
      </c>
      <c r="BG752">
        <v>74</v>
      </c>
      <c r="BH752">
        <v>87</v>
      </c>
      <c r="BI752">
        <v>81</v>
      </c>
      <c r="BJ752">
        <v>76</v>
      </c>
      <c r="BK752">
        <v>13</v>
      </c>
      <c r="BL752">
        <v>9</v>
      </c>
      <c r="BM752">
        <v>7</v>
      </c>
      <c r="BN752">
        <v>9</v>
      </c>
      <c r="BO752">
        <v>11</v>
      </c>
      <c r="BP752">
        <v>57</v>
      </c>
      <c r="BQ752">
        <v>60</v>
      </c>
      <c r="BR752">
        <v>67</v>
      </c>
      <c r="BS752">
        <v>21</v>
      </c>
      <c r="BT752">
        <v>63</v>
      </c>
      <c r="BU752">
        <v>62</v>
      </c>
    </row>
    <row r="753" spans="1:73" x14ac:dyDescent="0.25">
      <c r="A753" t="s">
        <v>353</v>
      </c>
      <c r="B753">
        <v>35</v>
      </c>
      <c r="C753" t="s">
        <v>71</v>
      </c>
      <c r="D753">
        <v>23</v>
      </c>
      <c r="E753">
        <f>Merge6[[#This Row],[age]]^2</f>
        <v>529</v>
      </c>
      <c r="F753" s="1">
        <v>8500000</v>
      </c>
      <c r="G753" s="1">
        <v>18000000</v>
      </c>
      <c r="H753" s="1">
        <f>Merge6[[#This Row],[MV at time]]/1000000</f>
        <v>8.5</v>
      </c>
      <c r="I753" s="1">
        <f>Merge6[[#This Row],[fee]]/1000000</f>
        <v>18</v>
      </c>
      <c r="J753" s="2">
        <f>Merge6[[#This Row],[fee]]/Merge6[[#This Row],[MV at time]]</f>
        <v>2.1176470588235294</v>
      </c>
      <c r="K753" t="s">
        <v>2</v>
      </c>
      <c r="L753" t="s">
        <v>201</v>
      </c>
      <c r="M753" t="s">
        <v>354</v>
      </c>
      <c r="N753" t="s">
        <v>210</v>
      </c>
      <c r="O7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53" t="s">
        <v>31</v>
      </c>
      <c r="R753" t="s">
        <v>60</v>
      </c>
      <c r="S753">
        <v>78</v>
      </c>
      <c r="T753">
        <v>84</v>
      </c>
      <c r="U753">
        <f>Merge6[[#This Row],[POT]]-Merge6[[#This Row],[TOT]]</f>
        <v>6</v>
      </c>
      <c r="V753" t="s">
        <v>8</v>
      </c>
      <c r="W753">
        <f>IF(Merge6[[#This Row],[Preffoot]]="Right",1,0)</f>
        <v>1</v>
      </c>
      <c r="X753" t="s">
        <v>77</v>
      </c>
      <c r="Y753">
        <f>IF(Merge6[[#This Row],[Position2]]="GK",1,0)</f>
        <v>0</v>
      </c>
      <c r="Z753">
        <f>IF(Merge6[[#This Row],[Position2]]="LB",1,0)</f>
        <v>0</v>
      </c>
      <c r="AA753">
        <f>IF(Merge6[[#This Row],[Position2]]="CB",1,0)</f>
        <v>0</v>
      </c>
      <c r="AB753">
        <f>IF(Merge6[[#This Row],[Position2]]="RB",1,0)</f>
        <v>0</v>
      </c>
      <c r="AC753">
        <f>IF(Merge6[[#This Row],[Position2]]="LWB",1,0)</f>
        <v>0</v>
      </c>
      <c r="AD753">
        <f>IF(Merge6[[#This Row],[Position2]]="RWB",1,0)</f>
        <v>0</v>
      </c>
      <c r="AE753">
        <f>IF(Merge6[[#This Row],[Position2]]="LM",1,0)</f>
        <v>1</v>
      </c>
      <c r="AF753">
        <f>IF(Merge6[[#This Row],[Position2]]="CDM",1,0)</f>
        <v>0</v>
      </c>
      <c r="AG753">
        <f>IF(Merge6[[#This Row],[Position2]]="CM",1,0)</f>
        <v>0</v>
      </c>
      <c r="AH753">
        <f>IF(Merge6[[#This Row],[Position2]]="CAM",1,0)</f>
        <v>0</v>
      </c>
      <c r="AI753">
        <f>IF(Merge6[[#This Row],[Position2]]="RM",1,0)</f>
        <v>0</v>
      </c>
      <c r="AJ753">
        <f>IF(Merge6[[#This Row],[Position2]]="LW",1,0)</f>
        <v>0</v>
      </c>
      <c r="AK753">
        <f>IF(Merge6[[#This Row],[Position2]]="RW",1,0)</f>
        <v>0</v>
      </c>
      <c r="AL753">
        <f>IF(Merge6[[#This Row],[Position2]]="CF",1,0)</f>
        <v>0</v>
      </c>
      <c r="AM753">
        <f>IF(Merge6[[#This Row],[Position2]]="ST",1,0)</f>
        <v>0</v>
      </c>
      <c r="AN753">
        <v>78</v>
      </c>
      <c r="AO753">
        <v>80</v>
      </c>
      <c r="AP753">
        <v>75</v>
      </c>
      <c r="AQ753">
        <v>82</v>
      </c>
      <c r="AR753">
        <v>75</v>
      </c>
      <c r="AS753">
        <v>65</v>
      </c>
      <c r="AT753">
        <v>76</v>
      </c>
      <c r="AU753">
        <v>69</v>
      </c>
      <c r="AV753">
        <v>70</v>
      </c>
      <c r="AW753">
        <v>73</v>
      </c>
      <c r="AX753">
        <v>59</v>
      </c>
      <c r="AY753">
        <v>64</v>
      </c>
      <c r="AZ753">
        <v>74</v>
      </c>
      <c r="BA753">
        <v>39</v>
      </c>
      <c r="BB753">
        <v>44</v>
      </c>
      <c r="BC753">
        <v>31</v>
      </c>
      <c r="BD753">
        <v>86</v>
      </c>
      <c r="BE753">
        <v>82</v>
      </c>
      <c r="BF753">
        <v>61</v>
      </c>
      <c r="BG753">
        <v>83</v>
      </c>
      <c r="BH753">
        <v>82</v>
      </c>
      <c r="BI753">
        <v>86</v>
      </c>
      <c r="BJ753">
        <v>83</v>
      </c>
      <c r="BK753">
        <v>7</v>
      </c>
      <c r="BL753">
        <v>12</v>
      </c>
      <c r="BM753">
        <v>7</v>
      </c>
      <c r="BN753">
        <v>8</v>
      </c>
      <c r="BO753">
        <v>13</v>
      </c>
      <c r="BP753">
        <v>49</v>
      </c>
      <c r="BQ753">
        <v>72</v>
      </c>
      <c r="BR753">
        <v>70</v>
      </c>
      <c r="BS753">
        <v>36</v>
      </c>
      <c r="BT753">
        <v>73</v>
      </c>
      <c r="BU753">
        <v>71</v>
      </c>
    </row>
    <row r="754" spans="1:73" x14ac:dyDescent="0.25">
      <c r="A754" t="s">
        <v>890</v>
      </c>
      <c r="B754">
        <v>20</v>
      </c>
      <c r="C754" t="s">
        <v>618</v>
      </c>
      <c r="D754">
        <v>24</v>
      </c>
      <c r="E754">
        <f>Merge6[[#This Row],[age]]^2</f>
        <v>576</v>
      </c>
      <c r="F754" s="1">
        <v>7000000</v>
      </c>
      <c r="G754" s="1">
        <v>8000000</v>
      </c>
      <c r="H754" s="1">
        <f>Merge6[[#This Row],[MV at time]]/1000000</f>
        <v>7</v>
      </c>
      <c r="I754" s="1">
        <f>Merge6[[#This Row],[fee]]/1000000</f>
        <v>8</v>
      </c>
      <c r="J754" s="2">
        <f>Merge6[[#This Row],[fee]]/Merge6[[#This Row],[MV at time]]</f>
        <v>1.1428571428571428</v>
      </c>
      <c r="K754" t="s">
        <v>773</v>
      </c>
      <c r="L754" t="s">
        <v>215</v>
      </c>
      <c r="M754" t="s">
        <v>531</v>
      </c>
      <c r="N754" t="s">
        <v>247</v>
      </c>
      <c r="O7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54" t="s">
        <v>50</v>
      </c>
      <c r="R754" t="s">
        <v>7</v>
      </c>
      <c r="S754">
        <v>72</v>
      </c>
      <c r="T754">
        <v>75</v>
      </c>
      <c r="U754">
        <f>Merge6[[#This Row],[POT]]-Merge6[[#This Row],[TOT]]</f>
        <v>3</v>
      </c>
      <c r="V754" t="s">
        <v>43</v>
      </c>
      <c r="W754">
        <f>IF(Merge6[[#This Row],[Preffoot]]="Right",1,0)</f>
        <v>0</v>
      </c>
      <c r="X754" t="s">
        <v>77</v>
      </c>
      <c r="Y754">
        <f>IF(Merge6[[#This Row],[Position2]]="GK",1,0)</f>
        <v>0</v>
      </c>
      <c r="Z754">
        <f>IF(Merge6[[#This Row],[Position2]]="LB",1,0)</f>
        <v>0</v>
      </c>
      <c r="AA754">
        <f>IF(Merge6[[#This Row],[Position2]]="CB",1,0)</f>
        <v>0</v>
      </c>
      <c r="AB754">
        <f>IF(Merge6[[#This Row],[Position2]]="RB",1,0)</f>
        <v>0</v>
      </c>
      <c r="AC754">
        <f>IF(Merge6[[#This Row],[Position2]]="LWB",1,0)</f>
        <v>0</v>
      </c>
      <c r="AD754">
        <f>IF(Merge6[[#This Row],[Position2]]="RWB",1,0)</f>
        <v>0</v>
      </c>
      <c r="AE754">
        <f>IF(Merge6[[#This Row],[Position2]]="LM",1,0)</f>
        <v>1</v>
      </c>
      <c r="AF754">
        <f>IF(Merge6[[#This Row],[Position2]]="CDM",1,0)</f>
        <v>0</v>
      </c>
      <c r="AG754">
        <f>IF(Merge6[[#This Row],[Position2]]="CM",1,0)</f>
        <v>0</v>
      </c>
      <c r="AH754">
        <f>IF(Merge6[[#This Row],[Position2]]="CAM",1,0)</f>
        <v>0</v>
      </c>
      <c r="AI754">
        <f>IF(Merge6[[#This Row],[Position2]]="RM",1,0)</f>
        <v>0</v>
      </c>
      <c r="AJ754">
        <f>IF(Merge6[[#This Row],[Position2]]="LW",1,0)</f>
        <v>0</v>
      </c>
      <c r="AK754">
        <f>IF(Merge6[[#This Row],[Position2]]="RW",1,0)</f>
        <v>0</v>
      </c>
      <c r="AL754">
        <f>IF(Merge6[[#This Row],[Position2]]="CF",1,0)</f>
        <v>0</v>
      </c>
      <c r="AM754">
        <f>IF(Merge6[[#This Row],[Position2]]="ST",1,0)</f>
        <v>0</v>
      </c>
      <c r="AN754">
        <v>75</v>
      </c>
      <c r="AO754">
        <v>75</v>
      </c>
      <c r="AP754">
        <v>75</v>
      </c>
      <c r="AQ754">
        <v>69</v>
      </c>
      <c r="AR754">
        <v>60</v>
      </c>
      <c r="AS754">
        <v>58</v>
      </c>
      <c r="AT754">
        <v>68</v>
      </c>
      <c r="AU754">
        <v>59</v>
      </c>
      <c r="AV754">
        <v>62</v>
      </c>
      <c r="AW754">
        <v>69</v>
      </c>
      <c r="AX754">
        <v>48</v>
      </c>
      <c r="AY754">
        <v>64</v>
      </c>
      <c r="AZ754">
        <v>58</v>
      </c>
      <c r="BA754">
        <v>65</v>
      </c>
      <c r="BB754">
        <v>72</v>
      </c>
      <c r="BC754">
        <v>71</v>
      </c>
      <c r="BD754">
        <v>78</v>
      </c>
      <c r="BE754">
        <v>69</v>
      </c>
      <c r="BF754">
        <v>68</v>
      </c>
      <c r="BG754">
        <v>78</v>
      </c>
      <c r="BH754">
        <v>79</v>
      </c>
      <c r="BI754">
        <v>77</v>
      </c>
      <c r="BJ754">
        <v>55</v>
      </c>
      <c r="BK754">
        <v>15</v>
      </c>
      <c r="BL754">
        <v>8</v>
      </c>
      <c r="BM754">
        <v>12</v>
      </c>
      <c r="BN754">
        <v>10</v>
      </c>
      <c r="BO754">
        <v>14</v>
      </c>
      <c r="BP754">
        <v>72</v>
      </c>
      <c r="BQ754">
        <v>70</v>
      </c>
      <c r="BR754">
        <v>69</v>
      </c>
      <c r="BS754">
        <v>66</v>
      </c>
      <c r="BT754">
        <v>63</v>
      </c>
      <c r="BU754">
        <v>65</v>
      </c>
    </row>
    <row r="755" spans="1:73" x14ac:dyDescent="0.25">
      <c r="A755" t="s">
        <v>1182</v>
      </c>
      <c r="B755">
        <v>23</v>
      </c>
      <c r="C755" t="s">
        <v>1</v>
      </c>
      <c r="D755">
        <v>21</v>
      </c>
      <c r="E755">
        <f>Merge6[[#This Row],[age]]^2</f>
        <v>441</v>
      </c>
      <c r="F755" s="1">
        <v>18000000</v>
      </c>
      <c r="G755" s="1">
        <v>15000000</v>
      </c>
      <c r="H755" s="1">
        <f>Merge6[[#This Row],[MV at time]]/1000000</f>
        <v>18</v>
      </c>
      <c r="I755" s="1">
        <f>Merge6[[#This Row],[fee]]/1000000</f>
        <v>15</v>
      </c>
      <c r="J755" s="2">
        <f>Merge6[[#This Row],[fee]]/Merge6[[#This Row],[MV at time]]</f>
        <v>0.83333333333333337</v>
      </c>
      <c r="K755" t="s">
        <v>1050</v>
      </c>
      <c r="L755" t="s">
        <v>149</v>
      </c>
      <c r="M755" t="s">
        <v>401</v>
      </c>
      <c r="N755" t="s">
        <v>223</v>
      </c>
      <c r="O7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55" t="s">
        <v>55</v>
      </c>
      <c r="R755" t="s">
        <v>91</v>
      </c>
      <c r="S755">
        <v>77</v>
      </c>
      <c r="T755">
        <v>85</v>
      </c>
      <c r="U755">
        <f>Merge6[[#This Row],[POT]]-Merge6[[#This Row],[TOT]]</f>
        <v>8</v>
      </c>
      <c r="V755" t="s">
        <v>8</v>
      </c>
      <c r="W755">
        <f>IF(Merge6[[#This Row],[Preffoot]]="Right",1,0)</f>
        <v>1</v>
      </c>
      <c r="X755" t="s">
        <v>9</v>
      </c>
      <c r="Y755">
        <f>IF(Merge6[[#This Row],[Position2]]="GK",1,0)</f>
        <v>0</v>
      </c>
      <c r="Z755">
        <f>IF(Merge6[[#This Row],[Position2]]="LB",1,0)</f>
        <v>0</v>
      </c>
      <c r="AA755">
        <f>IF(Merge6[[#This Row],[Position2]]="CB",1,0)</f>
        <v>1</v>
      </c>
      <c r="AB755">
        <f>IF(Merge6[[#This Row],[Position2]]="RB",1,0)</f>
        <v>0</v>
      </c>
      <c r="AC755">
        <f>IF(Merge6[[#This Row],[Position2]]="LWB",1,0)</f>
        <v>0</v>
      </c>
      <c r="AD755">
        <f>IF(Merge6[[#This Row],[Position2]]="RWB",1,0)</f>
        <v>0</v>
      </c>
      <c r="AE755">
        <f>IF(Merge6[[#This Row],[Position2]]="LM",1,0)</f>
        <v>0</v>
      </c>
      <c r="AF755">
        <f>IF(Merge6[[#This Row],[Position2]]="CDM",1,0)</f>
        <v>0</v>
      </c>
      <c r="AG755">
        <f>IF(Merge6[[#This Row],[Position2]]="CM",1,0)</f>
        <v>0</v>
      </c>
      <c r="AH755">
        <f>IF(Merge6[[#This Row],[Position2]]="CAM",1,0)</f>
        <v>0</v>
      </c>
      <c r="AI755">
        <f>IF(Merge6[[#This Row],[Position2]]="RM",1,0)</f>
        <v>0</v>
      </c>
      <c r="AJ755">
        <f>IF(Merge6[[#This Row],[Position2]]="LW",1,0)</f>
        <v>0</v>
      </c>
      <c r="AK755">
        <f>IF(Merge6[[#This Row],[Position2]]="RW",1,0)</f>
        <v>0</v>
      </c>
      <c r="AL755">
        <f>IF(Merge6[[#This Row],[Position2]]="CF",1,0)</f>
        <v>0</v>
      </c>
      <c r="AM755">
        <f>IF(Merge6[[#This Row],[Position2]]="ST",1,0)</f>
        <v>0</v>
      </c>
      <c r="AN755">
        <v>66</v>
      </c>
      <c r="AO755">
        <v>62</v>
      </c>
      <c r="AP755">
        <v>54</v>
      </c>
      <c r="AQ755">
        <v>70</v>
      </c>
      <c r="AR755">
        <v>69</v>
      </c>
      <c r="AS755">
        <v>76</v>
      </c>
      <c r="AT755">
        <v>61</v>
      </c>
      <c r="AU755">
        <v>33</v>
      </c>
      <c r="AV755">
        <v>29</v>
      </c>
      <c r="AW755">
        <v>49</v>
      </c>
      <c r="AX755">
        <v>32</v>
      </c>
      <c r="AY755">
        <v>47</v>
      </c>
      <c r="AZ755">
        <v>28</v>
      </c>
      <c r="BA755">
        <v>76</v>
      </c>
      <c r="BB755">
        <v>74</v>
      </c>
      <c r="BC755">
        <v>81</v>
      </c>
      <c r="BD755">
        <v>68</v>
      </c>
      <c r="BE755">
        <v>74</v>
      </c>
      <c r="BF755">
        <v>82</v>
      </c>
      <c r="BG755">
        <v>59</v>
      </c>
      <c r="BH755">
        <v>71</v>
      </c>
      <c r="BI755">
        <v>59</v>
      </c>
      <c r="BJ755">
        <v>71</v>
      </c>
      <c r="BK755">
        <v>11</v>
      </c>
      <c r="BL755">
        <v>8</v>
      </c>
      <c r="BM755">
        <v>6</v>
      </c>
      <c r="BN755">
        <v>6</v>
      </c>
      <c r="BO755">
        <v>15</v>
      </c>
      <c r="BP755">
        <v>75</v>
      </c>
      <c r="BQ755">
        <v>77</v>
      </c>
      <c r="BR755">
        <v>44</v>
      </c>
      <c r="BS755">
        <v>80</v>
      </c>
      <c r="BT755">
        <v>63</v>
      </c>
      <c r="BU755">
        <v>74</v>
      </c>
    </row>
    <row r="756" spans="1:73" x14ac:dyDescent="0.25">
      <c r="A756" t="s">
        <v>793</v>
      </c>
      <c r="B756">
        <v>0</v>
      </c>
      <c r="C756" t="s">
        <v>10</v>
      </c>
      <c r="D756">
        <v>20</v>
      </c>
      <c r="E756">
        <f>Merge6[[#This Row],[age]]^2</f>
        <v>400</v>
      </c>
      <c r="F756" s="1">
        <v>9000000</v>
      </c>
      <c r="G756" s="1">
        <v>9000000</v>
      </c>
      <c r="H756" s="1">
        <f>Merge6[[#This Row],[MV at time]]/1000000</f>
        <v>9</v>
      </c>
      <c r="I756" s="1">
        <f>Merge6[[#This Row],[fee]]/1000000</f>
        <v>9</v>
      </c>
      <c r="J756" s="2">
        <f>Merge6[[#This Row],[fee]]/Merge6[[#This Row],[MV at time]]</f>
        <v>1</v>
      </c>
      <c r="K756" t="s">
        <v>773</v>
      </c>
      <c r="L756" t="s">
        <v>141</v>
      </c>
      <c r="M756" t="s">
        <v>794</v>
      </c>
      <c r="N756" t="s">
        <v>80</v>
      </c>
      <c r="O7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756" t="s">
        <v>795</v>
      </c>
      <c r="R756" t="s">
        <v>82</v>
      </c>
      <c r="S756">
        <v>77</v>
      </c>
      <c r="T756">
        <v>86</v>
      </c>
      <c r="U756">
        <f>Merge6[[#This Row],[POT]]-Merge6[[#This Row],[TOT]]</f>
        <v>9</v>
      </c>
      <c r="V756" t="s">
        <v>43</v>
      </c>
      <c r="W756">
        <f>IF(Merge6[[#This Row],[Preffoot]]="Right",1,0)</f>
        <v>0</v>
      </c>
      <c r="X756" t="s">
        <v>21</v>
      </c>
      <c r="Y756">
        <f>IF(Merge6[[#This Row],[Position2]]="GK",1,0)</f>
        <v>0</v>
      </c>
      <c r="Z756">
        <f>IF(Merge6[[#This Row],[Position2]]="LB",1,0)</f>
        <v>0</v>
      </c>
      <c r="AA756">
        <f>IF(Merge6[[#This Row],[Position2]]="CB",1,0)</f>
        <v>0</v>
      </c>
      <c r="AB756">
        <f>IF(Merge6[[#This Row],[Position2]]="RB",1,0)</f>
        <v>0</v>
      </c>
      <c r="AC756">
        <f>IF(Merge6[[#This Row],[Position2]]="LWB",1,0)</f>
        <v>0</v>
      </c>
      <c r="AD756">
        <f>IF(Merge6[[#This Row],[Position2]]="RWB",1,0)</f>
        <v>0</v>
      </c>
      <c r="AE756">
        <f>IF(Merge6[[#This Row],[Position2]]="LM",1,0)</f>
        <v>0</v>
      </c>
      <c r="AF756">
        <f>IF(Merge6[[#This Row],[Position2]]="CDM",1,0)</f>
        <v>0</v>
      </c>
      <c r="AG756">
        <f>IF(Merge6[[#This Row],[Position2]]="CM",1,0)</f>
        <v>0</v>
      </c>
      <c r="AH756">
        <f>IF(Merge6[[#This Row],[Position2]]="CAM",1,0)</f>
        <v>1</v>
      </c>
      <c r="AI756">
        <f>IF(Merge6[[#This Row],[Position2]]="RM",1,0)</f>
        <v>0</v>
      </c>
      <c r="AJ756">
        <f>IF(Merge6[[#This Row],[Position2]]="LW",1,0)</f>
        <v>0</v>
      </c>
      <c r="AK756">
        <f>IF(Merge6[[#This Row],[Position2]]="RW",1,0)</f>
        <v>0</v>
      </c>
      <c r="AL756">
        <f>IF(Merge6[[#This Row],[Position2]]="CF",1,0)</f>
        <v>0</v>
      </c>
      <c r="AM756">
        <f>IF(Merge6[[#This Row],[Position2]]="ST",1,0)</f>
        <v>0</v>
      </c>
      <c r="AN756">
        <v>81</v>
      </c>
      <c r="AO756">
        <v>79</v>
      </c>
      <c r="AP756">
        <v>59</v>
      </c>
      <c r="AQ756">
        <v>76</v>
      </c>
      <c r="AR756">
        <v>74</v>
      </c>
      <c r="AS756">
        <v>52</v>
      </c>
      <c r="AT756">
        <v>77</v>
      </c>
      <c r="AU756">
        <v>71</v>
      </c>
      <c r="AV756">
        <v>68</v>
      </c>
      <c r="AW756">
        <v>65</v>
      </c>
      <c r="AX756">
        <v>41</v>
      </c>
      <c r="AY756">
        <v>64</v>
      </c>
      <c r="AZ756">
        <v>54</v>
      </c>
      <c r="BA756">
        <v>61</v>
      </c>
      <c r="BB756">
        <v>46</v>
      </c>
      <c r="BC756">
        <v>66</v>
      </c>
      <c r="BD756">
        <v>90</v>
      </c>
      <c r="BE756">
        <v>82</v>
      </c>
      <c r="BF756">
        <v>76</v>
      </c>
      <c r="BG756">
        <v>91</v>
      </c>
      <c r="BH756">
        <v>86</v>
      </c>
      <c r="BI756">
        <v>90</v>
      </c>
      <c r="BJ756">
        <v>73</v>
      </c>
      <c r="BK756">
        <v>7</v>
      </c>
      <c r="BL756">
        <v>6</v>
      </c>
      <c r="BM756">
        <v>12</v>
      </c>
      <c r="BN756">
        <v>7</v>
      </c>
      <c r="BO756">
        <v>10</v>
      </c>
      <c r="BP756">
        <v>71</v>
      </c>
      <c r="BQ756">
        <v>70</v>
      </c>
      <c r="BR756">
        <v>75</v>
      </c>
      <c r="BS756">
        <v>59</v>
      </c>
      <c r="BT756">
        <v>74</v>
      </c>
      <c r="BU756">
        <v>76</v>
      </c>
    </row>
    <row r="757" spans="1:73" x14ac:dyDescent="0.25">
      <c r="A757" t="s">
        <v>924</v>
      </c>
      <c r="B757">
        <v>22</v>
      </c>
      <c r="C757" t="s">
        <v>1</v>
      </c>
      <c r="D757">
        <v>21</v>
      </c>
      <c r="E757">
        <f>Merge6[[#This Row],[age]]^2</f>
        <v>441</v>
      </c>
      <c r="F757" s="1">
        <v>12000000</v>
      </c>
      <c r="G757" s="1">
        <v>12000000</v>
      </c>
      <c r="H757" s="1">
        <f>Merge6[[#This Row],[MV at time]]/1000000</f>
        <v>12</v>
      </c>
      <c r="I757" s="1">
        <f>Merge6[[#This Row],[fee]]/1000000</f>
        <v>12</v>
      </c>
      <c r="J757" s="2">
        <f>Merge6[[#This Row],[fee]]/Merge6[[#This Row],[MV at time]]</f>
        <v>1</v>
      </c>
      <c r="K757" t="s">
        <v>773</v>
      </c>
      <c r="L757" t="s">
        <v>141</v>
      </c>
      <c r="M757" t="s">
        <v>925</v>
      </c>
      <c r="N757" t="s">
        <v>210</v>
      </c>
      <c r="O7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57" t="s">
        <v>6</v>
      </c>
      <c r="R757" t="s">
        <v>60</v>
      </c>
      <c r="S757">
        <v>76</v>
      </c>
      <c r="T757">
        <v>84</v>
      </c>
      <c r="U757">
        <f>Merge6[[#This Row],[POT]]-Merge6[[#This Row],[TOT]]</f>
        <v>8</v>
      </c>
      <c r="V757" t="s">
        <v>43</v>
      </c>
      <c r="W757">
        <f>IF(Merge6[[#This Row],[Preffoot]]="Right",1,0)</f>
        <v>0</v>
      </c>
      <c r="X757" t="s">
        <v>9</v>
      </c>
      <c r="Y757">
        <f>IF(Merge6[[#This Row],[Position2]]="GK",1,0)</f>
        <v>0</v>
      </c>
      <c r="Z757">
        <f>IF(Merge6[[#This Row],[Position2]]="LB",1,0)</f>
        <v>0</v>
      </c>
      <c r="AA757">
        <f>IF(Merge6[[#This Row],[Position2]]="CB",1,0)</f>
        <v>1</v>
      </c>
      <c r="AB757">
        <f>IF(Merge6[[#This Row],[Position2]]="RB",1,0)</f>
        <v>0</v>
      </c>
      <c r="AC757">
        <f>IF(Merge6[[#This Row],[Position2]]="LWB",1,0)</f>
        <v>0</v>
      </c>
      <c r="AD757">
        <f>IF(Merge6[[#This Row],[Position2]]="RWB",1,0)</f>
        <v>0</v>
      </c>
      <c r="AE757">
        <f>IF(Merge6[[#This Row],[Position2]]="LM",1,0)</f>
        <v>0</v>
      </c>
      <c r="AF757">
        <f>IF(Merge6[[#This Row],[Position2]]="CDM",1,0)</f>
        <v>0</v>
      </c>
      <c r="AG757">
        <f>IF(Merge6[[#This Row],[Position2]]="CM",1,0)</f>
        <v>0</v>
      </c>
      <c r="AH757">
        <f>IF(Merge6[[#This Row],[Position2]]="CAM",1,0)</f>
        <v>0</v>
      </c>
      <c r="AI757">
        <f>IF(Merge6[[#This Row],[Position2]]="RM",1,0)</f>
        <v>0</v>
      </c>
      <c r="AJ757">
        <f>IF(Merge6[[#This Row],[Position2]]="LW",1,0)</f>
        <v>0</v>
      </c>
      <c r="AK757">
        <f>IF(Merge6[[#This Row],[Position2]]="RW",1,0)</f>
        <v>0</v>
      </c>
      <c r="AL757">
        <f>IF(Merge6[[#This Row],[Position2]]="CF",1,0)</f>
        <v>0</v>
      </c>
      <c r="AM757">
        <f>IF(Merge6[[#This Row],[Position2]]="ST",1,0)</f>
        <v>0</v>
      </c>
      <c r="AN757">
        <v>64</v>
      </c>
      <c r="AO757">
        <v>47</v>
      </c>
      <c r="AP757">
        <v>40</v>
      </c>
      <c r="AQ757">
        <v>72</v>
      </c>
      <c r="AR757">
        <v>56</v>
      </c>
      <c r="AS757">
        <v>74</v>
      </c>
      <c r="AT757">
        <v>60</v>
      </c>
      <c r="AU757">
        <v>30</v>
      </c>
      <c r="AV757">
        <v>28</v>
      </c>
      <c r="AW757">
        <v>50</v>
      </c>
      <c r="AX757">
        <v>32</v>
      </c>
      <c r="AY757">
        <v>40</v>
      </c>
      <c r="AZ757">
        <v>22</v>
      </c>
      <c r="BA757">
        <v>76</v>
      </c>
      <c r="BB757">
        <v>75</v>
      </c>
      <c r="BC757">
        <v>78</v>
      </c>
      <c r="BD757">
        <v>63</v>
      </c>
      <c r="BE757">
        <v>65</v>
      </c>
      <c r="BF757">
        <v>87</v>
      </c>
      <c r="BG757">
        <v>49</v>
      </c>
      <c r="BH757">
        <v>67</v>
      </c>
      <c r="BI757">
        <v>54</v>
      </c>
      <c r="BJ757">
        <v>75</v>
      </c>
      <c r="BK757">
        <v>10</v>
      </c>
      <c r="BL757">
        <v>7</v>
      </c>
      <c r="BM757">
        <v>7</v>
      </c>
      <c r="BN757">
        <v>11</v>
      </c>
      <c r="BO757">
        <v>6</v>
      </c>
      <c r="BP757">
        <v>78</v>
      </c>
      <c r="BQ757">
        <v>68</v>
      </c>
      <c r="BR757">
        <v>35</v>
      </c>
      <c r="BS757">
        <v>75</v>
      </c>
      <c r="BT757">
        <v>24</v>
      </c>
      <c r="BU757">
        <v>58</v>
      </c>
    </row>
    <row r="758" spans="1:73" x14ac:dyDescent="0.25">
      <c r="A758" t="s">
        <v>678</v>
      </c>
      <c r="B758">
        <v>10</v>
      </c>
      <c r="C758" t="s">
        <v>28</v>
      </c>
      <c r="D758">
        <v>19</v>
      </c>
      <c r="E758">
        <f>Merge6[[#This Row],[age]]^2</f>
        <v>361</v>
      </c>
      <c r="F758" s="1">
        <v>40000000</v>
      </c>
      <c r="G758" s="1">
        <v>27500000</v>
      </c>
      <c r="H758" s="1">
        <f>Merge6[[#This Row],[MV at time]]/1000000</f>
        <v>40</v>
      </c>
      <c r="I758" s="1">
        <f>Merge6[[#This Row],[fee]]/1000000</f>
        <v>27.5</v>
      </c>
      <c r="J758" s="2">
        <f>Merge6[[#This Row],[fee]]/Merge6[[#This Row],[MV at time]]</f>
        <v>0.6875</v>
      </c>
      <c r="K758" t="s">
        <v>509</v>
      </c>
      <c r="L758" t="s">
        <v>18</v>
      </c>
      <c r="M758" t="s">
        <v>187</v>
      </c>
      <c r="N758" t="s">
        <v>94</v>
      </c>
      <c r="O7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58" t="s">
        <v>7</v>
      </c>
      <c r="R758" t="s">
        <v>60</v>
      </c>
      <c r="S758">
        <v>75</v>
      </c>
      <c r="T758">
        <v>85</v>
      </c>
      <c r="U758">
        <f>Merge6[[#This Row],[POT]]-Merge6[[#This Row],[TOT]]</f>
        <v>10</v>
      </c>
      <c r="V758" t="s">
        <v>8</v>
      </c>
      <c r="W758">
        <f>IF(Merge6[[#This Row],[Preffoot]]="Right",1,0)</f>
        <v>1</v>
      </c>
      <c r="X758" t="s">
        <v>15</v>
      </c>
      <c r="Y758">
        <f>IF(Merge6[[#This Row],[Position2]]="GK",1,0)</f>
        <v>0</v>
      </c>
      <c r="Z758">
        <f>IF(Merge6[[#This Row],[Position2]]="LB",1,0)</f>
        <v>0</v>
      </c>
      <c r="AA758">
        <f>IF(Merge6[[#This Row],[Position2]]="CB",1,0)</f>
        <v>0</v>
      </c>
      <c r="AB758">
        <f>IF(Merge6[[#This Row],[Position2]]="RB",1,0)</f>
        <v>0</v>
      </c>
      <c r="AC758">
        <f>IF(Merge6[[#This Row],[Position2]]="LWB",1,0)</f>
        <v>0</v>
      </c>
      <c r="AD758">
        <f>IF(Merge6[[#This Row],[Position2]]="RWB",1,0)</f>
        <v>0</v>
      </c>
      <c r="AE758">
        <f>IF(Merge6[[#This Row],[Position2]]="LM",1,0)</f>
        <v>0</v>
      </c>
      <c r="AF758">
        <f>IF(Merge6[[#This Row],[Position2]]="CDM",1,0)</f>
        <v>0</v>
      </c>
      <c r="AG758">
        <f>IF(Merge6[[#This Row],[Position2]]="CM",1,0)</f>
        <v>0</v>
      </c>
      <c r="AH758">
        <f>IF(Merge6[[#This Row],[Position2]]="CAM",1,0)</f>
        <v>0</v>
      </c>
      <c r="AI758">
        <f>IF(Merge6[[#This Row],[Position2]]="RM",1,0)</f>
        <v>0</v>
      </c>
      <c r="AJ758">
        <f>IF(Merge6[[#This Row],[Position2]]="LW",1,0)</f>
        <v>0</v>
      </c>
      <c r="AK758">
        <f>IF(Merge6[[#This Row],[Position2]]="RW",1,0)</f>
        <v>0</v>
      </c>
      <c r="AL758">
        <f>IF(Merge6[[#This Row],[Position2]]="CF",1,0)</f>
        <v>0</v>
      </c>
      <c r="AM758">
        <f>IF(Merge6[[#This Row],[Position2]]="ST",1,0)</f>
        <v>1</v>
      </c>
      <c r="AN758">
        <v>76</v>
      </c>
      <c r="AO758">
        <v>77</v>
      </c>
      <c r="AP758">
        <v>42</v>
      </c>
      <c r="AQ758">
        <v>59</v>
      </c>
      <c r="AR758">
        <v>38</v>
      </c>
      <c r="AS758">
        <v>72</v>
      </c>
      <c r="AT758">
        <v>72</v>
      </c>
      <c r="AU758">
        <v>75</v>
      </c>
      <c r="AV758">
        <v>60</v>
      </c>
      <c r="AW758">
        <v>66</v>
      </c>
      <c r="AX758">
        <v>43</v>
      </c>
      <c r="AY758">
        <v>65</v>
      </c>
      <c r="AZ758">
        <v>70</v>
      </c>
      <c r="BA758">
        <v>27</v>
      </c>
      <c r="BB758">
        <v>16</v>
      </c>
      <c r="BC758">
        <v>28</v>
      </c>
      <c r="BD758">
        <v>78</v>
      </c>
      <c r="BE758">
        <v>67</v>
      </c>
      <c r="BF758">
        <v>73</v>
      </c>
      <c r="BG758">
        <v>78</v>
      </c>
      <c r="BH758">
        <v>81</v>
      </c>
      <c r="BI758">
        <v>74</v>
      </c>
      <c r="BJ758">
        <v>75</v>
      </c>
      <c r="BK758">
        <v>7</v>
      </c>
      <c r="BL758">
        <v>13</v>
      </c>
      <c r="BM758">
        <v>8</v>
      </c>
      <c r="BN758">
        <v>10</v>
      </c>
      <c r="BO758">
        <v>9</v>
      </c>
      <c r="BP758">
        <v>45</v>
      </c>
      <c r="BQ758">
        <v>71</v>
      </c>
      <c r="BR758">
        <v>77</v>
      </c>
      <c r="BS758">
        <v>21</v>
      </c>
      <c r="BT758">
        <v>51</v>
      </c>
      <c r="BU758">
        <v>69</v>
      </c>
    </row>
    <row r="759" spans="1:73" x14ac:dyDescent="0.25">
      <c r="A759" t="s">
        <v>1038</v>
      </c>
      <c r="B759">
        <v>46</v>
      </c>
      <c r="C759" t="s">
        <v>57</v>
      </c>
      <c r="D759">
        <v>19</v>
      </c>
      <c r="E759">
        <f>Merge6[[#This Row],[age]]^2</f>
        <v>361</v>
      </c>
      <c r="F759" s="1">
        <v>5000000</v>
      </c>
      <c r="G759" s="1">
        <v>5000000</v>
      </c>
      <c r="H759" s="1">
        <f>Merge6[[#This Row],[MV at time]]/1000000</f>
        <v>5</v>
      </c>
      <c r="I759" s="1">
        <f>Merge6[[#This Row],[fee]]/1000000</f>
        <v>5</v>
      </c>
      <c r="J759" s="2">
        <f>Merge6[[#This Row],[fee]]/Merge6[[#This Row],[MV at time]]</f>
        <v>1</v>
      </c>
      <c r="K759" t="s">
        <v>773</v>
      </c>
      <c r="L759" t="s">
        <v>821</v>
      </c>
      <c r="M759" t="s">
        <v>411</v>
      </c>
      <c r="N759" t="s">
        <v>160</v>
      </c>
      <c r="O7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59" t="s">
        <v>1039</v>
      </c>
      <c r="R759" t="s">
        <v>60</v>
      </c>
      <c r="S759">
        <v>64</v>
      </c>
      <c r="T759">
        <v>82</v>
      </c>
      <c r="U759">
        <f>Merge6[[#This Row],[POT]]-Merge6[[#This Row],[TOT]]</f>
        <v>18</v>
      </c>
      <c r="V759" t="s">
        <v>8</v>
      </c>
      <c r="W759">
        <f>IF(Merge6[[#This Row],[Preffoot]]="Right",1,0)</f>
        <v>1</v>
      </c>
      <c r="X759" t="s">
        <v>20</v>
      </c>
      <c r="Y759">
        <f>IF(Merge6[[#This Row],[Position2]]="GK",1,0)</f>
        <v>0</v>
      </c>
      <c r="Z759">
        <f>IF(Merge6[[#This Row],[Position2]]="LB",1,0)</f>
        <v>0</v>
      </c>
      <c r="AA759">
        <f>IF(Merge6[[#This Row],[Position2]]="CB",1,0)</f>
        <v>0</v>
      </c>
      <c r="AB759">
        <f>IF(Merge6[[#This Row],[Position2]]="RB",1,0)</f>
        <v>0</v>
      </c>
      <c r="AC759">
        <f>IF(Merge6[[#This Row],[Position2]]="LWB",1,0)</f>
        <v>0</v>
      </c>
      <c r="AD759">
        <f>IF(Merge6[[#This Row],[Position2]]="RWB",1,0)</f>
        <v>0</v>
      </c>
      <c r="AE759">
        <f>IF(Merge6[[#This Row],[Position2]]="LM",1,0)</f>
        <v>0</v>
      </c>
      <c r="AF759">
        <f>IF(Merge6[[#This Row],[Position2]]="CDM",1,0)</f>
        <v>0</v>
      </c>
      <c r="AG759">
        <f>IF(Merge6[[#This Row],[Position2]]="CM",1,0)</f>
        <v>1</v>
      </c>
      <c r="AH759">
        <f>IF(Merge6[[#This Row],[Position2]]="CAM",1,0)</f>
        <v>0</v>
      </c>
      <c r="AI759">
        <f>IF(Merge6[[#This Row],[Position2]]="RM",1,0)</f>
        <v>0</v>
      </c>
      <c r="AJ759">
        <f>IF(Merge6[[#This Row],[Position2]]="LW",1,0)</f>
        <v>0</v>
      </c>
      <c r="AK759">
        <f>IF(Merge6[[#This Row],[Position2]]="RW",1,0)</f>
        <v>0</v>
      </c>
      <c r="AL759">
        <f>IF(Merge6[[#This Row],[Position2]]="CF",1,0)</f>
        <v>0</v>
      </c>
      <c r="AM759">
        <f>IF(Merge6[[#This Row],[Position2]]="ST",1,0)</f>
        <v>0</v>
      </c>
      <c r="AN759">
        <v>65</v>
      </c>
      <c r="AO759">
        <v>58</v>
      </c>
      <c r="AP759">
        <v>44</v>
      </c>
      <c r="AQ759">
        <v>71</v>
      </c>
      <c r="AR759">
        <v>64</v>
      </c>
      <c r="AS759">
        <v>40</v>
      </c>
      <c r="AT759">
        <v>56</v>
      </c>
      <c r="AU759">
        <v>57</v>
      </c>
      <c r="AV759">
        <v>62</v>
      </c>
      <c r="AW759">
        <v>35</v>
      </c>
      <c r="AX759">
        <v>40</v>
      </c>
      <c r="AY759">
        <v>40</v>
      </c>
      <c r="AZ759">
        <v>40</v>
      </c>
      <c r="BA759">
        <v>56</v>
      </c>
      <c r="BB759">
        <v>54</v>
      </c>
      <c r="BC759">
        <v>60</v>
      </c>
      <c r="BD759">
        <v>74</v>
      </c>
      <c r="BE759">
        <v>68</v>
      </c>
      <c r="BF759">
        <v>59</v>
      </c>
      <c r="BG759">
        <v>65</v>
      </c>
      <c r="BH759">
        <v>70</v>
      </c>
      <c r="BI759">
        <v>67</v>
      </c>
      <c r="BJ759">
        <v>59</v>
      </c>
      <c r="BK759">
        <v>9</v>
      </c>
      <c r="BL759">
        <v>15</v>
      </c>
      <c r="BM759">
        <v>6</v>
      </c>
      <c r="BN759">
        <v>13</v>
      </c>
      <c r="BO759">
        <v>13</v>
      </c>
      <c r="BP759">
        <v>58</v>
      </c>
      <c r="BQ759">
        <v>58</v>
      </c>
      <c r="BR759">
        <v>54</v>
      </c>
      <c r="BS759">
        <v>60</v>
      </c>
      <c r="BT759">
        <v>67</v>
      </c>
      <c r="BU759">
        <v>50</v>
      </c>
    </row>
    <row r="760" spans="1:73" x14ac:dyDescent="0.25">
      <c r="A760" t="s">
        <v>1392</v>
      </c>
      <c r="B760">
        <v>11</v>
      </c>
      <c r="C760" t="s">
        <v>28</v>
      </c>
      <c r="D760">
        <v>18</v>
      </c>
      <c r="E760">
        <f>Merge6[[#This Row],[age]]^2</f>
        <v>324</v>
      </c>
      <c r="F760" s="1">
        <v>15000000</v>
      </c>
      <c r="G760" s="1">
        <v>11000000</v>
      </c>
      <c r="H760" s="1">
        <f>Merge6[[#This Row],[MV at time]]/1000000</f>
        <v>15</v>
      </c>
      <c r="I760" s="1">
        <f>Merge6[[#This Row],[fee]]/1000000</f>
        <v>11</v>
      </c>
      <c r="J760" s="2">
        <f>Merge6[[#This Row],[fee]]/Merge6[[#This Row],[MV at time]]</f>
        <v>0.73333333333333328</v>
      </c>
      <c r="K760" t="s">
        <v>1233</v>
      </c>
      <c r="L760" t="s">
        <v>149</v>
      </c>
      <c r="M760" t="s">
        <v>352</v>
      </c>
      <c r="N760" t="s">
        <v>263</v>
      </c>
      <c r="O7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60" t="s">
        <v>55</v>
      </c>
      <c r="R760" t="s">
        <v>6</v>
      </c>
      <c r="S760">
        <v>70</v>
      </c>
      <c r="T760">
        <v>85</v>
      </c>
      <c r="U760">
        <f>Merge6[[#This Row],[POT]]-Merge6[[#This Row],[TOT]]</f>
        <v>15</v>
      </c>
      <c r="V760" t="s">
        <v>43</v>
      </c>
      <c r="W760">
        <f>IF(Merge6[[#This Row],[Preffoot]]="Right",1,0)</f>
        <v>0</v>
      </c>
      <c r="X760" t="s">
        <v>15</v>
      </c>
      <c r="Y760">
        <f>IF(Merge6[[#This Row],[Position2]]="GK",1,0)</f>
        <v>0</v>
      </c>
      <c r="Z760">
        <f>IF(Merge6[[#This Row],[Position2]]="LB",1,0)</f>
        <v>0</v>
      </c>
      <c r="AA760">
        <f>IF(Merge6[[#This Row],[Position2]]="CB",1,0)</f>
        <v>0</v>
      </c>
      <c r="AB760">
        <f>IF(Merge6[[#This Row],[Position2]]="RB",1,0)</f>
        <v>0</v>
      </c>
      <c r="AC760">
        <f>IF(Merge6[[#This Row],[Position2]]="LWB",1,0)</f>
        <v>0</v>
      </c>
      <c r="AD760">
        <f>IF(Merge6[[#This Row],[Position2]]="RWB",1,0)</f>
        <v>0</v>
      </c>
      <c r="AE760">
        <f>IF(Merge6[[#This Row],[Position2]]="LM",1,0)</f>
        <v>0</v>
      </c>
      <c r="AF760">
        <f>IF(Merge6[[#This Row],[Position2]]="CDM",1,0)</f>
        <v>0</v>
      </c>
      <c r="AG760">
        <f>IF(Merge6[[#This Row],[Position2]]="CM",1,0)</f>
        <v>0</v>
      </c>
      <c r="AH760">
        <f>IF(Merge6[[#This Row],[Position2]]="CAM",1,0)</f>
        <v>0</v>
      </c>
      <c r="AI760">
        <f>IF(Merge6[[#This Row],[Position2]]="RM",1,0)</f>
        <v>0</v>
      </c>
      <c r="AJ760">
        <f>IF(Merge6[[#This Row],[Position2]]="LW",1,0)</f>
        <v>0</v>
      </c>
      <c r="AK760">
        <f>IF(Merge6[[#This Row],[Position2]]="RW",1,0)</f>
        <v>0</v>
      </c>
      <c r="AL760">
        <f>IF(Merge6[[#This Row],[Position2]]="CF",1,0)</f>
        <v>0</v>
      </c>
      <c r="AM760">
        <f>IF(Merge6[[#This Row],[Position2]]="ST",1,0)</f>
        <v>1</v>
      </c>
      <c r="AN760">
        <v>74</v>
      </c>
      <c r="AO760">
        <v>81</v>
      </c>
      <c r="AP760">
        <v>61</v>
      </c>
      <c r="AQ760">
        <v>69</v>
      </c>
      <c r="AR760">
        <v>45</v>
      </c>
      <c r="AS760">
        <v>65</v>
      </c>
      <c r="AT760">
        <v>70</v>
      </c>
      <c r="AU760">
        <v>70</v>
      </c>
      <c r="AV760">
        <v>65</v>
      </c>
      <c r="AW760">
        <v>43</v>
      </c>
      <c r="AX760">
        <v>50</v>
      </c>
      <c r="AY760">
        <v>64</v>
      </c>
      <c r="AZ760">
        <v>52</v>
      </c>
      <c r="BA760" t="s">
        <v>1234</v>
      </c>
      <c r="BB760">
        <v>20</v>
      </c>
      <c r="BC760">
        <v>22</v>
      </c>
      <c r="BD760">
        <v>83</v>
      </c>
      <c r="BE760">
        <v>60</v>
      </c>
      <c r="BF760">
        <v>63</v>
      </c>
      <c r="BG760">
        <v>68</v>
      </c>
      <c r="BH760">
        <v>79</v>
      </c>
      <c r="BI760">
        <v>71</v>
      </c>
      <c r="BJ760">
        <v>59</v>
      </c>
      <c r="BK760">
        <v>7</v>
      </c>
      <c r="BL760">
        <v>9</v>
      </c>
      <c r="BM760">
        <v>6</v>
      </c>
      <c r="BN760">
        <v>6</v>
      </c>
      <c r="BO760">
        <v>7</v>
      </c>
      <c r="BP760">
        <v>33</v>
      </c>
      <c r="BQ760">
        <v>65</v>
      </c>
      <c r="BR760">
        <v>69</v>
      </c>
      <c r="BS760">
        <v>21</v>
      </c>
      <c r="BT760">
        <v>60</v>
      </c>
      <c r="BU760">
        <v>63</v>
      </c>
    </row>
    <row r="761" spans="1:73" x14ac:dyDescent="0.25">
      <c r="A761" t="s">
        <v>1305</v>
      </c>
      <c r="B761">
        <v>22</v>
      </c>
      <c r="C761" t="s">
        <v>10</v>
      </c>
      <c r="D761">
        <v>22</v>
      </c>
      <c r="E761">
        <f>Merge6[[#This Row],[age]]^2</f>
        <v>484</v>
      </c>
      <c r="F761" s="1">
        <v>11000000</v>
      </c>
      <c r="G761" s="1">
        <v>29500000</v>
      </c>
      <c r="H761" s="1">
        <f>Merge6[[#This Row],[MV at time]]/1000000</f>
        <v>11</v>
      </c>
      <c r="I761" s="1">
        <f>Merge6[[#This Row],[fee]]/1000000</f>
        <v>29.5</v>
      </c>
      <c r="J761" s="2">
        <f>Merge6[[#This Row],[fee]]/Merge6[[#This Row],[MV at time]]</f>
        <v>2.6818181818181817</v>
      </c>
      <c r="K761" t="s">
        <v>1233</v>
      </c>
      <c r="L761" t="s">
        <v>145</v>
      </c>
      <c r="M761" t="s">
        <v>319</v>
      </c>
      <c r="N761" t="s">
        <v>129</v>
      </c>
      <c r="O7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61" t="s">
        <v>60</v>
      </c>
      <c r="R761" t="s">
        <v>60</v>
      </c>
      <c r="S761">
        <v>75</v>
      </c>
      <c r="T761">
        <v>83</v>
      </c>
      <c r="U761">
        <f>Merge6[[#This Row],[POT]]-Merge6[[#This Row],[TOT]]</f>
        <v>8</v>
      </c>
      <c r="V761" t="s">
        <v>8</v>
      </c>
      <c r="W761">
        <f>IF(Merge6[[#This Row],[Preffoot]]="Right",1,0)</f>
        <v>1</v>
      </c>
      <c r="X761" t="s">
        <v>21</v>
      </c>
      <c r="Y761">
        <f>IF(Merge6[[#This Row],[Position2]]="GK",1,0)</f>
        <v>0</v>
      </c>
      <c r="Z761">
        <f>IF(Merge6[[#This Row],[Position2]]="LB",1,0)</f>
        <v>0</v>
      </c>
      <c r="AA761">
        <f>IF(Merge6[[#This Row],[Position2]]="CB",1,0)</f>
        <v>0</v>
      </c>
      <c r="AB761">
        <f>IF(Merge6[[#This Row],[Position2]]="RB",1,0)</f>
        <v>0</v>
      </c>
      <c r="AC761">
        <f>IF(Merge6[[#This Row],[Position2]]="LWB",1,0)</f>
        <v>0</v>
      </c>
      <c r="AD761">
        <f>IF(Merge6[[#This Row],[Position2]]="RWB",1,0)</f>
        <v>0</v>
      </c>
      <c r="AE761">
        <f>IF(Merge6[[#This Row],[Position2]]="LM",1,0)</f>
        <v>0</v>
      </c>
      <c r="AF761">
        <f>IF(Merge6[[#This Row],[Position2]]="CDM",1,0)</f>
        <v>0</v>
      </c>
      <c r="AG761">
        <f>IF(Merge6[[#This Row],[Position2]]="CM",1,0)</f>
        <v>0</v>
      </c>
      <c r="AH761">
        <f>IF(Merge6[[#This Row],[Position2]]="CAM",1,0)</f>
        <v>1</v>
      </c>
      <c r="AI761">
        <f>IF(Merge6[[#This Row],[Position2]]="RM",1,0)</f>
        <v>0</v>
      </c>
      <c r="AJ761">
        <f>IF(Merge6[[#This Row],[Position2]]="LW",1,0)</f>
        <v>0</v>
      </c>
      <c r="AK761">
        <f>IF(Merge6[[#This Row],[Position2]]="RW",1,0)</f>
        <v>0</v>
      </c>
      <c r="AL761">
        <f>IF(Merge6[[#This Row],[Position2]]="CF",1,0)</f>
        <v>0</v>
      </c>
      <c r="AM761">
        <f>IF(Merge6[[#This Row],[Position2]]="ST",1,0)</f>
        <v>0</v>
      </c>
      <c r="AN761">
        <v>75</v>
      </c>
      <c r="AO761">
        <v>77</v>
      </c>
      <c r="AP761">
        <v>67</v>
      </c>
      <c r="AQ761">
        <v>75</v>
      </c>
      <c r="AR761">
        <v>74</v>
      </c>
      <c r="AS761">
        <v>58</v>
      </c>
      <c r="AT761">
        <v>74</v>
      </c>
      <c r="AU761">
        <v>69</v>
      </c>
      <c r="AV761">
        <v>71</v>
      </c>
      <c r="AW761">
        <v>67</v>
      </c>
      <c r="AX761">
        <v>65</v>
      </c>
      <c r="AY761">
        <v>58</v>
      </c>
      <c r="AZ761">
        <v>59</v>
      </c>
      <c r="BA761" t="s">
        <v>1234</v>
      </c>
      <c r="BB761">
        <v>56</v>
      </c>
      <c r="BC761">
        <v>57</v>
      </c>
      <c r="BD761">
        <v>77</v>
      </c>
      <c r="BE761">
        <v>71</v>
      </c>
      <c r="BF761">
        <v>66</v>
      </c>
      <c r="BG761">
        <v>75</v>
      </c>
      <c r="BH761">
        <v>75</v>
      </c>
      <c r="BI761">
        <v>81</v>
      </c>
      <c r="BJ761">
        <v>58</v>
      </c>
      <c r="BK761">
        <v>15</v>
      </c>
      <c r="BL761">
        <v>7</v>
      </c>
      <c r="BM761">
        <v>7</v>
      </c>
      <c r="BN761">
        <v>14</v>
      </c>
      <c r="BO761">
        <v>11</v>
      </c>
      <c r="BP761">
        <v>62</v>
      </c>
      <c r="BQ761">
        <v>73</v>
      </c>
      <c r="BR761">
        <v>72</v>
      </c>
      <c r="BS761">
        <v>58</v>
      </c>
      <c r="BT761">
        <v>76</v>
      </c>
      <c r="BU761">
        <v>74</v>
      </c>
    </row>
    <row r="762" spans="1:73" x14ac:dyDescent="0.25">
      <c r="A762" t="s">
        <v>876</v>
      </c>
      <c r="B762">
        <v>17</v>
      </c>
      <c r="C762" t="s">
        <v>57</v>
      </c>
      <c r="D762">
        <v>26</v>
      </c>
      <c r="E762">
        <f>Merge6[[#This Row],[age]]^2</f>
        <v>676</v>
      </c>
      <c r="F762" s="1">
        <v>20000000</v>
      </c>
      <c r="G762" s="1">
        <v>15800000</v>
      </c>
      <c r="H762" s="1">
        <f>Merge6[[#This Row],[MV at time]]/1000000</f>
        <v>20</v>
      </c>
      <c r="I762" s="1">
        <f>Merge6[[#This Row],[fee]]/1000000</f>
        <v>15.8</v>
      </c>
      <c r="J762" s="2">
        <f>Merge6[[#This Row],[fee]]/Merge6[[#This Row],[MV at time]]</f>
        <v>0.79</v>
      </c>
      <c r="K762" t="s">
        <v>773</v>
      </c>
      <c r="L762" t="s">
        <v>149</v>
      </c>
      <c r="M762" t="s">
        <v>291</v>
      </c>
      <c r="N762" t="s">
        <v>486</v>
      </c>
      <c r="O7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62" t="s">
        <v>55</v>
      </c>
      <c r="R762" t="s">
        <v>60</v>
      </c>
      <c r="S762">
        <v>77</v>
      </c>
      <c r="T762">
        <v>80</v>
      </c>
      <c r="U762">
        <f>Merge6[[#This Row],[POT]]-Merge6[[#This Row],[TOT]]</f>
        <v>3</v>
      </c>
      <c r="V762" t="s">
        <v>8</v>
      </c>
      <c r="W762">
        <f>IF(Merge6[[#This Row],[Preffoot]]="Right",1,0)</f>
        <v>1</v>
      </c>
      <c r="X762" t="s">
        <v>20</v>
      </c>
      <c r="Y762">
        <f>IF(Merge6[[#This Row],[Position2]]="GK",1,0)</f>
        <v>0</v>
      </c>
      <c r="Z762">
        <f>IF(Merge6[[#This Row],[Position2]]="LB",1,0)</f>
        <v>0</v>
      </c>
      <c r="AA762">
        <f>IF(Merge6[[#This Row],[Position2]]="CB",1,0)</f>
        <v>0</v>
      </c>
      <c r="AB762">
        <f>IF(Merge6[[#This Row],[Position2]]="RB",1,0)</f>
        <v>0</v>
      </c>
      <c r="AC762">
        <f>IF(Merge6[[#This Row],[Position2]]="LWB",1,0)</f>
        <v>0</v>
      </c>
      <c r="AD762">
        <f>IF(Merge6[[#This Row],[Position2]]="RWB",1,0)</f>
        <v>0</v>
      </c>
      <c r="AE762">
        <f>IF(Merge6[[#This Row],[Position2]]="LM",1,0)</f>
        <v>0</v>
      </c>
      <c r="AF762">
        <f>IF(Merge6[[#This Row],[Position2]]="CDM",1,0)</f>
        <v>0</v>
      </c>
      <c r="AG762">
        <f>IF(Merge6[[#This Row],[Position2]]="CM",1,0)</f>
        <v>1</v>
      </c>
      <c r="AH762">
        <f>IF(Merge6[[#This Row],[Position2]]="CAM",1,0)</f>
        <v>0</v>
      </c>
      <c r="AI762">
        <f>IF(Merge6[[#This Row],[Position2]]="RM",1,0)</f>
        <v>0</v>
      </c>
      <c r="AJ762">
        <f>IF(Merge6[[#This Row],[Position2]]="LW",1,0)</f>
        <v>0</v>
      </c>
      <c r="AK762">
        <f>IF(Merge6[[#This Row],[Position2]]="RW",1,0)</f>
        <v>0</v>
      </c>
      <c r="AL762">
        <f>IF(Merge6[[#This Row],[Position2]]="CF",1,0)</f>
        <v>0</v>
      </c>
      <c r="AM762">
        <f>IF(Merge6[[#This Row],[Position2]]="ST",1,0)</f>
        <v>0</v>
      </c>
      <c r="AN762">
        <v>76</v>
      </c>
      <c r="AO762">
        <v>76</v>
      </c>
      <c r="AP762">
        <v>74</v>
      </c>
      <c r="AQ762">
        <v>78</v>
      </c>
      <c r="AR762">
        <v>79</v>
      </c>
      <c r="AS762">
        <v>69</v>
      </c>
      <c r="AT762">
        <v>79</v>
      </c>
      <c r="AU762">
        <v>71</v>
      </c>
      <c r="AV762">
        <v>72</v>
      </c>
      <c r="AW762">
        <v>76</v>
      </c>
      <c r="AX762">
        <v>68</v>
      </c>
      <c r="AY762">
        <v>68</v>
      </c>
      <c r="AZ762">
        <v>72</v>
      </c>
      <c r="BA762">
        <v>68</v>
      </c>
      <c r="BB762">
        <v>71</v>
      </c>
      <c r="BC762">
        <v>74</v>
      </c>
      <c r="BD762">
        <v>75</v>
      </c>
      <c r="BE762">
        <v>81</v>
      </c>
      <c r="BF762">
        <v>76</v>
      </c>
      <c r="BG762">
        <v>68</v>
      </c>
      <c r="BH762">
        <v>72</v>
      </c>
      <c r="BI762">
        <v>78</v>
      </c>
      <c r="BJ762">
        <v>76</v>
      </c>
      <c r="BK762">
        <v>9</v>
      </c>
      <c r="BL762">
        <v>6</v>
      </c>
      <c r="BM762">
        <v>16</v>
      </c>
      <c r="BN762">
        <v>16</v>
      </c>
      <c r="BO762">
        <v>9</v>
      </c>
      <c r="BP762">
        <v>73</v>
      </c>
      <c r="BQ762">
        <v>78</v>
      </c>
      <c r="BR762">
        <v>76</v>
      </c>
      <c r="BS762">
        <v>73</v>
      </c>
      <c r="BT762">
        <v>77</v>
      </c>
      <c r="BU762">
        <v>78</v>
      </c>
    </row>
    <row r="763" spans="1:73" x14ac:dyDescent="0.25">
      <c r="A763" t="s">
        <v>1007</v>
      </c>
      <c r="B763">
        <v>35</v>
      </c>
      <c r="C763" t="s">
        <v>71</v>
      </c>
      <c r="D763">
        <v>24</v>
      </c>
      <c r="E763">
        <f>Merge6[[#This Row],[age]]^2</f>
        <v>576</v>
      </c>
      <c r="F763" s="1">
        <v>6500000</v>
      </c>
      <c r="G763" s="1">
        <v>5000000</v>
      </c>
      <c r="H763" s="1">
        <f>Merge6[[#This Row],[MV at time]]/1000000</f>
        <v>6.5</v>
      </c>
      <c r="I763" s="1">
        <f>Merge6[[#This Row],[fee]]/1000000</f>
        <v>5</v>
      </c>
      <c r="J763" s="2">
        <f>Merge6[[#This Row],[fee]]/Merge6[[#This Row],[MV at time]]</f>
        <v>0.76923076923076927</v>
      </c>
      <c r="K763" t="s">
        <v>773</v>
      </c>
      <c r="L763" t="s">
        <v>124</v>
      </c>
      <c r="M763" t="s">
        <v>106</v>
      </c>
      <c r="N763" t="s">
        <v>135</v>
      </c>
      <c r="O7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63" t="s">
        <v>6</v>
      </c>
      <c r="R763" t="s">
        <v>55</v>
      </c>
      <c r="S763">
        <v>75</v>
      </c>
      <c r="T763">
        <v>78</v>
      </c>
      <c r="U763">
        <f>Merge6[[#This Row],[POT]]-Merge6[[#This Row],[TOT]]</f>
        <v>3</v>
      </c>
      <c r="V763" t="s">
        <v>8</v>
      </c>
      <c r="W763">
        <f>IF(Merge6[[#This Row],[Preffoot]]="Right",1,0)</f>
        <v>1</v>
      </c>
      <c r="X763" t="s">
        <v>77</v>
      </c>
      <c r="Y763">
        <f>IF(Merge6[[#This Row],[Position2]]="GK",1,0)</f>
        <v>0</v>
      </c>
      <c r="Z763">
        <f>IF(Merge6[[#This Row],[Position2]]="LB",1,0)</f>
        <v>0</v>
      </c>
      <c r="AA763">
        <f>IF(Merge6[[#This Row],[Position2]]="CB",1,0)</f>
        <v>0</v>
      </c>
      <c r="AB763">
        <f>IF(Merge6[[#This Row],[Position2]]="RB",1,0)</f>
        <v>0</v>
      </c>
      <c r="AC763">
        <f>IF(Merge6[[#This Row],[Position2]]="LWB",1,0)</f>
        <v>0</v>
      </c>
      <c r="AD763">
        <f>IF(Merge6[[#This Row],[Position2]]="RWB",1,0)</f>
        <v>0</v>
      </c>
      <c r="AE763">
        <f>IF(Merge6[[#This Row],[Position2]]="LM",1,0)</f>
        <v>1</v>
      </c>
      <c r="AF763">
        <f>IF(Merge6[[#This Row],[Position2]]="CDM",1,0)</f>
        <v>0</v>
      </c>
      <c r="AG763">
        <f>IF(Merge6[[#This Row],[Position2]]="CM",1,0)</f>
        <v>0</v>
      </c>
      <c r="AH763">
        <f>IF(Merge6[[#This Row],[Position2]]="CAM",1,0)</f>
        <v>0</v>
      </c>
      <c r="AI763">
        <f>IF(Merge6[[#This Row],[Position2]]="RM",1,0)</f>
        <v>0</v>
      </c>
      <c r="AJ763">
        <f>IF(Merge6[[#This Row],[Position2]]="LW",1,0)</f>
        <v>0</v>
      </c>
      <c r="AK763">
        <f>IF(Merge6[[#This Row],[Position2]]="RW",1,0)</f>
        <v>0</v>
      </c>
      <c r="AL763">
        <f>IF(Merge6[[#This Row],[Position2]]="CF",1,0)</f>
        <v>0</v>
      </c>
      <c r="AM763">
        <f>IF(Merge6[[#This Row],[Position2]]="ST",1,0)</f>
        <v>0</v>
      </c>
      <c r="AN763">
        <v>74</v>
      </c>
      <c r="AO763">
        <v>80</v>
      </c>
      <c r="AP763">
        <v>70</v>
      </c>
      <c r="AQ763">
        <v>67</v>
      </c>
      <c r="AR763">
        <v>62</v>
      </c>
      <c r="AS763">
        <v>58</v>
      </c>
      <c r="AT763">
        <v>73</v>
      </c>
      <c r="AU763">
        <v>70</v>
      </c>
      <c r="AV763">
        <v>66</v>
      </c>
      <c r="AW763">
        <v>47</v>
      </c>
      <c r="AX763">
        <v>55</v>
      </c>
      <c r="AY763">
        <v>60</v>
      </c>
      <c r="AZ763">
        <v>72</v>
      </c>
      <c r="BA763">
        <v>30</v>
      </c>
      <c r="BB763">
        <v>32</v>
      </c>
      <c r="BC763">
        <v>30</v>
      </c>
      <c r="BD763">
        <v>92</v>
      </c>
      <c r="BE763">
        <v>74</v>
      </c>
      <c r="BF763">
        <v>68</v>
      </c>
      <c r="BG763">
        <v>92</v>
      </c>
      <c r="BH763">
        <v>91</v>
      </c>
      <c r="BI763">
        <v>90</v>
      </c>
      <c r="BJ763">
        <v>89</v>
      </c>
      <c r="BK763">
        <v>13</v>
      </c>
      <c r="BL763">
        <v>7</v>
      </c>
      <c r="BM763">
        <v>13</v>
      </c>
      <c r="BN763">
        <v>12</v>
      </c>
      <c r="BO763">
        <v>9</v>
      </c>
      <c r="BP763">
        <v>38</v>
      </c>
      <c r="BQ763">
        <v>68</v>
      </c>
      <c r="BR763">
        <v>72</v>
      </c>
      <c r="BS763">
        <v>34</v>
      </c>
      <c r="BT763">
        <v>69</v>
      </c>
      <c r="BU763">
        <v>74</v>
      </c>
    </row>
    <row r="764" spans="1:73" x14ac:dyDescent="0.25">
      <c r="A764" t="s">
        <v>383</v>
      </c>
      <c r="B764">
        <v>47</v>
      </c>
      <c r="C764" t="s">
        <v>1</v>
      </c>
      <c r="D764">
        <v>21</v>
      </c>
      <c r="E764">
        <f>Merge6[[#This Row],[age]]^2</f>
        <v>441</v>
      </c>
      <c r="F764" s="1">
        <v>10000000</v>
      </c>
      <c r="G764" s="1">
        <v>15000000</v>
      </c>
      <c r="H764" s="1">
        <f>Merge6[[#This Row],[MV at time]]/1000000</f>
        <v>10</v>
      </c>
      <c r="I764" s="1">
        <f>Merge6[[#This Row],[fee]]/1000000</f>
        <v>15</v>
      </c>
      <c r="J764" s="2">
        <f>Merge6[[#This Row],[fee]]/Merge6[[#This Row],[MV at time]]</f>
        <v>1.5</v>
      </c>
      <c r="K764" t="s">
        <v>2</v>
      </c>
      <c r="L764" t="s">
        <v>222</v>
      </c>
      <c r="M764" t="s">
        <v>177</v>
      </c>
      <c r="N764" t="s">
        <v>169</v>
      </c>
      <c r="O7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64" t="s">
        <v>55</v>
      </c>
      <c r="R764" t="s">
        <v>6</v>
      </c>
      <c r="S764">
        <v>75</v>
      </c>
      <c r="T764">
        <v>83</v>
      </c>
      <c r="U764">
        <f>Merge6[[#This Row],[POT]]-Merge6[[#This Row],[TOT]]</f>
        <v>8</v>
      </c>
      <c r="V764" t="s">
        <v>8</v>
      </c>
      <c r="W764">
        <f>IF(Merge6[[#This Row],[Preffoot]]="Right",1,0)</f>
        <v>1</v>
      </c>
      <c r="X764" t="s">
        <v>9</v>
      </c>
      <c r="Y764">
        <f>IF(Merge6[[#This Row],[Position2]]="GK",1,0)</f>
        <v>0</v>
      </c>
      <c r="Z764">
        <f>IF(Merge6[[#This Row],[Position2]]="LB",1,0)</f>
        <v>0</v>
      </c>
      <c r="AA764">
        <f>IF(Merge6[[#This Row],[Position2]]="CB",1,0)</f>
        <v>1</v>
      </c>
      <c r="AB764">
        <f>IF(Merge6[[#This Row],[Position2]]="RB",1,0)</f>
        <v>0</v>
      </c>
      <c r="AC764">
        <f>IF(Merge6[[#This Row],[Position2]]="LWB",1,0)</f>
        <v>0</v>
      </c>
      <c r="AD764">
        <f>IF(Merge6[[#This Row],[Position2]]="RWB",1,0)</f>
        <v>0</v>
      </c>
      <c r="AE764">
        <f>IF(Merge6[[#This Row],[Position2]]="LM",1,0)</f>
        <v>0</v>
      </c>
      <c r="AF764">
        <f>IF(Merge6[[#This Row],[Position2]]="CDM",1,0)</f>
        <v>0</v>
      </c>
      <c r="AG764">
        <f>IF(Merge6[[#This Row],[Position2]]="CM",1,0)</f>
        <v>0</v>
      </c>
      <c r="AH764">
        <f>IF(Merge6[[#This Row],[Position2]]="CAM",1,0)</f>
        <v>0</v>
      </c>
      <c r="AI764">
        <f>IF(Merge6[[#This Row],[Position2]]="RM",1,0)</f>
        <v>0</v>
      </c>
      <c r="AJ764">
        <f>IF(Merge6[[#This Row],[Position2]]="LW",1,0)</f>
        <v>0</v>
      </c>
      <c r="AK764">
        <f>IF(Merge6[[#This Row],[Position2]]="RW",1,0)</f>
        <v>0</v>
      </c>
      <c r="AL764">
        <f>IF(Merge6[[#This Row],[Position2]]="CF",1,0)</f>
        <v>0</v>
      </c>
      <c r="AM764">
        <f>IF(Merge6[[#This Row],[Position2]]="ST",1,0)</f>
        <v>0</v>
      </c>
      <c r="AN764">
        <v>53</v>
      </c>
      <c r="AO764">
        <v>56</v>
      </c>
      <c r="AP764">
        <v>28</v>
      </c>
      <c r="AQ764">
        <v>64</v>
      </c>
      <c r="AR764">
        <v>52</v>
      </c>
      <c r="AS764">
        <v>83</v>
      </c>
      <c r="AT764">
        <v>45</v>
      </c>
      <c r="AU764">
        <v>36</v>
      </c>
      <c r="AV764">
        <v>29</v>
      </c>
      <c r="AW764">
        <v>34</v>
      </c>
      <c r="AX764">
        <v>26</v>
      </c>
      <c r="AY764">
        <v>49</v>
      </c>
      <c r="AZ764">
        <v>31</v>
      </c>
      <c r="BA764">
        <v>74</v>
      </c>
      <c r="BB764">
        <v>68</v>
      </c>
      <c r="BC764">
        <v>76</v>
      </c>
      <c r="BD764">
        <v>59</v>
      </c>
      <c r="BE764">
        <v>75</v>
      </c>
      <c r="BF764">
        <v>82</v>
      </c>
      <c r="BG764">
        <v>33</v>
      </c>
      <c r="BH764">
        <v>59</v>
      </c>
      <c r="BI764">
        <v>46</v>
      </c>
      <c r="BJ764">
        <v>86</v>
      </c>
      <c r="BK764">
        <v>14</v>
      </c>
      <c r="BL764">
        <v>15</v>
      </c>
      <c r="BM764">
        <v>11</v>
      </c>
      <c r="BN764">
        <v>10</v>
      </c>
      <c r="BO764">
        <v>11</v>
      </c>
      <c r="BP764">
        <v>76</v>
      </c>
      <c r="BQ764">
        <v>68</v>
      </c>
      <c r="BR764">
        <v>47</v>
      </c>
      <c r="BS764">
        <v>74</v>
      </c>
      <c r="BT764">
        <v>45</v>
      </c>
      <c r="BU764">
        <v>67</v>
      </c>
    </row>
    <row r="765" spans="1:73" x14ac:dyDescent="0.25">
      <c r="A765" t="s">
        <v>679</v>
      </c>
      <c r="B765">
        <v>11</v>
      </c>
      <c r="C765" t="s">
        <v>71</v>
      </c>
      <c r="D765">
        <v>19</v>
      </c>
      <c r="E765">
        <f>Merge6[[#This Row],[age]]^2</f>
        <v>361</v>
      </c>
      <c r="F765" s="1">
        <v>12000000</v>
      </c>
      <c r="G765" s="1">
        <v>15000000</v>
      </c>
      <c r="H765" s="1">
        <f>Merge6[[#This Row],[MV at time]]/1000000</f>
        <v>12</v>
      </c>
      <c r="I765" s="1">
        <f>Merge6[[#This Row],[fee]]/1000000</f>
        <v>15</v>
      </c>
      <c r="J765" s="2">
        <f>Merge6[[#This Row],[fee]]/Merge6[[#This Row],[MV at time]]</f>
        <v>1.25</v>
      </c>
      <c r="K765" t="s">
        <v>509</v>
      </c>
      <c r="L765" t="s">
        <v>149</v>
      </c>
      <c r="M765" t="s">
        <v>242</v>
      </c>
      <c r="N765" t="s">
        <v>282</v>
      </c>
      <c r="O7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65" t="s">
        <v>55</v>
      </c>
      <c r="R765" t="s">
        <v>91</v>
      </c>
      <c r="S765">
        <v>78</v>
      </c>
      <c r="T765">
        <v>87</v>
      </c>
      <c r="U765">
        <f>Merge6[[#This Row],[POT]]-Merge6[[#This Row],[TOT]]</f>
        <v>9</v>
      </c>
      <c r="V765" t="s">
        <v>43</v>
      </c>
      <c r="W765">
        <f>IF(Merge6[[#This Row],[Preffoot]]="Right",1,0)</f>
        <v>0</v>
      </c>
      <c r="X765" t="s">
        <v>77</v>
      </c>
      <c r="Y765">
        <f>IF(Merge6[[#This Row],[Position2]]="GK",1,0)</f>
        <v>0</v>
      </c>
      <c r="Z765">
        <f>IF(Merge6[[#This Row],[Position2]]="LB",1,0)</f>
        <v>0</v>
      </c>
      <c r="AA765">
        <f>IF(Merge6[[#This Row],[Position2]]="CB",1,0)</f>
        <v>0</v>
      </c>
      <c r="AB765">
        <f>IF(Merge6[[#This Row],[Position2]]="RB",1,0)</f>
        <v>0</v>
      </c>
      <c r="AC765">
        <f>IF(Merge6[[#This Row],[Position2]]="LWB",1,0)</f>
        <v>0</v>
      </c>
      <c r="AD765">
        <f>IF(Merge6[[#This Row],[Position2]]="RWB",1,0)</f>
        <v>0</v>
      </c>
      <c r="AE765">
        <f>IF(Merge6[[#This Row],[Position2]]="LM",1,0)</f>
        <v>1</v>
      </c>
      <c r="AF765">
        <f>IF(Merge6[[#This Row],[Position2]]="CDM",1,0)</f>
        <v>0</v>
      </c>
      <c r="AG765">
        <f>IF(Merge6[[#This Row],[Position2]]="CM",1,0)</f>
        <v>0</v>
      </c>
      <c r="AH765">
        <f>IF(Merge6[[#This Row],[Position2]]="CAM",1,0)</f>
        <v>0</v>
      </c>
      <c r="AI765">
        <f>IF(Merge6[[#This Row],[Position2]]="RM",1,0)</f>
        <v>0</v>
      </c>
      <c r="AJ765">
        <f>IF(Merge6[[#This Row],[Position2]]="LW",1,0)</f>
        <v>0</v>
      </c>
      <c r="AK765">
        <f>IF(Merge6[[#This Row],[Position2]]="RW",1,0)</f>
        <v>0</v>
      </c>
      <c r="AL765">
        <f>IF(Merge6[[#This Row],[Position2]]="CF",1,0)</f>
        <v>0</v>
      </c>
      <c r="AM765">
        <f>IF(Merge6[[#This Row],[Position2]]="ST",1,0)</f>
        <v>0</v>
      </c>
      <c r="AN765">
        <v>78</v>
      </c>
      <c r="AO765">
        <v>84</v>
      </c>
      <c r="AP765">
        <v>69</v>
      </c>
      <c r="AQ765">
        <v>75</v>
      </c>
      <c r="AR765">
        <v>69</v>
      </c>
      <c r="AS765">
        <v>36</v>
      </c>
      <c r="AT765">
        <v>71</v>
      </c>
      <c r="AU765">
        <v>67</v>
      </c>
      <c r="AV765">
        <v>52</v>
      </c>
      <c r="AW765">
        <v>65</v>
      </c>
      <c r="AX765">
        <v>41</v>
      </c>
      <c r="AY765">
        <v>42</v>
      </c>
      <c r="AZ765">
        <v>60</v>
      </c>
      <c r="BA765">
        <v>45</v>
      </c>
      <c r="BB765">
        <v>38</v>
      </c>
      <c r="BC765">
        <v>39</v>
      </c>
      <c r="BD765">
        <v>96</v>
      </c>
      <c r="BE765">
        <v>68</v>
      </c>
      <c r="BF765">
        <v>44</v>
      </c>
      <c r="BG765">
        <v>90</v>
      </c>
      <c r="BH765">
        <v>94</v>
      </c>
      <c r="BI765">
        <v>90</v>
      </c>
      <c r="BJ765">
        <v>62</v>
      </c>
      <c r="BK765">
        <v>8</v>
      </c>
      <c r="BL765">
        <v>8</v>
      </c>
      <c r="BM765">
        <v>9</v>
      </c>
      <c r="BN765">
        <v>8</v>
      </c>
      <c r="BO765">
        <v>14</v>
      </c>
      <c r="BP765">
        <v>51</v>
      </c>
      <c r="BQ765">
        <v>71</v>
      </c>
      <c r="BR765">
        <v>71</v>
      </c>
      <c r="BS765">
        <v>46</v>
      </c>
      <c r="BT765">
        <v>72</v>
      </c>
      <c r="BU765">
        <v>74</v>
      </c>
    </row>
    <row r="766" spans="1:73" x14ac:dyDescent="0.25">
      <c r="A766" t="s">
        <v>680</v>
      </c>
      <c r="B766">
        <v>0</v>
      </c>
      <c r="C766" t="s">
        <v>71</v>
      </c>
      <c r="D766">
        <v>21</v>
      </c>
      <c r="E766">
        <f>Merge6[[#This Row],[age]]^2</f>
        <v>441</v>
      </c>
      <c r="F766" s="1">
        <v>12000000</v>
      </c>
      <c r="G766" s="1">
        <v>15700000</v>
      </c>
      <c r="H766" s="1">
        <f>Merge6[[#This Row],[MV at time]]/1000000</f>
        <v>12</v>
      </c>
      <c r="I766" s="1">
        <f>Merge6[[#This Row],[fee]]/1000000</f>
        <v>15.7</v>
      </c>
      <c r="J766" s="2">
        <f>Merge6[[#This Row],[fee]]/Merge6[[#This Row],[MV at time]]</f>
        <v>1.3083333333333333</v>
      </c>
      <c r="K766" t="s">
        <v>509</v>
      </c>
      <c r="L766" t="s">
        <v>343</v>
      </c>
      <c r="M766" t="s">
        <v>681</v>
      </c>
      <c r="N766" t="s">
        <v>210</v>
      </c>
      <c r="O7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66" t="s">
        <v>42</v>
      </c>
      <c r="R766" t="s">
        <v>60</v>
      </c>
      <c r="S766">
        <v>75</v>
      </c>
      <c r="T766">
        <v>83</v>
      </c>
      <c r="U766">
        <f>Merge6[[#This Row],[POT]]-Merge6[[#This Row],[TOT]]</f>
        <v>8</v>
      </c>
      <c r="V766" t="s">
        <v>8</v>
      </c>
      <c r="W766">
        <f>IF(Merge6[[#This Row],[Preffoot]]="Right",1,0)</f>
        <v>1</v>
      </c>
      <c r="X766" t="s">
        <v>77</v>
      </c>
      <c r="Y766">
        <f>IF(Merge6[[#This Row],[Position2]]="GK",1,0)</f>
        <v>0</v>
      </c>
      <c r="Z766">
        <f>IF(Merge6[[#This Row],[Position2]]="LB",1,0)</f>
        <v>0</v>
      </c>
      <c r="AA766">
        <f>IF(Merge6[[#This Row],[Position2]]="CB",1,0)</f>
        <v>0</v>
      </c>
      <c r="AB766">
        <f>IF(Merge6[[#This Row],[Position2]]="RB",1,0)</f>
        <v>0</v>
      </c>
      <c r="AC766">
        <f>IF(Merge6[[#This Row],[Position2]]="LWB",1,0)</f>
        <v>0</v>
      </c>
      <c r="AD766">
        <f>IF(Merge6[[#This Row],[Position2]]="RWB",1,0)</f>
        <v>0</v>
      </c>
      <c r="AE766">
        <f>IF(Merge6[[#This Row],[Position2]]="LM",1,0)</f>
        <v>1</v>
      </c>
      <c r="AF766">
        <f>IF(Merge6[[#This Row],[Position2]]="CDM",1,0)</f>
        <v>0</v>
      </c>
      <c r="AG766">
        <f>IF(Merge6[[#This Row],[Position2]]="CM",1,0)</f>
        <v>0</v>
      </c>
      <c r="AH766">
        <f>IF(Merge6[[#This Row],[Position2]]="CAM",1,0)</f>
        <v>0</v>
      </c>
      <c r="AI766">
        <f>IF(Merge6[[#This Row],[Position2]]="RM",1,0)</f>
        <v>0</v>
      </c>
      <c r="AJ766">
        <f>IF(Merge6[[#This Row],[Position2]]="LW",1,0)</f>
        <v>0</v>
      </c>
      <c r="AK766">
        <f>IF(Merge6[[#This Row],[Position2]]="RW",1,0)</f>
        <v>0</v>
      </c>
      <c r="AL766">
        <f>IF(Merge6[[#This Row],[Position2]]="CF",1,0)</f>
        <v>0</v>
      </c>
      <c r="AM766">
        <f>IF(Merge6[[#This Row],[Position2]]="ST",1,0)</f>
        <v>0</v>
      </c>
      <c r="AN766">
        <v>77</v>
      </c>
      <c r="AO766">
        <v>83</v>
      </c>
      <c r="AP766">
        <v>68</v>
      </c>
      <c r="AQ766">
        <v>67</v>
      </c>
      <c r="AR766">
        <v>59</v>
      </c>
      <c r="AS766">
        <v>57</v>
      </c>
      <c r="AT766">
        <v>68</v>
      </c>
      <c r="AU766">
        <v>71</v>
      </c>
      <c r="AV766">
        <v>66</v>
      </c>
      <c r="AW766">
        <v>65</v>
      </c>
      <c r="AX766">
        <v>59</v>
      </c>
      <c r="AY766">
        <v>45</v>
      </c>
      <c r="AZ766">
        <v>57</v>
      </c>
      <c r="BA766">
        <v>32</v>
      </c>
      <c r="BB766">
        <v>31</v>
      </c>
      <c r="BC766">
        <v>37</v>
      </c>
      <c r="BD766">
        <v>87</v>
      </c>
      <c r="BE766">
        <v>71</v>
      </c>
      <c r="BF766">
        <v>62</v>
      </c>
      <c r="BG766">
        <v>83</v>
      </c>
      <c r="BH766">
        <v>89</v>
      </c>
      <c r="BI766">
        <v>88</v>
      </c>
      <c r="BJ766">
        <v>90</v>
      </c>
      <c r="BK766">
        <v>14</v>
      </c>
      <c r="BL766">
        <v>12</v>
      </c>
      <c r="BM766">
        <v>9</v>
      </c>
      <c r="BN766">
        <v>9</v>
      </c>
      <c r="BO766">
        <v>10</v>
      </c>
      <c r="BP766">
        <v>64</v>
      </c>
      <c r="BQ766">
        <v>69</v>
      </c>
      <c r="BR766">
        <v>73</v>
      </c>
      <c r="BS766">
        <v>33</v>
      </c>
      <c r="BT766">
        <v>69</v>
      </c>
      <c r="BU766">
        <v>68</v>
      </c>
    </row>
    <row r="767" spans="1:73" x14ac:dyDescent="0.25">
      <c r="A767" t="s">
        <v>1415</v>
      </c>
      <c r="B767">
        <v>11</v>
      </c>
      <c r="C767" t="s">
        <v>1</v>
      </c>
      <c r="D767">
        <v>26</v>
      </c>
      <c r="E767">
        <f>Merge6[[#This Row],[age]]^2</f>
        <v>676</v>
      </c>
      <c r="F767" s="1">
        <v>18000000</v>
      </c>
      <c r="G767" s="1">
        <v>10000000</v>
      </c>
      <c r="H767" s="1">
        <f>Merge6[[#This Row],[MV at time]]/1000000</f>
        <v>18</v>
      </c>
      <c r="I767" s="1">
        <f>Merge6[[#This Row],[fee]]/1000000</f>
        <v>10</v>
      </c>
      <c r="J767" s="2">
        <f>Merge6[[#This Row],[fee]]/Merge6[[#This Row],[MV at time]]</f>
        <v>0.55555555555555558</v>
      </c>
      <c r="K767" t="s">
        <v>1233</v>
      </c>
      <c r="L767" t="s">
        <v>279</v>
      </c>
      <c r="M767" t="s">
        <v>178</v>
      </c>
      <c r="N767" t="s">
        <v>129</v>
      </c>
      <c r="O7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67" t="s">
        <v>91</v>
      </c>
      <c r="R767" t="s">
        <v>60</v>
      </c>
      <c r="S767">
        <v>78</v>
      </c>
      <c r="T767">
        <v>80</v>
      </c>
      <c r="U767">
        <f>Merge6[[#This Row],[POT]]-Merge6[[#This Row],[TOT]]</f>
        <v>2</v>
      </c>
      <c r="V767" t="s">
        <v>43</v>
      </c>
      <c r="W767">
        <f>IF(Merge6[[#This Row],[Preffoot]]="Right",1,0)</f>
        <v>0</v>
      </c>
      <c r="X767" t="s">
        <v>9</v>
      </c>
      <c r="Y767">
        <f>IF(Merge6[[#This Row],[Position2]]="GK",1,0)</f>
        <v>0</v>
      </c>
      <c r="Z767">
        <f>IF(Merge6[[#This Row],[Position2]]="LB",1,0)</f>
        <v>0</v>
      </c>
      <c r="AA767">
        <f>IF(Merge6[[#This Row],[Position2]]="CB",1,0)</f>
        <v>1</v>
      </c>
      <c r="AB767">
        <f>IF(Merge6[[#This Row],[Position2]]="RB",1,0)</f>
        <v>0</v>
      </c>
      <c r="AC767">
        <f>IF(Merge6[[#This Row],[Position2]]="LWB",1,0)</f>
        <v>0</v>
      </c>
      <c r="AD767">
        <f>IF(Merge6[[#This Row],[Position2]]="RWB",1,0)</f>
        <v>0</v>
      </c>
      <c r="AE767">
        <f>IF(Merge6[[#This Row],[Position2]]="LM",1,0)</f>
        <v>0</v>
      </c>
      <c r="AF767">
        <f>IF(Merge6[[#This Row],[Position2]]="CDM",1,0)</f>
        <v>0</v>
      </c>
      <c r="AG767">
        <f>IF(Merge6[[#This Row],[Position2]]="CM",1,0)</f>
        <v>0</v>
      </c>
      <c r="AH767">
        <f>IF(Merge6[[#This Row],[Position2]]="CAM",1,0)</f>
        <v>0</v>
      </c>
      <c r="AI767">
        <f>IF(Merge6[[#This Row],[Position2]]="RM",1,0)</f>
        <v>0</v>
      </c>
      <c r="AJ767">
        <f>IF(Merge6[[#This Row],[Position2]]="LW",1,0)</f>
        <v>0</v>
      </c>
      <c r="AK767">
        <f>IF(Merge6[[#This Row],[Position2]]="RW",1,0)</f>
        <v>0</v>
      </c>
      <c r="AL767">
        <f>IF(Merge6[[#This Row],[Position2]]="CF",1,0)</f>
        <v>0</v>
      </c>
      <c r="AM767">
        <f>IF(Merge6[[#This Row],[Position2]]="ST",1,0)</f>
        <v>0</v>
      </c>
      <c r="AN767">
        <v>65</v>
      </c>
      <c r="AO767">
        <v>69</v>
      </c>
      <c r="AP767">
        <v>66</v>
      </c>
      <c r="AQ767">
        <v>73</v>
      </c>
      <c r="AR767">
        <v>70</v>
      </c>
      <c r="AS767">
        <v>81</v>
      </c>
      <c r="AT767">
        <v>49</v>
      </c>
      <c r="AU767">
        <v>37</v>
      </c>
      <c r="AV767">
        <v>38</v>
      </c>
      <c r="AW767">
        <v>41</v>
      </c>
      <c r="AX767">
        <v>36</v>
      </c>
      <c r="AY767">
        <v>74</v>
      </c>
      <c r="AZ767">
        <v>39</v>
      </c>
      <c r="BA767" t="s">
        <v>1234</v>
      </c>
      <c r="BB767">
        <v>75</v>
      </c>
      <c r="BC767">
        <v>81</v>
      </c>
      <c r="BD767">
        <v>69</v>
      </c>
      <c r="BE767">
        <v>69</v>
      </c>
      <c r="BF767">
        <v>83</v>
      </c>
      <c r="BG767">
        <v>52</v>
      </c>
      <c r="BH767">
        <v>87</v>
      </c>
      <c r="BI767">
        <v>66</v>
      </c>
      <c r="BJ767">
        <v>77</v>
      </c>
      <c r="BK767">
        <v>8</v>
      </c>
      <c r="BL767">
        <v>9</v>
      </c>
      <c r="BM767">
        <v>14</v>
      </c>
      <c r="BN767">
        <v>6</v>
      </c>
      <c r="BO767">
        <v>7</v>
      </c>
      <c r="BP767">
        <v>79</v>
      </c>
      <c r="BQ767">
        <v>77</v>
      </c>
      <c r="BR767">
        <v>49</v>
      </c>
      <c r="BS767">
        <v>79</v>
      </c>
      <c r="BT767">
        <v>58</v>
      </c>
      <c r="BU767">
        <v>73</v>
      </c>
    </row>
    <row r="768" spans="1:73" x14ac:dyDescent="0.25">
      <c r="A768" t="s">
        <v>682</v>
      </c>
      <c r="B768">
        <v>23</v>
      </c>
      <c r="C768" t="s">
        <v>28</v>
      </c>
      <c r="D768">
        <v>27</v>
      </c>
      <c r="E768">
        <f>Merge6[[#This Row],[age]]^2</f>
        <v>729</v>
      </c>
      <c r="F768" s="1">
        <v>15000000</v>
      </c>
      <c r="G768" s="1">
        <v>17000000</v>
      </c>
      <c r="H768" s="1">
        <f>Merge6[[#This Row],[MV at time]]/1000000</f>
        <v>15</v>
      </c>
      <c r="I768" s="1">
        <f>Merge6[[#This Row],[fee]]/1000000</f>
        <v>17</v>
      </c>
      <c r="J768" s="2">
        <f>Merge6[[#This Row],[fee]]/Merge6[[#This Row],[MV at time]]</f>
        <v>1.1333333333333333</v>
      </c>
      <c r="K768" t="s">
        <v>509</v>
      </c>
      <c r="L768" t="s">
        <v>683</v>
      </c>
      <c r="M768" t="s">
        <v>203</v>
      </c>
      <c r="N768" t="s">
        <v>36</v>
      </c>
      <c r="O7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68" t="s">
        <v>91</v>
      </c>
      <c r="R768" t="s">
        <v>6</v>
      </c>
      <c r="S768">
        <v>80</v>
      </c>
      <c r="T768">
        <v>80</v>
      </c>
      <c r="U768">
        <f>Merge6[[#This Row],[POT]]-Merge6[[#This Row],[TOT]]</f>
        <v>0</v>
      </c>
      <c r="V768" t="s">
        <v>8</v>
      </c>
      <c r="W768">
        <f>IF(Merge6[[#This Row],[Preffoot]]="Right",1,0)</f>
        <v>1</v>
      </c>
      <c r="X768" t="s">
        <v>15</v>
      </c>
      <c r="Y768">
        <f>IF(Merge6[[#This Row],[Position2]]="GK",1,0)</f>
        <v>0</v>
      </c>
      <c r="Z768">
        <f>IF(Merge6[[#This Row],[Position2]]="LB",1,0)</f>
        <v>0</v>
      </c>
      <c r="AA768">
        <f>IF(Merge6[[#This Row],[Position2]]="CB",1,0)</f>
        <v>0</v>
      </c>
      <c r="AB768">
        <f>IF(Merge6[[#This Row],[Position2]]="RB",1,0)</f>
        <v>0</v>
      </c>
      <c r="AC768">
        <f>IF(Merge6[[#This Row],[Position2]]="LWB",1,0)</f>
        <v>0</v>
      </c>
      <c r="AD768">
        <f>IF(Merge6[[#This Row],[Position2]]="RWB",1,0)</f>
        <v>0</v>
      </c>
      <c r="AE768">
        <f>IF(Merge6[[#This Row],[Position2]]="LM",1,0)</f>
        <v>0</v>
      </c>
      <c r="AF768">
        <f>IF(Merge6[[#This Row],[Position2]]="CDM",1,0)</f>
        <v>0</v>
      </c>
      <c r="AG768">
        <f>IF(Merge6[[#This Row],[Position2]]="CM",1,0)</f>
        <v>0</v>
      </c>
      <c r="AH768">
        <f>IF(Merge6[[#This Row],[Position2]]="CAM",1,0)</f>
        <v>0</v>
      </c>
      <c r="AI768">
        <f>IF(Merge6[[#This Row],[Position2]]="RM",1,0)</f>
        <v>0</v>
      </c>
      <c r="AJ768">
        <f>IF(Merge6[[#This Row],[Position2]]="LW",1,0)</f>
        <v>0</v>
      </c>
      <c r="AK768">
        <f>IF(Merge6[[#This Row],[Position2]]="RW",1,0)</f>
        <v>0</v>
      </c>
      <c r="AL768">
        <f>IF(Merge6[[#This Row],[Position2]]="CF",1,0)</f>
        <v>0</v>
      </c>
      <c r="AM768">
        <f>IF(Merge6[[#This Row],[Position2]]="ST",1,0)</f>
        <v>1</v>
      </c>
      <c r="AN768">
        <v>79</v>
      </c>
      <c r="AO768">
        <v>77</v>
      </c>
      <c r="AP768">
        <v>50</v>
      </c>
      <c r="AQ768">
        <v>73</v>
      </c>
      <c r="AR768">
        <v>63</v>
      </c>
      <c r="AS768">
        <v>80</v>
      </c>
      <c r="AT768">
        <v>76</v>
      </c>
      <c r="AU768">
        <v>83</v>
      </c>
      <c r="AV768">
        <v>69</v>
      </c>
      <c r="AW768">
        <v>74</v>
      </c>
      <c r="AX768">
        <v>66</v>
      </c>
      <c r="AY768">
        <v>74</v>
      </c>
      <c r="AZ768">
        <v>74</v>
      </c>
      <c r="BA768">
        <v>22</v>
      </c>
      <c r="BB768">
        <v>27</v>
      </c>
      <c r="BC768">
        <v>37</v>
      </c>
      <c r="BD768">
        <v>74</v>
      </c>
      <c r="BE768">
        <v>79</v>
      </c>
      <c r="BF768">
        <v>78</v>
      </c>
      <c r="BG768">
        <v>71</v>
      </c>
      <c r="BH768">
        <v>76</v>
      </c>
      <c r="BI768">
        <v>77</v>
      </c>
      <c r="BJ768">
        <v>90</v>
      </c>
      <c r="BK768">
        <v>15</v>
      </c>
      <c r="BL768">
        <v>13</v>
      </c>
      <c r="BM768">
        <v>12</v>
      </c>
      <c r="BN768">
        <v>10</v>
      </c>
      <c r="BO768">
        <v>11</v>
      </c>
      <c r="BP768">
        <v>39</v>
      </c>
      <c r="BQ768">
        <v>80</v>
      </c>
      <c r="BR768">
        <v>85</v>
      </c>
      <c r="BS768">
        <v>19</v>
      </c>
      <c r="BT768">
        <v>67</v>
      </c>
      <c r="BU768">
        <v>76</v>
      </c>
    </row>
    <row r="769" spans="1:73" x14ac:dyDescent="0.25">
      <c r="A769" t="s">
        <v>682</v>
      </c>
      <c r="B769">
        <v>41</v>
      </c>
      <c r="C769" t="s">
        <v>28</v>
      </c>
      <c r="D769">
        <v>27</v>
      </c>
      <c r="E769">
        <f>Merge6[[#This Row],[age]]^2</f>
        <v>729</v>
      </c>
      <c r="F769" s="1">
        <v>10000000</v>
      </c>
      <c r="G769" s="1">
        <v>12000000</v>
      </c>
      <c r="H769" s="1">
        <f>Merge6[[#This Row],[MV at time]]/1000000</f>
        <v>10</v>
      </c>
      <c r="I769" s="1">
        <f>Merge6[[#This Row],[fee]]/1000000</f>
        <v>12</v>
      </c>
      <c r="J769" s="2">
        <f>Merge6[[#This Row],[fee]]/Merge6[[#This Row],[MV at time]]</f>
        <v>1.2</v>
      </c>
      <c r="K769" t="s">
        <v>509</v>
      </c>
      <c r="L769" t="s">
        <v>683</v>
      </c>
      <c r="M769" t="s">
        <v>36</v>
      </c>
      <c r="N769" t="s">
        <v>143</v>
      </c>
      <c r="O7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69" t="s">
        <v>6</v>
      </c>
      <c r="R769" t="s">
        <v>91</v>
      </c>
      <c r="S769">
        <v>80</v>
      </c>
      <c r="T769">
        <v>80</v>
      </c>
      <c r="U769">
        <f>Merge6[[#This Row],[POT]]-Merge6[[#This Row],[TOT]]</f>
        <v>0</v>
      </c>
      <c r="V769" t="s">
        <v>8</v>
      </c>
      <c r="W769">
        <f>IF(Merge6[[#This Row],[Preffoot]]="Right",1,0)</f>
        <v>1</v>
      </c>
      <c r="X769" t="s">
        <v>15</v>
      </c>
      <c r="Y769">
        <f>IF(Merge6[[#This Row],[Position2]]="GK",1,0)</f>
        <v>0</v>
      </c>
      <c r="Z769">
        <f>IF(Merge6[[#This Row],[Position2]]="LB",1,0)</f>
        <v>0</v>
      </c>
      <c r="AA769">
        <f>IF(Merge6[[#This Row],[Position2]]="CB",1,0)</f>
        <v>0</v>
      </c>
      <c r="AB769">
        <f>IF(Merge6[[#This Row],[Position2]]="RB",1,0)</f>
        <v>0</v>
      </c>
      <c r="AC769">
        <f>IF(Merge6[[#This Row],[Position2]]="LWB",1,0)</f>
        <v>0</v>
      </c>
      <c r="AD769">
        <f>IF(Merge6[[#This Row],[Position2]]="RWB",1,0)</f>
        <v>0</v>
      </c>
      <c r="AE769">
        <f>IF(Merge6[[#This Row],[Position2]]="LM",1,0)</f>
        <v>0</v>
      </c>
      <c r="AF769">
        <f>IF(Merge6[[#This Row],[Position2]]="CDM",1,0)</f>
        <v>0</v>
      </c>
      <c r="AG769">
        <f>IF(Merge6[[#This Row],[Position2]]="CM",1,0)</f>
        <v>0</v>
      </c>
      <c r="AH769">
        <f>IF(Merge6[[#This Row],[Position2]]="CAM",1,0)</f>
        <v>0</v>
      </c>
      <c r="AI769">
        <f>IF(Merge6[[#This Row],[Position2]]="RM",1,0)</f>
        <v>0</v>
      </c>
      <c r="AJ769">
        <f>IF(Merge6[[#This Row],[Position2]]="LW",1,0)</f>
        <v>0</v>
      </c>
      <c r="AK769">
        <f>IF(Merge6[[#This Row],[Position2]]="RW",1,0)</f>
        <v>0</v>
      </c>
      <c r="AL769">
        <f>IF(Merge6[[#This Row],[Position2]]="CF",1,0)</f>
        <v>0</v>
      </c>
      <c r="AM769">
        <f>IF(Merge6[[#This Row],[Position2]]="ST",1,0)</f>
        <v>1</v>
      </c>
      <c r="AN769">
        <v>79</v>
      </c>
      <c r="AO769">
        <v>77</v>
      </c>
      <c r="AP769">
        <v>50</v>
      </c>
      <c r="AQ769">
        <v>73</v>
      </c>
      <c r="AR769">
        <v>63</v>
      </c>
      <c r="AS769">
        <v>80</v>
      </c>
      <c r="AT769">
        <v>76</v>
      </c>
      <c r="AU769">
        <v>83</v>
      </c>
      <c r="AV769">
        <v>69</v>
      </c>
      <c r="AW769">
        <v>74</v>
      </c>
      <c r="AX769">
        <v>66</v>
      </c>
      <c r="AY769">
        <v>74</v>
      </c>
      <c r="AZ769">
        <v>74</v>
      </c>
      <c r="BA769">
        <v>22</v>
      </c>
      <c r="BB769">
        <v>27</v>
      </c>
      <c r="BC769">
        <v>37</v>
      </c>
      <c r="BD769">
        <v>74</v>
      </c>
      <c r="BE769">
        <v>79</v>
      </c>
      <c r="BF769">
        <v>78</v>
      </c>
      <c r="BG769">
        <v>71</v>
      </c>
      <c r="BH769">
        <v>76</v>
      </c>
      <c r="BI769">
        <v>77</v>
      </c>
      <c r="BJ769">
        <v>90</v>
      </c>
      <c r="BK769">
        <v>15</v>
      </c>
      <c r="BL769">
        <v>13</v>
      </c>
      <c r="BM769">
        <v>12</v>
      </c>
      <c r="BN769">
        <v>10</v>
      </c>
      <c r="BO769">
        <v>11</v>
      </c>
      <c r="BP769">
        <v>39</v>
      </c>
      <c r="BQ769">
        <v>80</v>
      </c>
      <c r="BR769">
        <v>85</v>
      </c>
      <c r="BS769">
        <v>19</v>
      </c>
      <c r="BT769">
        <v>67</v>
      </c>
      <c r="BU769">
        <v>76</v>
      </c>
    </row>
    <row r="770" spans="1:73" x14ac:dyDescent="0.25">
      <c r="A770" t="s">
        <v>1183</v>
      </c>
      <c r="B770">
        <v>23</v>
      </c>
      <c r="C770" t="s">
        <v>71</v>
      </c>
      <c r="D770">
        <v>22</v>
      </c>
      <c r="E770">
        <f>Merge6[[#This Row],[age]]^2</f>
        <v>484</v>
      </c>
      <c r="F770" s="1">
        <v>20000000</v>
      </c>
      <c r="G770" s="1">
        <v>14340000</v>
      </c>
      <c r="H770" s="1">
        <f>Merge6[[#This Row],[MV at time]]/1000000</f>
        <v>20</v>
      </c>
      <c r="I770" s="1">
        <f>Merge6[[#This Row],[fee]]/1000000</f>
        <v>14.34</v>
      </c>
      <c r="J770" s="2">
        <f>Merge6[[#This Row],[fee]]/Merge6[[#This Row],[MV at time]]</f>
        <v>0.71699999999999997</v>
      </c>
      <c r="K770" t="s">
        <v>1050</v>
      </c>
      <c r="L770" t="s">
        <v>39</v>
      </c>
      <c r="M770" t="s">
        <v>19</v>
      </c>
      <c r="N770" t="s">
        <v>86</v>
      </c>
      <c r="O7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70" t="s">
        <v>7</v>
      </c>
      <c r="R770" t="s">
        <v>7</v>
      </c>
      <c r="S770">
        <v>77</v>
      </c>
      <c r="T770">
        <v>82</v>
      </c>
      <c r="U770">
        <f>Merge6[[#This Row],[POT]]-Merge6[[#This Row],[TOT]]</f>
        <v>5</v>
      </c>
      <c r="V770" t="s">
        <v>8</v>
      </c>
      <c r="W770">
        <f>IF(Merge6[[#This Row],[Preffoot]]="Right",1,0)</f>
        <v>1</v>
      </c>
      <c r="X770" t="s">
        <v>21</v>
      </c>
      <c r="Y770">
        <f>IF(Merge6[[#This Row],[Position2]]="GK",1,0)</f>
        <v>0</v>
      </c>
      <c r="Z770">
        <f>IF(Merge6[[#This Row],[Position2]]="LB",1,0)</f>
        <v>0</v>
      </c>
      <c r="AA770">
        <f>IF(Merge6[[#This Row],[Position2]]="CB",1,0)</f>
        <v>0</v>
      </c>
      <c r="AB770">
        <f>IF(Merge6[[#This Row],[Position2]]="RB",1,0)</f>
        <v>0</v>
      </c>
      <c r="AC770">
        <f>IF(Merge6[[#This Row],[Position2]]="LWB",1,0)</f>
        <v>0</v>
      </c>
      <c r="AD770">
        <f>IF(Merge6[[#This Row],[Position2]]="RWB",1,0)</f>
        <v>0</v>
      </c>
      <c r="AE770">
        <f>IF(Merge6[[#This Row],[Position2]]="LM",1,0)</f>
        <v>0</v>
      </c>
      <c r="AF770">
        <f>IF(Merge6[[#This Row],[Position2]]="CDM",1,0)</f>
        <v>0</v>
      </c>
      <c r="AG770">
        <f>IF(Merge6[[#This Row],[Position2]]="CM",1,0)</f>
        <v>0</v>
      </c>
      <c r="AH770">
        <f>IF(Merge6[[#This Row],[Position2]]="CAM",1,0)</f>
        <v>1</v>
      </c>
      <c r="AI770">
        <f>IF(Merge6[[#This Row],[Position2]]="RM",1,0)</f>
        <v>0</v>
      </c>
      <c r="AJ770">
        <f>IF(Merge6[[#This Row],[Position2]]="LW",1,0)</f>
        <v>0</v>
      </c>
      <c r="AK770">
        <f>IF(Merge6[[#This Row],[Position2]]="RW",1,0)</f>
        <v>0</v>
      </c>
      <c r="AL770">
        <f>IF(Merge6[[#This Row],[Position2]]="CF",1,0)</f>
        <v>0</v>
      </c>
      <c r="AM770">
        <f>IF(Merge6[[#This Row],[Position2]]="ST",1,0)</f>
        <v>0</v>
      </c>
      <c r="AN770">
        <v>79</v>
      </c>
      <c r="AO770">
        <v>81</v>
      </c>
      <c r="AP770">
        <v>65</v>
      </c>
      <c r="AQ770">
        <v>76</v>
      </c>
      <c r="AR770">
        <v>58</v>
      </c>
      <c r="AS770">
        <v>63</v>
      </c>
      <c r="AT770">
        <v>76</v>
      </c>
      <c r="AU770">
        <v>77</v>
      </c>
      <c r="AV770">
        <v>76</v>
      </c>
      <c r="AW770">
        <v>60</v>
      </c>
      <c r="AX770">
        <v>56</v>
      </c>
      <c r="AY770">
        <v>58</v>
      </c>
      <c r="AZ770">
        <v>60</v>
      </c>
      <c r="BA770">
        <v>45</v>
      </c>
      <c r="BB770">
        <v>16</v>
      </c>
      <c r="BC770">
        <v>20</v>
      </c>
      <c r="BD770">
        <v>83</v>
      </c>
      <c r="BE770">
        <v>73</v>
      </c>
      <c r="BF770">
        <v>68</v>
      </c>
      <c r="BG770">
        <v>57</v>
      </c>
      <c r="BH770">
        <v>85</v>
      </c>
      <c r="BI770">
        <v>78</v>
      </c>
      <c r="BJ770">
        <v>53</v>
      </c>
      <c r="BK770">
        <v>14</v>
      </c>
      <c r="BL770">
        <v>8</v>
      </c>
      <c r="BM770">
        <v>6</v>
      </c>
      <c r="BN770">
        <v>14</v>
      </c>
      <c r="BO770">
        <v>12</v>
      </c>
      <c r="BP770">
        <v>40</v>
      </c>
      <c r="BQ770">
        <v>77</v>
      </c>
      <c r="BR770">
        <v>78</v>
      </c>
      <c r="BS770">
        <v>20</v>
      </c>
      <c r="BT770">
        <v>72</v>
      </c>
      <c r="BU770">
        <v>70</v>
      </c>
    </row>
    <row r="771" spans="1:73" x14ac:dyDescent="0.25">
      <c r="A771" t="s">
        <v>1280</v>
      </c>
      <c r="B771">
        <v>47</v>
      </c>
      <c r="C771" t="s">
        <v>71</v>
      </c>
      <c r="D771">
        <v>22</v>
      </c>
      <c r="E771">
        <f>Merge6[[#This Row],[age]]^2</f>
        <v>484</v>
      </c>
      <c r="F771" s="1">
        <v>40000000</v>
      </c>
      <c r="G771" s="1">
        <v>70000000</v>
      </c>
      <c r="H771" s="1">
        <f>Merge6[[#This Row],[MV at time]]/1000000</f>
        <v>40</v>
      </c>
      <c r="I771" s="1">
        <f>Merge6[[#This Row],[fee]]/1000000</f>
        <v>70</v>
      </c>
      <c r="J771" s="2">
        <f>Merge6[[#This Row],[fee]]/Merge6[[#This Row],[MV at time]]</f>
        <v>1.75</v>
      </c>
      <c r="K771" t="s">
        <v>1233</v>
      </c>
      <c r="L771" t="s">
        <v>324</v>
      </c>
      <c r="M771" t="s">
        <v>225</v>
      </c>
      <c r="N771" t="s">
        <v>58</v>
      </c>
      <c r="O7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7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71" t="s">
        <v>66</v>
      </c>
      <c r="R771" t="s">
        <v>60</v>
      </c>
      <c r="S771">
        <v>74</v>
      </c>
      <c r="T771">
        <v>84</v>
      </c>
      <c r="U771">
        <f>Merge6[[#This Row],[POT]]-Merge6[[#This Row],[TOT]]</f>
        <v>10</v>
      </c>
      <c r="V771" t="s">
        <v>8</v>
      </c>
      <c r="W771">
        <f>IF(Merge6[[#This Row],[Preffoot]]="Right",1,0)</f>
        <v>1</v>
      </c>
      <c r="X771" t="s">
        <v>77</v>
      </c>
      <c r="Y771">
        <f>IF(Merge6[[#This Row],[Position2]]="GK",1,0)</f>
        <v>0</v>
      </c>
      <c r="Z771">
        <f>IF(Merge6[[#This Row],[Position2]]="LB",1,0)</f>
        <v>0</v>
      </c>
      <c r="AA771">
        <f>IF(Merge6[[#This Row],[Position2]]="CB",1,0)</f>
        <v>0</v>
      </c>
      <c r="AB771">
        <f>IF(Merge6[[#This Row],[Position2]]="RB",1,0)</f>
        <v>0</v>
      </c>
      <c r="AC771">
        <f>IF(Merge6[[#This Row],[Position2]]="LWB",1,0)</f>
        <v>0</v>
      </c>
      <c r="AD771">
        <f>IF(Merge6[[#This Row],[Position2]]="RWB",1,0)</f>
        <v>0</v>
      </c>
      <c r="AE771">
        <f>IF(Merge6[[#This Row],[Position2]]="LM",1,0)</f>
        <v>1</v>
      </c>
      <c r="AF771">
        <f>IF(Merge6[[#This Row],[Position2]]="CDM",1,0)</f>
        <v>0</v>
      </c>
      <c r="AG771">
        <f>IF(Merge6[[#This Row],[Position2]]="CM",1,0)</f>
        <v>0</v>
      </c>
      <c r="AH771">
        <f>IF(Merge6[[#This Row],[Position2]]="CAM",1,0)</f>
        <v>0</v>
      </c>
      <c r="AI771">
        <f>IF(Merge6[[#This Row],[Position2]]="RM",1,0)</f>
        <v>0</v>
      </c>
      <c r="AJ771">
        <f>IF(Merge6[[#This Row],[Position2]]="LW",1,0)</f>
        <v>0</v>
      </c>
      <c r="AK771">
        <f>IF(Merge6[[#This Row],[Position2]]="RW",1,0)</f>
        <v>0</v>
      </c>
      <c r="AL771">
        <f>IF(Merge6[[#This Row],[Position2]]="CF",1,0)</f>
        <v>0</v>
      </c>
      <c r="AM771">
        <f>IF(Merge6[[#This Row],[Position2]]="ST",1,0)</f>
        <v>0</v>
      </c>
      <c r="AN771">
        <v>78</v>
      </c>
      <c r="AO771">
        <v>80</v>
      </c>
      <c r="AP771">
        <v>69</v>
      </c>
      <c r="AQ771">
        <v>65</v>
      </c>
      <c r="AR771">
        <v>63</v>
      </c>
      <c r="AS771">
        <v>39</v>
      </c>
      <c r="AT771">
        <v>67</v>
      </c>
      <c r="AU771">
        <v>66</v>
      </c>
      <c r="AV771">
        <v>59</v>
      </c>
      <c r="AW771">
        <v>58</v>
      </c>
      <c r="AX771">
        <v>63</v>
      </c>
      <c r="AY771">
        <v>52</v>
      </c>
      <c r="AZ771">
        <v>47</v>
      </c>
      <c r="BA771" t="s">
        <v>1234</v>
      </c>
      <c r="BB771">
        <v>38</v>
      </c>
      <c r="BC771">
        <v>52</v>
      </c>
      <c r="BD771">
        <v>89</v>
      </c>
      <c r="BE771">
        <v>64</v>
      </c>
      <c r="BF771">
        <v>53</v>
      </c>
      <c r="BG771">
        <v>73</v>
      </c>
      <c r="BH771">
        <v>87</v>
      </c>
      <c r="BI771">
        <v>84</v>
      </c>
      <c r="BJ771">
        <v>60</v>
      </c>
      <c r="BK771">
        <v>6</v>
      </c>
      <c r="BL771">
        <v>10</v>
      </c>
      <c r="BM771">
        <v>12</v>
      </c>
      <c r="BN771">
        <v>14</v>
      </c>
      <c r="BO771">
        <v>7</v>
      </c>
      <c r="BP771">
        <v>62</v>
      </c>
      <c r="BQ771">
        <v>67</v>
      </c>
      <c r="BR771">
        <v>69</v>
      </c>
      <c r="BS771">
        <v>28</v>
      </c>
      <c r="BT771">
        <v>73</v>
      </c>
      <c r="BU771">
        <v>70</v>
      </c>
    </row>
    <row r="772" spans="1:73" x14ac:dyDescent="0.25">
      <c r="A772" t="s">
        <v>1184</v>
      </c>
      <c r="B772">
        <v>22</v>
      </c>
      <c r="C772" t="s">
        <v>28</v>
      </c>
      <c r="D772">
        <v>20</v>
      </c>
      <c r="E772">
        <f>Merge6[[#This Row],[age]]^2</f>
        <v>400</v>
      </c>
      <c r="F772" s="1">
        <v>14000000</v>
      </c>
      <c r="G772" s="1">
        <v>17000000</v>
      </c>
      <c r="H772" s="1">
        <f>Merge6[[#This Row],[MV at time]]/1000000</f>
        <v>14</v>
      </c>
      <c r="I772" s="1">
        <f>Merge6[[#This Row],[fee]]/1000000</f>
        <v>17</v>
      </c>
      <c r="J772" s="2">
        <f>Merge6[[#This Row],[fee]]/Merge6[[#This Row],[MV at time]]</f>
        <v>1.2142857142857142</v>
      </c>
      <c r="K772" t="s">
        <v>1050</v>
      </c>
      <c r="L772" t="s">
        <v>290</v>
      </c>
      <c r="M772" t="s">
        <v>341</v>
      </c>
      <c r="N772" t="s">
        <v>59</v>
      </c>
      <c r="O7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72" t="s">
        <v>82</v>
      </c>
      <c r="R772" t="s">
        <v>55</v>
      </c>
      <c r="S772">
        <v>75</v>
      </c>
      <c r="T772">
        <v>83</v>
      </c>
      <c r="U772">
        <f>Merge6[[#This Row],[POT]]-Merge6[[#This Row],[TOT]]</f>
        <v>8</v>
      </c>
      <c r="V772" t="s">
        <v>8</v>
      </c>
      <c r="W772">
        <f>IF(Merge6[[#This Row],[Preffoot]]="Right",1,0)</f>
        <v>1</v>
      </c>
      <c r="X772" t="s">
        <v>15</v>
      </c>
      <c r="Y772">
        <f>IF(Merge6[[#This Row],[Position2]]="GK",1,0)</f>
        <v>0</v>
      </c>
      <c r="Z772">
        <f>IF(Merge6[[#This Row],[Position2]]="LB",1,0)</f>
        <v>0</v>
      </c>
      <c r="AA772">
        <f>IF(Merge6[[#This Row],[Position2]]="CB",1,0)</f>
        <v>0</v>
      </c>
      <c r="AB772">
        <f>IF(Merge6[[#This Row],[Position2]]="RB",1,0)</f>
        <v>0</v>
      </c>
      <c r="AC772">
        <f>IF(Merge6[[#This Row],[Position2]]="LWB",1,0)</f>
        <v>0</v>
      </c>
      <c r="AD772">
        <f>IF(Merge6[[#This Row],[Position2]]="RWB",1,0)</f>
        <v>0</v>
      </c>
      <c r="AE772">
        <f>IF(Merge6[[#This Row],[Position2]]="LM",1,0)</f>
        <v>0</v>
      </c>
      <c r="AF772">
        <f>IF(Merge6[[#This Row],[Position2]]="CDM",1,0)</f>
        <v>0</v>
      </c>
      <c r="AG772">
        <f>IF(Merge6[[#This Row],[Position2]]="CM",1,0)</f>
        <v>0</v>
      </c>
      <c r="AH772">
        <f>IF(Merge6[[#This Row],[Position2]]="CAM",1,0)</f>
        <v>0</v>
      </c>
      <c r="AI772">
        <f>IF(Merge6[[#This Row],[Position2]]="RM",1,0)</f>
        <v>0</v>
      </c>
      <c r="AJ772">
        <f>IF(Merge6[[#This Row],[Position2]]="LW",1,0)</f>
        <v>0</v>
      </c>
      <c r="AK772">
        <f>IF(Merge6[[#This Row],[Position2]]="RW",1,0)</f>
        <v>0</v>
      </c>
      <c r="AL772">
        <f>IF(Merge6[[#This Row],[Position2]]="CF",1,0)</f>
        <v>0</v>
      </c>
      <c r="AM772">
        <f>IF(Merge6[[#This Row],[Position2]]="ST",1,0)</f>
        <v>1</v>
      </c>
      <c r="AN772">
        <v>75</v>
      </c>
      <c r="AO772">
        <v>75</v>
      </c>
      <c r="AP772">
        <v>52</v>
      </c>
      <c r="AQ772">
        <v>68</v>
      </c>
      <c r="AR772">
        <v>54</v>
      </c>
      <c r="AS772">
        <v>61</v>
      </c>
      <c r="AT772">
        <v>77</v>
      </c>
      <c r="AU772">
        <v>77</v>
      </c>
      <c r="AV772">
        <v>67</v>
      </c>
      <c r="AW772">
        <v>62</v>
      </c>
      <c r="AX772">
        <v>59</v>
      </c>
      <c r="AY772">
        <v>66</v>
      </c>
      <c r="AZ772">
        <v>72</v>
      </c>
      <c r="BA772">
        <v>29</v>
      </c>
      <c r="BB772">
        <v>18</v>
      </c>
      <c r="BC772">
        <v>22</v>
      </c>
      <c r="BD772">
        <v>91</v>
      </c>
      <c r="BE772">
        <v>75</v>
      </c>
      <c r="BF772">
        <v>68</v>
      </c>
      <c r="BG772">
        <v>76</v>
      </c>
      <c r="BH772">
        <v>88</v>
      </c>
      <c r="BI772">
        <v>85</v>
      </c>
      <c r="BJ772">
        <v>83</v>
      </c>
      <c r="BK772">
        <v>6</v>
      </c>
      <c r="BL772">
        <v>9</v>
      </c>
      <c r="BM772">
        <v>15</v>
      </c>
      <c r="BN772">
        <v>14</v>
      </c>
      <c r="BO772">
        <v>11</v>
      </c>
      <c r="BP772">
        <v>47</v>
      </c>
      <c r="BQ772">
        <v>77</v>
      </c>
      <c r="BR772">
        <v>79</v>
      </c>
      <c r="BS772">
        <v>23</v>
      </c>
      <c r="BT772">
        <v>66</v>
      </c>
      <c r="BU772">
        <v>73</v>
      </c>
    </row>
    <row r="773" spans="1:73" x14ac:dyDescent="0.25">
      <c r="A773" t="s">
        <v>487</v>
      </c>
      <c r="B773">
        <v>46</v>
      </c>
      <c r="C773" t="s">
        <v>71</v>
      </c>
      <c r="D773">
        <v>19</v>
      </c>
      <c r="E773">
        <f>Merge6[[#This Row],[age]]^2</f>
        <v>361</v>
      </c>
      <c r="F773" s="1">
        <v>4500000</v>
      </c>
      <c r="G773" s="1">
        <v>10000000</v>
      </c>
      <c r="H773" s="1">
        <f>Merge6[[#This Row],[MV at time]]/1000000</f>
        <v>4.5</v>
      </c>
      <c r="I773" s="1">
        <f>Merge6[[#This Row],[fee]]/1000000</f>
        <v>10</v>
      </c>
      <c r="J773" s="2">
        <f>Merge6[[#This Row],[fee]]/Merge6[[#This Row],[MV at time]]</f>
        <v>2.2222222222222223</v>
      </c>
      <c r="K773" t="s">
        <v>2</v>
      </c>
      <c r="L773" t="s">
        <v>149</v>
      </c>
      <c r="M773" t="s">
        <v>177</v>
      </c>
      <c r="N773" t="s">
        <v>274</v>
      </c>
      <c r="O7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73" t="s">
        <v>55</v>
      </c>
      <c r="R773" t="s">
        <v>55</v>
      </c>
      <c r="S773">
        <v>69</v>
      </c>
      <c r="T773">
        <v>85</v>
      </c>
      <c r="U773">
        <f>Merge6[[#This Row],[POT]]-Merge6[[#This Row],[TOT]]</f>
        <v>16</v>
      </c>
      <c r="V773" t="s">
        <v>8</v>
      </c>
      <c r="W773">
        <f>IF(Merge6[[#This Row],[Preffoot]]="Right",1,0)</f>
        <v>1</v>
      </c>
      <c r="X773" t="s">
        <v>15</v>
      </c>
      <c r="Y773">
        <f>IF(Merge6[[#This Row],[Position2]]="GK",1,0)</f>
        <v>0</v>
      </c>
      <c r="Z773">
        <f>IF(Merge6[[#This Row],[Position2]]="LB",1,0)</f>
        <v>0</v>
      </c>
      <c r="AA773">
        <f>IF(Merge6[[#This Row],[Position2]]="CB",1,0)</f>
        <v>0</v>
      </c>
      <c r="AB773">
        <f>IF(Merge6[[#This Row],[Position2]]="RB",1,0)</f>
        <v>0</v>
      </c>
      <c r="AC773">
        <f>IF(Merge6[[#This Row],[Position2]]="LWB",1,0)</f>
        <v>0</v>
      </c>
      <c r="AD773">
        <f>IF(Merge6[[#This Row],[Position2]]="RWB",1,0)</f>
        <v>0</v>
      </c>
      <c r="AE773">
        <f>IF(Merge6[[#This Row],[Position2]]="LM",1,0)</f>
        <v>0</v>
      </c>
      <c r="AF773">
        <f>IF(Merge6[[#This Row],[Position2]]="CDM",1,0)</f>
        <v>0</v>
      </c>
      <c r="AG773">
        <f>IF(Merge6[[#This Row],[Position2]]="CM",1,0)</f>
        <v>0</v>
      </c>
      <c r="AH773">
        <f>IF(Merge6[[#This Row],[Position2]]="CAM",1,0)</f>
        <v>0</v>
      </c>
      <c r="AI773">
        <f>IF(Merge6[[#This Row],[Position2]]="RM",1,0)</f>
        <v>0</v>
      </c>
      <c r="AJ773">
        <f>IF(Merge6[[#This Row],[Position2]]="LW",1,0)</f>
        <v>0</v>
      </c>
      <c r="AK773">
        <f>IF(Merge6[[#This Row],[Position2]]="RW",1,0)</f>
        <v>0</v>
      </c>
      <c r="AL773">
        <f>IF(Merge6[[#This Row],[Position2]]="CF",1,0)</f>
        <v>0</v>
      </c>
      <c r="AM773">
        <f>IF(Merge6[[#This Row],[Position2]]="ST",1,0)</f>
        <v>1</v>
      </c>
      <c r="AN773">
        <v>73</v>
      </c>
      <c r="AO773">
        <v>78</v>
      </c>
      <c r="AP773">
        <v>53</v>
      </c>
      <c r="AQ773">
        <v>63</v>
      </c>
      <c r="AR773">
        <v>42</v>
      </c>
      <c r="AS773">
        <v>55</v>
      </c>
      <c r="AT773">
        <v>65</v>
      </c>
      <c r="AU773">
        <v>70</v>
      </c>
      <c r="AV773">
        <v>57</v>
      </c>
      <c r="AW773">
        <v>61</v>
      </c>
      <c r="AX773">
        <v>36</v>
      </c>
      <c r="AY773">
        <v>55</v>
      </c>
      <c r="AZ773">
        <v>60</v>
      </c>
      <c r="BA773">
        <v>18</v>
      </c>
      <c r="BB773">
        <v>21</v>
      </c>
      <c r="BC773">
        <v>17</v>
      </c>
      <c r="BD773">
        <v>83</v>
      </c>
      <c r="BE773">
        <v>60</v>
      </c>
      <c r="BF773">
        <v>61</v>
      </c>
      <c r="BG773">
        <v>74</v>
      </c>
      <c r="BH773">
        <v>84</v>
      </c>
      <c r="BI773">
        <v>77</v>
      </c>
      <c r="BJ773">
        <v>54</v>
      </c>
      <c r="BK773">
        <v>13</v>
      </c>
      <c r="BL773">
        <v>9</v>
      </c>
      <c r="BM773">
        <v>10</v>
      </c>
      <c r="BN773">
        <v>7</v>
      </c>
      <c r="BO773">
        <v>8</v>
      </c>
      <c r="BP773">
        <v>32</v>
      </c>
      <c r="BQ773">
        <v>58</v>
      </c>
      <c r="BR773">
        <v>69</v>
      </c>
      <c r="BS773">
        <v>13</v>
      </c>
      <c r="BT773">
        <v>61</v>
      </c>
      <c r="BU773">
        <v>72</v>
      </c>
    </row>
    <row r="774" spans="1:73" x14ac:dyDescent="0.25">
      <c r="A774" t="s">
        <v>684</v>
      </c>
      <c r="B774">
        <v>11</v>
      </c>
      <c r="C774" t="s">
        <v>10</v>
      </c>
      <c r="D774">
        <v>26</v>
      </c>
      <c r="E774">
        <f>Merge6[[#This Row],[age]]^2</f>
        <v>676</v>
      </c>
      <c r="F774" s="1">
        <v>60000000</v>
      </c>
      <c r="G774" s="1">
        <v>19750000</v>
      </c>
      <c r="H774" s="1">
        <f>Merge6[[#This Row],[MV at time]]/1000000</f>
        <v>60</v>
      </c>
      <c r="I774" s="1">
        <f>Merge6[[#This Row],[fee]]/1000000</f>
        <v>19.75</v>
      </c>
      <c r="J774" s="2">
        <f>Merge6[[#This Row],[fee]]/Merge6[[#This Row],[MV at time]]</f>
        <v>0.32916666666666666</v>
      </c>
      <c r="K774" t="s">
        <v>509</v>
      </c>
      <c r="L774" t="s">
        <v>149</v>
      </c>
      <c r="M774" t="s">
        <v>177</v>
      </c>
      <c r="N774" t="s">
        <v>4</v>
      </c>
      <c r="O7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74" t="s">
        <v>55</v>
      </c>
      <c r="R774" t="s">
        <v>6</v>
      </c>
      <c r="S774">
        <v>85</v>
      </c>
      <c r="T774">
        <v>87</v>
      </c>
      <c r="U774">
        <f>Merge6[[#This Row],[POT]]-Merge6[[#This Row],[TOT]]</f>
        <v>2</v>
      </c>
      <c r="V774" t="s">
        <v>43</v>
      </c>
      <c r="W774">
        <f>IF(Merge6[[#This Row],[Preffoot]]="Right",1,0)</f>
        <v>0</v>
      </c>
      <c r="X774" t="s">
        <v>21</v>
      </c>
      <c r="Y774">
        <f>IF(Merge6[[#This Row],[Position2]]="GK",1,0)</f>
        <v>0</v>
      </c>
      <c r="Z774">
        <f>IF(Merge6[[#This Row],[Position2]]="LB",1,0)</f>
        <v>0</v>
      </c>
      <c r="AA774">
        <f>IF(Merge6[[#This Row],[Position2]]="CB",1,0)</f>
        <v>0</v>
      </c>
      <c r="AB774">
        <f>IF(Merge6[[#This Row],[Position2]]="RB",1,0)</f>
        <v>0</v>
      </c>
      <c r="AC774">
        <f>IF(Merge6[[#This Row],[Position2]]="LWB",1,0)</f>
        <v>0</v>
      </c>
      <c r="AD774">
        <f>IF(Merge6[[#This Row],[Position2]]="RWB",1,0)</f>
        <v>0</v>
      </c>
      <c r="AE774">
        <f>IF(Merge6[[#This Row],[Position2]]="LM",1,0)</f>
        <v>0</v>
      </c>
      <c r="AF774">
        <f>IF(Merge6[[#This Row],[Position2]]="CDM",1,0)</f>
        <v>0</v>
      </c>
      <c r="AG774">
        <f>IF(Merge6[[#This Row],[Position2]]="CM",1,0)</f>
        <v>0</v>
      </c>
      <c r="AH774">
        <f>IF(Merge6[[#This Row],[Position2]]="CAM",1,0)</f>
        <v>1</v>
      </c>
      <c r="AI774">
        <f>IF(Merge6[[#This Row],[Position2]]="RM",1,0)</f>
        <v>0</v>
      </c>
      <c r="AJ774">
        <f>IF(Merge6[[#This Row],[Position2]]="LW",1,0)</f>
        <v>0</v>
      </c>
      <c r="AK774">
        <f>IF(Merge6[[#This Row],[Position2]]="RW",1,0)</f>
        <v>0</v>
      </c>
      <c r="AL774">
        <f>IF(Merge6[[#This Row],[Position2]]="CF",1,0)</f>
        <v>0</v>
      </c>
      <c r="AM774">
        <f>IF(Merge6[[#This Row],[Position2]]="ST",1,0)</f>
        <v>0</v>
      </c>
      <c r="AN774">
        <v>89</v>
      </c>
      <c r="AO774">
        <v>92</v>
      </c>
      <c r="AP774">
        <v>80</v>
      </c>
      <c r="AQ774">
        <v>84</v>
      </c>
      <c r="AR774">
        <v>75</v>
      </c>
      <c r="AS774">
        <v>49</v>
      </c>
      <c r="AT774">
        <v>84</v>
      </c>
      <c r="AU774">
        <v>83</v>
      </c>
      <c r="AV774">
        <v>83</v>
      </c>
      <c r="AW774">
        <v>83</v>
      </c>
      <c r="AX774">
        <v>80</v>
      </c>
      <c r="AY774">
        <v>74</v>
      </c>
      <c r="AZ774">
        <v>77</v>
      </c>
      <c r="BA774">
        <v>34</v>
      </c>
      <c r="BB774">
        <v>30</v>
      </c>
      <c r="BC774">
        <v>42</v>
      </c>
      <c r="BD774">
        <v>83</v>
      </c>
      <c r="BE774">
        <v>79</v>
      </c>
      <c r="BF774">
        <v>82</v>
      </c>
      <c r="BG774">
        <v>91</v>
      </c>
      <c r="BH774">
        <v>79</v>
      </c>
      <c r="BI774">
        <v>82</v>
      </c>
      <c r="BJ774">
        <v>64</v>
      </c>
      <c r="BK774">
        <v>14</v>
      </c>
      <c r="BL774">
        <v>15</v>
      </c>
      <c r="BM774">
        <v>9</v>
      </c>
      <c r="BN774">
        <v>8</v>
      </c>
      <c r="BO774">
        <v>15</v>
      </c>
      <c r="BP774">
        <v>80</v>
      </c>
      <c r="BQ774">
        <v>78</v>
      </c>
      <c r="BR774">
        <v>82</v>
      </c>
      <c r="BS774">
        <v>34</v>
      </c>
      <c r="BT774">
        <v>81</v>
      </c>
      <c r="BU774">
        <v>89</v>
      </c>
    </row>
    <row r="775" spans="1:73" x14ac:dyDescent="0.25">
      <c r="A775" t="s">
        <v>221</v>
      </c>
      <c r="B775">
        <v>23</v>
      </c>
      <c r="C775" t="s">
        <v>57</v>
      </c>
      <c r="D775">
        <v>23</v>
      </c>
      <c r="E775">
        <f>Merge6[[#This Row],[age]]^2</f>
        <v>529</v>
      </c>
      <c r="F775" s="1">
        <v>65000000</v>
      </c>
      <c r="G775" s="1">
        <v>60000000</v>
      </c>
      <c r="H775" s="1">
        <f>Merge6[[#This Row],[MV at time]]/1000000</f>
        <v>65</v>
      </c>
      <c r="I775" s="1">
        <f>Merge6[[#This Row],[fee]]/1000000</f>
        <v>60</v>
      </c>
      <c r="J775" s="2">
        <f>Merge6[[#This Row],[fee]]/Merge6[[#This Row],[MV at time]]</f>
        <v>0.92307692307692313</v>
      </c>
      <c r="K775" t="s">
        <v>2</v>
      </c>
      <c r="L775" t="s">
        <v>222</v>
      </c>
      <c r="M775" t="s">
        <v>223</v>
      </c>
      <c r="N775" t="s">
        <v>220</v>
      </c>
      <c r="O7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75" t="s">
        <v>91</v>
      </c>
      <c r="R775" t="s">
        <v>60</v>
      </c>
      <c r="S775">
        <v>83</v>
      </c>
      <c r="T775">
        <v>88</v>
      </c>
      <c r="U775">
        <f>Merge6[[#This Row],[POT]]-Merge6[[#This Row],[TOT]]</f>
        <v>5</v>
      </c>
      <c r="V775" t="s">
        <v>8</v>
      </c>
      <c r="W775">
        <f>IF(Merge6[[#This Row],[Preffoot]]="Right",1,0)</f>
        <v>1</v>
      </c>
      <c r="X775" t="s">
        <v>20</v>
      </c>
      <c r="Y775">
        <f>IF(Merge6[[#This Row],[Position2]]="GK",1,0)</f>
        <v>0</v>
      </c>
      <c r="Z775">
        <f>IF(Merge6[[#This Row],[Position2]]="LB",1,0)</f>
        <v>0</v>
      </c>
      <c r="AA775">
        <f>IF(Merge6[[#This Row],[Position2]]="CB",1,0)</f>
        <v>0</v>
      </c>
      <c r="AB775">
        <f>IF(Merge6[[#This Row],[Position2]]="RB",1,0)</f>
        <v>0</v>
      </c>
      <c r="AC775">
        <f>IF(Merge6[[#This Row],[Position2]]="LWB",1,0)</f>
        <v>0</v>
      </c>
      <c r="AD775">
        <f>IF(Merge6[[#This Row],[Position2]]="RWB",1,0)</f>
        <v>0</v>
      </c>
      <c r="AE775">
        <f>IF(Merge6[[#This Row],[Position2]]="LM",1,0)</f>
        <v>0</v>
      </c>
      <c r="AF775">
        <f>IF(Merge6[[#This Row],[Position2]]="CDM",1,0)</f>
        <v>0</v>
      </c>
      <c r="AG775">
        <f>IF(Merge6[[#This Row],[Position2]]="CM",1,0)</f>
        <v>1</v>
      </c>
      <c r="AH775">
        <f>IF(Merge6[[#This Row],[Position2]]="CAM",1,0)</f>
        <v>0</v>
      </c>
      <c r="AI775">
        <f>IF(Merge6[[#This Row],[Position2]]="RM",1,0)</f>
        <v>0</v>
      </c>
      <c r="AJ775">
        <f>IF(Merge6[[#This Row],[Position2]]="LW",1,0)</f>
        <v>0</v>
      </c>
      <c r="AK775">
        <f>IF(Merge6[[#This Row],[Position2]]="RW",1,0)</f>
        <v>0</v>
      </c>
      <c r="AL775">
        <f>IF(Merge6[[#This Row],[Position2]]="CF",1,0)</f>
        <v>0</v>
      </c>
      <c r="AM775">
        <f>IF(Merge6[[#This Row],[Position2]]="ST",1,0)</f>
        <v>0</v>
      </c>
      <c r="AN775">
        <v>88</v>
      </c>
      <c r="AO775">
        <v>88</v>
      </c>
      <c r="AP775">
        <v>62</v>
      </c>
      <c r="AQ775">
        <v>88</v>
      </c>
      <c r="AR775">
        <v>78</v>
      </c>
      <c r="AS775">
        <v>42</v>
      </c>
      <c r="AT775">
        <v>76</v>
      </c>
      <c r="AU775">
        <v>74</v>
      </c>
      <c r="AV775">
        <v>66</v>
      </c>
      <c r="AW775">
        <v>64</v>
      </c>
      <c r="AX775">
        <v>47</v>
      </c>
      <c r="AY775">
        <v>58</v>
      </c>
      <c r="AZ775">
        <v>59</v>
      </c>
      <c r="BA775">
        <v>57</v>
      </c>
      <c r="BB775">
        <v>61</v>
      </c>
      <c r="BC775">
        <v>62</v>
      </c>
      <c r="BD775">
        <v>82</v>
      </c>
      <c r="BE775">
        <v>82</v>
      </c>
      <c r="BF775">
        <v>59</v>
      </c>
      <c r="BG775">
        <v>90</v>
      </c>
      <c r="BH775">
        <v>66</v>
      </c>
      <c r="BI775">
        <v>90</v>
      </c>
      <c r="BJ775">
        <v>56</v>
      </c>
      <c r="BK775">
        <v>14</v>
      </c>
      <c r="BL775">
        <v>7</v>
      </c>
      <c r="BM775">
        <v>14</v>
      </c>
      <c r="BN775">
        <v>15</v>
      </c>
      <c r="BO775">
        <v>9</v>
      </c>
      <c r="BP775">
        <v>78</v>
      </c>
      <c r="BQ775">
        <v>82</v>
      </c>
      <c r="BR775">
        <v>74</v>
      </c>
      <c r="BS775">
        <v>75</v>
      </c>
      <c r="BT775">
        <v>81</v>
      </c>
      <c r="BU775">
        <v>79</v>
      </c>
    </row>
    <row r="776" spans="1:73" x14ac:dyDescent="0.25">
      <c r="A776" t="s">
        <v>428</v>
      </c>
      <c r="B776">
        <v>22</v>
      </c>
      <c r="C776" t="s">
        <v>71</v>
      </c>
      <c r="D776">
        <v>29</v>
      </c>
      <c r="E776">
        <f>Merge6[[#This Row],[age]]^2</f>
        <v>841</v>
      </c>
      <c r="F776" s="1">
        <v>15000000</v>
      </c>
      <c r="G776" s="1">
        <v>12000000</v>
      </c>
      <c r="H776" s="1">
        <f>Merge6[[#This Row],[MV at time]]/1000000</f>
        <v>15</v>
      </c>
      <c r="I776" s="1">
        <f>Merge6[[#This Row],[fee]]/1000000</f>
        <v>12</v>
      </c>
      <c r="J776" s="2">
        <f>Merge6[[#This Row],[fee]]/Merge6[[#This Row],[MV at time]]</f>
        <v>0.8</v>
      </c>
      <c r="K776" t="s">
        <v>2</v>
      </c>
      <c r="L776" t="s">
        <v>133</v>
      </c>
      <c r="M776" t="s">
        <v>429</v>
      </c>
      <c r="N776" t="s">
        <v>59</v>
      </c>
      <c r="O7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776" t="s">
        <v>131</v>
      </c>
      <c r="R776" t="s">
        <v>55</v>
      </c>
      <c r="S776">
        <v>78</v>
      </c>
      <c r="T776">
        <v>78</v>
      </c>
      <c r="U776">
        <f>Merge6[[#This Row],[POT]]-Merge6[[#This Row],[TOT]]</f>
        <v>0</v>
      </c>
      <c r="V776" t="s">
        <v>8</v>
      </c>
      <c r="W776">
        <f>IF(Merge6[[#This Row],[Preffoot]]="Right",1,0)</f>
        <v>1</v>
      </c>
      <c r="X776" t="s">
        <v>77</v>
      </c>
      <c r="Y776">
        <f>IF(Merge6[[#This Row],[Position2]]="GK",1,0)</f>
        <v>0</v>
      </c>
      <c r="Z776">
        <f>IF(Merge6[[#This Row],[Position2]]="LB",1,0)</f>
        <v>0</v>
      </c>
      <c r="AA776">
        <f>IF(Merge6[[#This Row],[Position2]]="CB",1,0)</f>
        <v>0</v>
      </c>
      <c r="AB776">
        <f>IF(Merge6[[#This Row],[Position2]]="RB",1,0)</f>
        <v>0</v>
      </c>
      <c r="AC776">
        <f>IF(Merge6[[#This Row],[Position2]]="LWB",1,0)</f>
        <v>0</v>
      </c>
      <c r="AD776">
        <f>IF(Merge6[[#This Row],[Position2]]="RWB",1,0)</f>
        <v>0</v>
      </c>
      <c r="AE776">
        <f>IF(Merge6[[#This Row],[Position2]]="LM",1,0)</f>
        <v>1</v>
      </c>
      <c r="AF776">
        <f>IF(Merge6[[#This Row],[Position2]]="CDM",1,0)</f>
        <v>0</v>
      </c>
      <c r="AG776">
        <f>IF(Merge6[[#This Row],[Position2]]="CM",1,0)</f>
        <v>0</v>
      </c>
      <c r="AH776">
        <f>IF(Merge6[[#This Row],[Position2]]="CAM",1,0)</f>
        <v>0</v>
      </c>
      <c r="AI776">
        <f>IF(Merge6[[#This Row],[Position2]]="RM",1,0)</f>
        <v>0</v>
      </c>
      <c r="AJ776">
        <f>IF(Merge6[[#This Row],[Position2]]="LW",1,0)</f>
        <v>0</v>
      </c>
      <c r="AK776">
        <f>IF(Merge6[[#This Row],[Position2]]="RW",1,0)</f>
        <v>0</v>
      </c>
      <c r="AL776">
        <f>IF(Merge6[[#This Row],[Position2]]="CF",1,0)</f>
        <v>0</v>
      </c>
      <c r="AM776">
        <f>IF(Merge6[[#This Row],[Position2]]="ST",1,0)</f>
        <v>0</v>
      </c>
      <c r="AN776">
        <v>80</v>
      </c>
      <c r="AO776">
        <v>83</v>
      </c>
      <c r="AP776">
        <v>75</v>
      </c>
      <c r="AQ776">
        <v>77</v>
      </c>
      <c r="AR776">
        <v>68</v>
      </c>
      <c r="AS776">
        <v>67</v>
      </c>
      <c r="AT776">
        <v>81</v>
      </c>
      <c r="AU776">
        <v>76</v>
      </c>
      <c r="AV776">
        <v>76</v>
      </c>
      <c r="AW776">
        <v>77</v>
      </c>
      <c r="AX776">
        <v>78</v>
      </c>
      <c r="AY776">
        <v>76</v>
      </c>
      <c r="AZ776">
        <v>73</v>
      </c>
      <c r="BA776">
        <v>37</v>
      </c>
      <c r="BB776">
        <v>44</v>
      </c>
      <c r="BC776">
        <v>48</v>
      </c>
      <c r="BD776">
        <v>74</v>
      </c>
      <c r="BE776">
        <v>77</v>
      </c>
      <c r="BF776">
        <v>83</v>
      </c>
      <c r="BG776">
        <v>54</v>
      </c>
      <c r="BH776">
        <v>78</v>
      </c>
      <c r="BI776">
        <v>65</v>
      </c>
      <c r="BJ776">
        <v>71</v>
      </c>
      <c r="BK776">
        <v>10</v>
      </c>
      <c r="BL776">
        <v>12</v>
      </c>
      <c r="BM776">
        <v>11</v>
      </c>
      <c r="BN776">
        <v>12</v>
      </c>
      <c r="BO776">
        <v>13</v>
      </c>
      <c r="BP776">
        <v>59</v>
      </c>
      <c r="BQ776">
        <v>75</v>
      </c>
      <c r="BR776">
        <v>77</v>
      </c>
      <c r="BS776">
        <v>43</v>
      </c>
      <c r="BT776">
        <v>76</v>
      </c>
      <c r="BU776">
        <v>79</v>
      </c>
    </row>
    <row r="777" spans="1:73" x14ac:dyDescent="0.25">
      <c r="A777" t="s">
        <v>685</v>
      </c>
      <c r="B777">
        <v>10</v>
      </c>
      <c r="C777" t="s">
        <v>57</v>
      </c>
      <c r="D777">
        <v>23</v>
      </c>
      <c r="E777">
        <f>Merge6[[#This Row],[age]]^2</f>
        <v>529</v>
      </c>
      <c r="F777" s="1">
        <v>18000000</v>
      </c>
      <c r="G777" s="1">
        <v>16200000</v>
      </c>
      <c r="H777" s="1">
        <f>Merge6[[#This Row],[MV at time]]/1000000</f>
        <v>18</v>
      </c>
      <c r="I777" s="1">
        <f>Merge6[[#This Row],[fee]]/1000000</f>
        <v>16.2</v>
      </c>
      <c r="J777" s="2">
        <f>Merge6[[#This Row],[fee]]/Merge6[[#This Row],[MV at time]]</f>
        <v>0.9</v>
      </c>
      <c r="K777" t="s">
        <v>509</v>
      </c>
      <c r="L777" t="s">
        <v>277</v>
      </c>
      <c r="M777" t="s">
        <v>79</v>
      </c>
      <c r="N777" t="s">
        <v>686</v>
      </c>
      <c r="O7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77" t="s">
        <v>81</v>
      </c>
      <c r="R777" t="s">
        <v>7</v>
      </c>
      <c r="S777">
        <v>78</v>
      </c>
      <c r="T777">
        <v>84</v>
      </c>
      <c r="U777">
        <f>Merge6[[#This Row],[POT]]-Merge6[[#This Row],[TOT]]</f>
        <v>6</v>
      </c>
      <c r="V777" t="s">
        <v>8</v>
      </c>
      <c r="W777">
        <f>IF(Merge6[[#This Row],[Preffoot]]="Right",1,0)</f>
        <v>1</v>
      </c>
      <c r="X777" t="s">
        <v>20</v>
      </c>
      <c r="Y777">
        <f>IF(Merge6[[#This Row],[Position2]]="GK",1,0)</f>
        <v>0</v>
      </c>
      <c r="Z777">
        <f>IF(Merge6[[#This Row],[Position2]]="LB",1,0)</f>
        <v>0</v>
      </c>
      <c r="AA777">
        <f>IF(Merge6[[#This Row],[Position2]]="CB",1,0)</f>
        <v>0</v>
      </c>
      <c r="AB777">
        <f>IF(Merge6[[#This Row],[Position2]]="RB",1,0)</f>
        <v>0</v>
      </c>
      <c r="AC777">
        <f>IF(Merge6[[#This Row],[Position2]]="LWB",1,0)</f>
        <v>0</v>
      </c>
      <c r="AD777">
        <f>IF(Merge6[[#This Row],[Position2]]="RWB",1,0)</f>
        <v>0</v>
      </c>
      <c r="AE777">
        <f>IF(Merge6[[#This Row],[Position2]]="LM",1,0)</f>
        <v>0</v>
      </c>
      <c r="AF777">
        <f>IF(Merge6[[#This Row],[Position2]]="CDM",1,0)</f>
        <v>0</v>
      </c>
      <c r="AG777">
        <f>IF(Merge6[[#This Row],[Position2]]="CM",1,0)</f>
        <v>1</v>
      </c>
      <c r="AH777">
        <f>IF(Merge6[[#This Row],[Position2]]="CAM",1,0)</f>
        <v>0</v>
      </c>
      <c r="AI777">
        <f>IF(Merge6[[#This Row],[Position2]]="RM",1,0)</f>
        <v>0</v>
      </c>
      <c r="AJ777">
        <f>IF(Merge6[[#This Row],[Position2]]="LW",1,0)</f>
        <v>0</v>
      </c>
      <c r="AK777">
        <f>IF(Merge6[[#This Row],[Position2]]="RW",1,0)</f>
        <v>0</v>
      </c>
      <c r="AL777">
        <f>IF(Merge6[[#This Row],[Position2]]="CF",1,0)</f>
        <v>0</v>
      </c>
      <c r="AM777">
        <f>IF(Merge6[[#This Row],[Position2]]="ST",1,0)</f>
        <v>0</v>
      </c>
      <c r="AN777">
        <v>78</v>
      </c>
      <c r="AO777">
        <v>75</v>
      </c>
      <c r="AP777">
        <v>65</v>
      </c>
      <c r="AQ777">
        <v>80</v>
      </c>
      <c r="AR777">
        <v>72</v>
      </c>
      <c r="AS777">
        <v>57</v>
      </c>
      <c r="AT777">
        <v>74</v>
      </c>
      <c r="AU777">
        <v>68</v>
      </c>
      <c r="AV777">
        <v>65</v>
      </c>
      <c r="AW777">
        <v>51</v>
      </c>
      <c r="AX777">
        <v>52</v>
      </c>
      <c r="AY777">
        <v>55</v>
      </c>
      <c r="AZ777">
        <v>50</v>
      </c>
      <c r="BA777">
        <v>77</v>
      </c>
      <c r="BB777">
        <v>73</v>
      </c>
      <c r="BC777">
        <v>79</v>
      </c>
      <c r="BD777">
        <v>76</v>
      </c>
      <c r="BE777">
        <v>92</v>
      </c>
      <c r="BF777">
        <v>78</v>
      </c>
      <c r="BG777">
        <v>81</v>
      </c>
      <c r="BH777">
        <v>77</v>
      </c>
      <c r="BI777">
        <v>81</v>
      </c>
      <c r="BJ777">
        <v>77</v>
      </c>
      <c r="BK777">
        <v>5</v>
      </c>
      <c r="BL777">
        <v>8</v>
      </c>
      <c r="BM777">
        <v>8</v>
      </c>
      <c r="BN777">
        <v>14</v>
      </c>
      <c r="BO777">
        <v>15</v>
      </c>
      <c r="BP777">
        <v>87</v>
      </c>
      <c r="BQ777">
        <v>81</v>
      </c>
      <c r="BR777">
        <v>75</v>
      </c>
      <c r="BS777">
        <v>79</v>
      </c>
      <c r="BT777">
        <v>74</v>
      </c>
      <c r="BU777">
        <v>80</v>
      </c>
    </row>
    <row r="778" spans="1:73" x14ac:dyDescent="0.25">
      <c r="A778" t="s">
        <v>808</v>
      </c>
      <c r="B778">
        <v>8</v>
      </c>
      <c r="C778" t="s">
        <v>28</v>
      </c>
      <c r="D778">
        <v>22</v>
      </c>
      <c r="E778">
        <f>Merge6[[#This Row],[age]]^2</f>
        <v>484</v>
      </c>
      <c r="F778" s="1">
        <v>6700000</v>
      </c>
      <c r="G778" s="1">
        <v>6500000</v>
      </c>
      <c r="H778" s="1">
        <f>Merge6[[#This Row],[MV at time]]/1000000</f>
        <v>6.7</v>
      </c>
      <c r="I778" s="1">
        <f>Merge6[[#This Row],[fee]]/1000000</f>
        <v>6.5</v>
      </c>
      <c r="J778" s="2">
        <f>Merge6[[#This Row],[fee]]/Merge6[[#This Row],[MV at time]]</f>
        <v>0.97014925373134331</v>
      </c>
      <c r="K778" t="s">
        <v>773</v>
      </c>
      <c r="L778" t="s">
        <v>3</v>
      </c>
      <c r="M778" t="s">
        <v>809</v>
      </c>
      <c r="N778" t="s">
        <v>89</v>
      </c>
      <c r="O7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78" t="s">
        <v>804</v>
      </c>
      <c r="R778" t="s">
        <v>60</v>
      </c>
      <c r="S778">
        <v>73</v>
      </c>
      <c r="T778">
        <v>84</v>
      </c>
      <c r="U778">
        <f>Merge6[[#This Row],[POT]]-Merge6[[#This Row],[TOT]]</f>
        <v>11</v>
      </c>
      <c r="V778" t="s">
        <v>8</v>
      </c>
      <c r="W778">
        <f>IF(Merge6[[#This Row],[Preffoot]]="Right",1,0)</f>
        <v>1</v>
      </c>
      <c r="X778" t="s">
        <v>15</v>
      </c>
      <c r="Y778">
        <f>IF(Merge6[[#This Row],[Position2]]="GK",1,0)</f>
        <v>0</v>
      </c>
      <c r="Z778">
        <f>IF(Merge6[[#This Row],[Position2]]="LB",1,0)</f>
        <v>0</v>
      </c>
      <c r="AA778">
        <f>IF(Merge6[[#This Row],[Position2]]="CB",1,0)</f>
        <v>0</v>
      </c>
      <c r="AB778">
        <f>IF(Merge6[[#This Row],[Position2]]="RB",1,0)</f>
        <v>0</v>
      </c>
      <c r="AC778">
        <f>IF(Merge6[[#This Row],[Position2]]="LWB",1,0)</f>
        <v>0</v>
      </c>
      <c r="AD778">
        <f>IF(Merge6[[#This Row],[Position2]]="RWB",1,0)</f>
        <v>0</v>
      </c>
      <c r="AE778">
        <f>IF(Merge6[[#This Row],[Position2]]="LM",1,0)</f>
        <v>0</v>
      </c>
      <c r="AF778">
        <f>IF(Merge6[[#This Row],[Position2]]="CDM",1,0)</f>
        <v>0</v>
      </c>
      <c r="AG778">
        <f>IF(Merge6[[#This Row],[Position2]]="CM",1,0)</f>
        <v>0</v>
      </c>
      <c r="AH778">
        <f>IF(Merge6[[#This Row],[Position2]]="CAM",1,0)</f>
        <v>0</v>
      </c>
      <c r="AI778">
        <f>IF(Merge6[[#This Row],[Position2]]="RM",1,0)</f>
        <v>0</v>
      </c>
      <c r="AJ778">
        <f>IF(Merge6[[#This Row],[Position2]]="LW",1,0)</f>
        <v>0</v>
      </c>
      <c r="AK778">
        <f>IF(Merge6[[#This Row],[Position2]]="RW",1,0)</f>
        <v>0</v>
      </c>
      <c r="AL778">
        <f>IF(Merge6[[#This Row],[Position2]]="CF",1,0)</f>
        <v>0</v>
      </c>
      <c r="AM778">
        <f>IF(Merge6[[#This Row],[Position2]]="ST",1,0)</f>
        <v>1</v>
      </c>
      <c r="AN778">
        <v>73</v>
      </c>
      <c r="AO778">
        <v>75</v>
      </c>
      <c r="AP778">
        <v>65</v>
      </c>
      <c r="AQ778">
        <v>71</v>
      </c>
      <c r="AR778">
        <v>61</v>
      </c>
      <c r="AS778">
        <v>63</v>
      </c>
      <c r="AT778">
        <v>74</v>
      </c>
      <c r="AU778">
        <v>73</v>
      </c>
      <c r="AV778">
        <v>72</v>
      </c>
      <c r="AW778">
        <v>73</v>
      </c>
      <c r="AX778">
        <v>61</v>
      </c>
      <c r="AY778">
        <v>71</v>
      </c>
      <c r="AZ778">
        <v>63</v>
      </c>
      <c r="BA778">
        <v>33</v>
      </c>
      <c r="BB778">
        <v>31</v>
      </c>
      <c r="BC778">
        <v>29</v>
      </c>
      <c r="BD778">
        <v>80</v>
      </c>
      <c r="BE778">
        <v>74</v>
      </c>
      <c r="BF778">
        <v>68</v>
      </c>
      <c r="BG778">
        <v>83</v>
      </c>
      <c r="BH778">
        <v>79</v>
      </c>
      <c r="BI778">
        <v>81</v>
      </c>
      <c r="BJ778">
        <v>68</v>
      </c>
      <c r="BK778">
        <v>14</v>
      </c>
      <c r="BL778">
        <v>11</v>
      </c>
      <c r="BM778">
        <v>14</v>
      </c>
      <c r="BN778">
        <v>10</v>
      </c>
      <c r="BO778">
        <v>12</v>
      </c>
      <c r="BP778">
        <v>54</v>
      </c>
      <c r="BQ778">
        <v>73</v>
      </c>
      <c r="BR778">
        <v>77</v>
      </c>
      <c r="BS778">
        <v>27</v>
      </c>
      <c r="BT778">
        <v>63</v>
      </c>
      <c r="BU778">
        <v>77</v>
      </c>
    </row>
    <row r="779" spans="1:73" x14ac:dyDescent="0.25">
      <c r="A779" t="s">
        <v>1320</v>
      </c>
      <c r="B779">
        <v>47</v>
      </c>
      <c r="C779" t="s">
        <v>33</v>
      </c>
      <c r="D779">
        <v>24</v>
      </c>
      <c r="E779">
        <f>Merge6[[#This Row],[age]]^2</f>
        <v>576</v>
      </c>
      <c r="F779" s="1">
        <v>20000000</v>
      </c>
      <c r="G779" s="1">
        <v>20000000</v>
      </c>
      <c r="H779" s="1">
        <f>Merge6[[#This Row],[MV at time]]/1000000</f>
        <v>20</v>
      </c>
      <c r="I779" s="1">
        <f>Merge6[[#This Row],[fee]]/1000000</f>
        <v>20</v>
      </c>
      <c r="J779" s="2">
        <f>Merge6[[#This Row],[fee]]/Merge6[[#This Row],[MV at time]]</f>
        <v>1</v>
      </c>
      <c r="K779" t="s">
        <v>1233</v>
      </c>
      <c r="L779" t="s">
        <v>3</v>
      </c>
      <c r="M779" t="s">
        <v>175</v>
      </c>
      <c r="N779" t="s">
        <v>206</v>
      </c>
      <c r="O7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7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79" t="s">
        <v>7</v>
      </c>
      <c r="R779" t="s">
        <v>6</v>
      </c>
      <c r="S779">
        <v>78</v>
      </c>
      <c r="T779">
        <v>84</v>
      </c>
      <c r="U779">
        <f>Merge6[[#This Row],[POT]]-Merge6[[#This Row],[TOT]]</f>
        <v>6</v>
      </c>
      <c r="V779" t="s">
        <v>8</v>
      </c>
      <c r="W779">
        <f>IF(Merge6[[#This Row],[Preffoot]]="Right",1,0)</f>
        <v>1</v>
      </c>
      <c r="X779" t="s">
        <v>92</v>
      </c>
      <c r="Y779">
        <f>IF(Merge6[[#This Row],[Position2]]="GK",1,0)</f>
        <v>0</v>
      </c>
      <c r="Z779">
        <f>IF(Merge6[[#This Row],[Position2]]="LB",1,0)</f>
        <v>0</v>
      </c>
      <c r="AA779">
        <f>IF(Merge6[[#This Row],[Position2]]="CB",1,0)</f>
        <v>0</v>
      </c>
      <c r="AB779">
        <f>IF(Merge6[[#This Row],[Position2]]="RB",1,0)</f>
        <v>0</v>
      </c>
      <c r="AC779">
        <f>IF(Merge6[[#This Row],[Position2]]="LWB",1,0)</f>
        <v>0</v>
      </c>
      <c r="AD779">
        <f>IF(Merge6[[#This Row],[Position2]]="RWB",1,0)</f>
        <v>1</v>
      </c>
      <c r="AE779">
        <f>IF(Merge6[[#This Row],[Position2]]="LM",1,0)</f>
        <v>0</v>
      </c>
      <c r="AF779">
        <f>IF(Merge6[[#This Row],[Position2]]="CDM",1,0)</f>
        <v>0</v>
      </c>
      <c r="AG779">
        <f>IF(Merge6[[#This Row],[Position2]]="CM",1,0)</f>
        <v>0</v>
      </c>
      <c r="AH779">
        <f>IF(Merge6[[#This Row],[Position2]]="CAM",1,0)</f>
        <v>0</v>
      </c>
      <c r="AI779">
        <f>IF(Merge6[[#This Row],[Position2]]="RM",1,0)</f>
        <v>0</v>
      </c>
      <c r="AJ779">
        <f>IF(Merge6[[#This Row],[Position2]]="LW",1,0)</f>
        <v>0</v>
      </c>
      <c r="AK779">
        <f>IF(Merge6[[#This Row],[Position2]]="RW",1,0)</f>
        <v>0</v>
      </c>
      <c r="AL779">
        <f>IF(Merge6[[#This Row],[Position2]]="CF",1,0)</f>
        <v>0</v>
      </c>
      <c r="AM779">
        <f>IF(Merge6[[#This Row],[Position2]]="ST",1,0)</f>
        <v>0</v>
      </c>
      <c r="AN779">
        <v>77</v>
      </c>
      <c r="AO779">
        <v>76</v>
      </c>
      <c r="AP779">
        <v>79</v>
      </c>
      <c r="AQ779">
        <v>74</v>
      </c>
      <c r="AR779">
        <v>66</v>
      </c>
      <c r="AS779">
        <v>60</v>
      </c>
      <c r="AT779">
        <v>70</v>
      </c>
      <c r="AU779">
        <v>67</v>
      </c>
      <c r="AV779">
        <v>67</v>
      </c>
      <c r="AW779">
        <v>65</v>
      </c>
      <c r="AX779">
        <v>43</v>
      </c>
      <c r="AY779">
        <v>44</v>
      </c>
      <c r="AZ779">
        <v>62</v>
      </c>
      <c r="BA779" t="s">
        <v>1234</v>
      </c>
      <c r="BB779">
        <v>70</v>
      </c>
      <c r="BC779">
        <v>75</v>
      </c>
      <c r="BD779">
        <v>84</v>
      </c>
      <c r="BE779">
        <v>79</v>
      </c>
      <c r="BF779">
        <v>62</v>
      </c>
      <c r="BG779">
        <v>75</v>
      </c>
      <c r="BH779">
        <v>81</v>
      </c>
      <c r="BI779">
        <v>80</v>
      </c>
      <c r="BJ779">
        <v>75</v>
      </c>
      <c r="BK779">
        <v>5</v>
      </c>
      <c r="BL779">
        <v>12</v>
      </c>
      <c r="BM779">
        <v>13</v>
      </c>
      <c r="BN779">
        <v>8</v>
      </c>
      <c r="BO779">
        <v>10</v>
      </c>
      <c r="BP779">
        <v>74</v>
      </c>
      <c r="BQ779">
        <v>75</v>
      </c>
      <c r="BR779">
        <v>73</v>
      </c>
      <c r="BS779">
        <v>72</v>
      </c>
      <c r="BT779">
        <v>70</v>
      </c>
      <c r="BU779">
        <v>70</v>
      </c>
    </row>
    <row r="780" spans="1:73" x14ac:dyDescent="0.25">
      <c r="A780" t="s">
        <v>1376</v>
      </c>
      <c r="B780">
        <v>28</v>
      </c>
      <c r="C780" t="s">
        <v>57</v>
      </c>
      <c r="D780">
        <v>20</v>
      </c>
      <c r="E780">
        <f>Merge6[[#This Row],[age]]^2</f>
        <v>400</v>
      </c>
      <c r="F780" s="1">
        <v>5500000</v>
      </c>
      <c r="G780" s="1">
        <v>12000000</v>
      </c>
      <c r="H780" s="1">
        <f>Merge6[[#This Row],[MV at time]]/1000000</f>
        <v>5.5</v>
      </c>
      <c r="I780" s="1">
        <f>Merge6[[#This Row],[fee]]/1000000</f>
        <v>12</v>
      </c>
      <c r="J780" s="2">
        <f>Merge6[[#This Row],[fee]]/Merge6[[#This Row],[MV at time]]</f>
        <v>2.1818181818181817</v>
      </c>
      <c r="K780" t="s">
        <v>1233</v>
      </c>
      <c r="L780" t="s">
        <v>149</v>
      </c>
      <c r="M780" t="s">
        <v>90</v>
      </c>
      <c r="N780" t="s">
        <v>460</v>
      </c>
      <c r="O7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0" t="s">
        <v>91</v>
      </c>
      <c r="R780" t="s">
        <v>60</v>
      </c>
      <c r="S780">
        <v>64</v>
      </c>
      <c r="T780">
        <v>78</v>
      </c>
      <c r="U780">
        <f>Merge6[[#This Row],[POT]]-Merge6[[#This Row],[TOT]]</f>
        <v>14</v>
      </c>
      <c r="V780" t="s">
        <v>8</v>
      </c>
      <c r="W780">
        <f>IF(Merge6[[#This Row],[Preffoot]]="Right",1,0)</f>
        <v>1</v>
      </c>
      <c r="X780" t="s">
        <v>20</v>
      </c>
      <c r="Y780">
        <f>IF(Merge6[[#This Row],[Position2]]="GK",1,0)</f>
        <v>0</v>
      </c>
      <c r="Z780">
        <f>IF(Merge6[[#This Row],[Position2]]="LB",1,0)</f>
        <v>0</v>
      </c>
      <c r="AA780">
        <f>IF(Merge6[[#This Row],[Position2]]="CB",1,0)</f>
        <v>0</v>
      </c>
      <c r="AB780">
        <f>IF(Merge6[[#This Row],[Position2]]="RB",1,0)</f>
        <v>0</v>
      </c>
      <c r="AC780">
        <f>IF(Merge6[[#This Row],[Position2]]="LWB",1,0)</f>
        <v>0</v>
      </c>
      <c r="AD780">
        <f>IF(Merge6[[#This Row],[Position2]]="RWB",1,0)</f>
        <v>0</v>
      </c>
      <c r="AE780">
        <f>IF(Merge6[[#This Row],[Position2]]="LM",1,0)</f>
        <v>0</v>
      </c>
      <c r="AF780">
        <f>IF(Merge6[[#This Row],[Position2]]="CDM",1,0)</f>
        <v>0</v>
      </c>
      <c r="AG780">
        <f>IF(Merge6[[#This Row],[Position2]]="CM",1,0)</f>
        <v>1</v>
      </c>
      <c r="AH780">
        <f>IF(Merge6[[#This Row],[Position2]]="CAM",1,0)</f>
        <v>0</v>
      </c>
      <c r="AI780">
        <f>IF(Merge6[[#This Row],[Position2]]="RM",1,0)</f>
        <v>0</v>
      </c>
      <c r="AJ780">
        <f>IF(Merge6[[#This Row],[Position2]]="LW",1,0)</f>
        <v>0</v>
      </c>
      <c r="AK780">
        <f>IF(Merge6[[#This Row],[Position2]]="RW",1,0)</f>
        <v>0</v>
      </c>
      <c r="AL780">
        <f>IF(Merge6[[#This Row],[Position2]]="CF",1,0)</f>
        <v>0</v>
      </c>
      <c r="AM780">
        <f>IF(Merge6[[#This Row],[Position2]]="ST",1,0)</f>
        <v>0</v>
      </c>
      <c r="AN780">
        <v>70</v>
      </c>
      <c r="AO780">
        <v>71</v>
      </c>
      <c r="AP780">
        <v>52</v>
      </c>
      <c r="AQ780">
        <v>74</v>
      </c>
      <c r="AR780">
        <v>62</v>
      </c>
      <c r="AS780">
        <v>56</v>
      </c>
      <c r="AT780">
        <v>65</v>
      </c>
      <c r="AU780">
        <v>43</v>
      </c>
      <c r="AV780">
        <v>44</v>
      </c>
      <c r="AW780">
        <v>45</v>
      </c>
      <c r="AX780">
        <v>46</v>
      </c>
      <c r="AY780">
        <v>49</v>
      </c>
      <c r="AZ780">
        <v>44</v>
      </c>
      <c r="BA780" t="s">
        <v>1234</v>
      </c>
      <c r="BB780">
        <v>58</v>
      </c>
      <c r="BC780">
        <v>63</v>
      </c>
      <c r="BD780">
        <v>72</v>
      </c>
      <c r="BE780">
        <v>62</v>
      </c>
      <c r="BF780">
        <v>58</v>
      </c>
      <c r="BG780">
        <v>73</v>
      </c>
      <c r="BH780">
        <v>66</v>
      </c>
      <c r="BI780">
        <v>74</v>
      </c>
      <c r="BJ780">
        <v>66</v>
      </c>
      <c r="BK780">
        <v>5</v>
      </c>
      <c r="BL780">
        <v>13</v>
      </c>
      <c r="BM780">
        <v>9</v>
      </c>
      <c r="BN780">
        <v>7</v>
      </c>
      <c r="BO780">
        <v>9</v>
      </c>
      <c r="BP780">
        <v>67</v>
      </c>
      <c r="BQ780">
        <v>63</v>
      </c>
      <c r="BR780">
        <v>57</v>
      </c>
      <c r="BS780">
        <v>55</v>
      </c>
      <c r="BT780">
        <v>63</v>
      </c>
      <c r="BU780">
        <v>65</v>
      </c>
    </row>
    <row r="781" spans="1:73" x14ac:dyDescent="0.25">
      <c r="A781" t="s">
        <v>930</v>
      </c>
      <c r="B781">
        <v>22</v>
      </c>
      <c r="C781" t="s">
        <v>1</v>
      </c>
      <c r="D781">
        <v>25</v>
      </c>
      <c r="E781">
        <f>Merge6[[#This Row],[age]]^2</f>
        <v>625</v>
      </c>
      <c r="F781" s="1">
        <v>28000000</v>
      </c>
      <c r="G781" s="1">
        <v>45300000</v>
      </c>
      <c r="H781" s="1">
        <f>Merge6[[#This Row],[MV at time]]/1000000</f>
        <v>28</v>
      </c>
      <c r="I781" s="1">
        <f>Merge6[[#This Row],[fee]]/1000000</f>
        <v>45.3</v>
      </c>
      <c r="J781" s="2">
        <f>Merge6[[#This Row],[fee]]/Merge6[[#This Row],[MV at time]]</f>
        <v>1.6178571428571429</v>
      </c>
      <c r="K781" t="s">
        <v>773</v>
      </c>
      <c r="L781" t="s">
        <v>290</v>
      </c>
      <c r="M781" t="s">
        <v>267</v>
      </c>
      <c r="N781" t="s">
        <v>89</v>
      </c>
      <c r="O7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1" t="s">
        <v>131</v>
      </c>
      <c r="R781" t="s">
        <v>60</v>
      </c>
      <c r="S781">
        <v>79</v>
      </c>
      <c r="T781">
        <v>83</v>
      </c>
      <c r="U781">
        <f>Merge6[[#This Row],[POT]]-Merge6[[#This Row],[TOT]]</f>
        <v>4</v>
      </c>
      <c r="V781" t="s">
        <v>43</v>
      </c>
      <c r="W781">
        <f>IF(Merge6[[#This Row],[Preffoot]]="Right",1,0)</f>
        <v>0</v>
      </c>
      <c r="X781" t="s">
        <v>9</v>
      </c>
      <c r="Y781">
        <f>IF(Merge6[[#This Row],[Position2]]="GK",1,0)</f>
        <v>0</v>
      </c>
      <c r="Z781">
        <f>IF(Merge6[[#This Row],[Position2]]="LB",1,0)</f>
        <v>0</v>
      </c>
      <c r="AA781">
        <f>IF(Merge6[[#This Row],[Position2]]="CB",1,0)</f>
        <v>1</v>
      </c>
      <c r="AB781">
        <f>IF(Merge6[[#This Row],[Position2]]="RB",1,0)</f>
        <v>0</v>
      </c>
      <c r="AC781">
        <f>IF(Merge6[[#This Row],[Position2]]="LWB",1,0)</f>
        <v>0</v>
      </c>
      <c r="AD781">
        <f>IF(Merge6[[#This Row],[Position2]]="RWB",1,0)</f>
        <v>0</v>
      </c>
      <c r="AE781">
        <f>IF(Merge6[[#This Row],[Position2]]="LM",1,0)</f>
        <v>0</v>
      </c>
      <c r="AF781">
        <f>IF(Merge6[[#This Row],[Position2]]="CDM",1,0)</f>
        <v>0</v>
      </c>
      <c r="AG781">
        <f>IF(Merge6[[#This Row],[Position2]]="CM",1,0)</f>
        <v>0</v>
      </c>
      <c r="AH781">
        <f>IF(Merge6[[#This Row],[Position2]]="CAM",1,0)</f>
        <v>0</v>
      </c>
      <c r="AI781">
        <f>IF(Merge6[[#This Row],[Position2]]="RM",1,0)</f>
        <v>0</v>
      </c>
      <c r="AJ781">
        <f>IF(Merge6[[#This Row],[Position2]]="LW",1,0)</f>
        <v>0</v>
      </c>
      <c r="AK781">
        <f>IF(Merge6[[#This Row],[Position2]]="RW",1,0)</f>
        <v>0</v>
      </c>
      <c r="AL781">
        <f>IF(Merge6[[#This Row],[Position2]]="CF",1,0)</f>
        <v>0</v>
      </c>
      <c r="AM781">
        <f>IF(Merge6[[#This Row],[Position2]]="ST",1,0)</f>
        <v>0</v>
      </c>
      <c r="AN781">
        <v>74</v>
      </c>
      <c r="AO781">
        <v>69</v>
      </c>
      <c r="AP781">
        <v>63</v>
      </c>
      <c r="AQ781">
        <v>77</v>
      </c>
      <c r="AR781">
        <v>73</v>
      </c>
      <c r="AS781">
        <v>76</v>
      </c>
      <c r="AT781">
        <v>63</v>
      </c>
      <c r="AU781">
        <v>48</v>
      </c>
      <c r="AV781">
        <v>56</v>
      </c>
      <c r="AW781">
        <v>62</v>
      </c>
      <c r="AX781">
        <v>59</v>
      </c>
      <c r="AY781">
        <v>53</v>
      </c>
      <c r="AZ781">
        <v>52</v>
      </c>
      <c r="BA781">
        <v>82</v>
      </c>
      <c r="BB781">
        <v>81</v>
      </c>
      <c r="BC781">
        <v>82</v>
      </c>
      <c r="BD781">
        <v>75</v>
      </c>
      <c r="BE781">
        <v>75</v>
      </c>
      <c r="BF781">
        <v>76</v>
      </c>
      <c r="BG781">
        <v>68</v>
      </c>
      <c r="BH781">
        <v>74</v>
      </c>
      <c r="BI781">
        <v>73</v>
      </c>
      <c r="BJ781">
        <v>88</v>
      </c>
      <c r="BK781">
        <v>16</v>
      </c>
      <c r="BL781">
        <v>10</v>
      </c>
      <c r="BM781">
        <v>7</v>
      </c>
      <c r="BN781">
        <v>7</v>
      </c>
      <c r="BO781">
        <v>10</v>
      </c>
      <c r="BP781">
        <v>73</v>
      </c>
      <c r="BQ781">
        <v>79</v>
      </c>
      <c r="BR781">
        <v>51</v>
      </c>
      <c r="BS781">
        <v>81</v>
      </c>
      <c r="BT781">
        <v>66</v>
      </c>
      <c r="BU781">
        <v>76</v>
      </c>
    </row>
    <row r="782" spans="1:73" x14ac:dyDescent="0.25">
      <c r="A782" t="s">
        <v>1185</v>
      </c>
      <c r="B782">
        <v>35</v>
      </c>
      <c r="C782" t="s">
        <v>1</v>
      </c>
      <c r="D782">
        <v>21</v>
      </c>
      <c r="E782">
        <f>Merge6[[#This Row],[age]]^2</f>
        <v>441</v>
      </c>
      <c r="F782" s="1">
        <v>10000000</v>
      </c>
      <c r="G782" s="1">
        <v>24300000</v>
      </c>
      <c r="H782" s="1">
        <f>Merge6[[#This Row],[MV at time]]/1000000</f>
        <v>10</v>
      </c>
      <c r="I782" s="1">
        <f>Merge6[[#This Row],[fee]]/1000000</f>
        <v>24.3</v>
      </c>
      <c r="J782" s="2">
        <f>Merge6[[#This Row],[fee]]/Merge6[[#This Row],[MV at time]]</f>
        <v>2.4300000000000002</v>
      </c>
      <c r="K782" t="s">
        <v>1233</v>
      </c>
      <c r="L782" t="s">
        <v>776</v>
      </c>
      <c r="M782" t="s">
        <v>192</v>
      </c>
      <c r="N782" t="s">
        <v>319</v>
      </c>
      <c r="O7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2" t="s">
        <v>131</v>
      </c>
      <c r="R782" t="s">
        <v>60</v>
      </c>
      <c r="S782">
        <v>75</v>
      </c>
      <c r="T782">
        <v>82</v>
      </c>
      <c r="U782">
        <f>Merge6[[#This Row],[POT]]-Merge6[[#This Row],[TOT]]</f>
        <v>7</v>
      </c>
      <c r="V782" t="s">
        <v>8</v>
      </c>
      <c r="W782">
        <f>IF(Merge6[[#This Row],[Preffoot]]="Right",1,0)</f>
        <v>1</v>
      </c>
      <c r="X782" t="s">
        <v>9</v>
      </c>
      <c r="Y782">
        <f>IF(Merge6[[#This Row],[Position2]]="GK",1,0)</f>
        <v>0</v>
      </c>
      <c r="Z782">
        <f>IF(Merge6[[#This Row],[Position2]]="LB",1,0)</f>
        <v>0</v>
      </c>
      <c r="AA782">
        <f>IF(Merge6[[#This Row],[Position2]]="CB",1,0)</f>
        <v>1</v>
      </c>
      <c r="AB782">
        <f>IF(Merge6[[#This Row],[Position2]]="RB",1,0)</f>
        <v>0</v>
      </c>
      <c r="AC782">
        <f>IF(Merge6[[#This Row],[Position2]]="LWB",1,0)</f>
        <v>0</v>
      </c>
      <c r="AD782">
        <f>IF(Merge6[[#This Row],[Position2]]="RWB",1,0)</f>
        <v>0</v>
      </c>
      <c r="AE782">
        <f>IF(Merge6[[#This Row],[Position2]]="LM",1,0)</f>
        <v>0</v>
      </c>
      <c r="AF782">
        <f>IF(Merge6[[#This Row],[Position2]]="CDM",1,0)</f>
        <v>0</v>
      </c>
      <c r="AG782">
        <f>IF(Merge6[[#This Row],[Position2]]="CM",1,0)</f>
        <v>0</v>
      </c>
      <c r="AH782">
        <f>IF(Merge6[[#This Row],[Position2]]="CAM",1,0)</f>
        <v>0</v>
      </c>
      <c r="AI782">
        <f>IF(Merge6[[#This Row],[Position2]]="RM",1,0)</f>
        <v>0</v>
      </c>
      <c r="AJ782">
        <f>IF(Merge6[[#This Row],[Position2]]="LW",1,0)</f>
        <v>0</v>
      </c>
      <c r="AK782">
        <f>IF(Merge6[[#This Row],[Position2]]="RW",1,0)</f>
        <v>0</v>
      </c>
      <c r="AL782">
        <f>IF(Merge6[[#This Row],[Position2]]="CF",1,0)</f>
        <v>0</v>
      </c>
      <c r="AM782">
        <f>IF(Merge6[[#This Row],[Position2]]="ST",1,0)</f>
        <v>0</v>
      </c>
      <c r="AN782">
        <v>65</v>
      </c>
      <c r="AO782">
        <v>60</v>
      </c>
      <c r="AP782">
        <v>50</v>
      </c>
      <c r="AQ782">
        <v>66</v>
      </c>
      <c r="AR782">
        <v>64</v>
      </c>
      <c r="AS782">
        <v>74</v>
      </c>
      <c r="AT782">
        <v>46</v>
      </c>
      <c r="AU782">
        <v>29</v>
      </c>
      <c r="AV782">
        <v>19</v>
      </c>
      <c r="AW782">
        <v>39</v>
      </c>
      <c r="AX782">
        <v>25</v>
      </c>
      <c r="AY782">
        <v>35</v>
      </c>
      <c r="AZ782">
        <v>22</v>
      </c>
      <c r="BA782" t="s">
        <v>1234</v>
      </c>
      <c r="BB782">
        <v>74</v>
      </c>
      <c r="BC782">
        <v>77</v>
      </c>
      <c r="BD782">
        <v>64</v>
      </c>
      <c r="BE782">
        <v>72</v>
      </c>
      <c r="BF782">
        <v>79</v>
      </c>
      <c r="BG782">
        <v>53</v>
      </c>
      <c r="BH782">
        <v>77</v>
      </c>
      <c r="BI782">
        <v>46</v>
      </c>
      <c r="BJ782">
        <v>77</v>
      </c>
      <c r="BK782">
        <v>13</v>
      </c>
      <c r="BL782">
        <v>9</v>
      </c>
      <c r="BM782">
        <v>10</v>
      </c>
      <c r="BN782">
        <v>6</v>
      </c>
      <c r="BO782">
        <v>9</v>
      </c>
      <c r="BP782">
        <v>75</v>
      </c>
      <c r="BQ782">
        <v>73</v>
      </c>
      <c r="BR782">
        <v>24</v>
      </c>
      <c r="BS782">
        <v>74</v>
      </c>
      <c r="BT782">
        <v>39</v>
      </c>
      <c r="BU782">
        <v>73</v>
      </c>
    </row>
    <row r="783" spans="1:73" x14ac:dyDescent="0.25">
      <c r="A783" t="s">
        <v>1185</v>
      </c>
      <c r="B783">
        <v>35</v>
      </c>
      <c r="C783" t="s">
        <v>1</v>
      </c>
      <c r="D783">
        <v>20</v>
      </c>
      <c r="E783">
        <f>Merge6[[#This Row],[age]]^2</f>
        <v>400</v>
      </c>
      <c r="F783" s="1">
        <v>8000000</v>
      </c>
      <c r="G783" s="1">
        <v>14000000</v>
      </c>
      <c r="H783" s="1">
        <f>Merge6[[#This Row],[MV at time]]/1000000</f>
        <v>8</v>
      </c>
      <c r="I783" s="1">
        <f>Merge6[[#This Row],[fee]]/1000000</f>
        <v>14</v>
      </c>
      <c r="J783" s="2">
        <f>Merge6[[#This Row],[fee]]/Merge6[[#This Row],[MV at time]]</f>
        <v>1.75</v>
      </c>
      <c r="K783" t="s">
        <v>1050</v>
      </c>
      <c r="L783" t="s">
        <v>776</v>
      </c>
      <c r="M783" t="s">
        <v>193</v>
      </c>
      <c r="N783" t="s">
        <v>192</v>
      </c>
      <c r="O7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3" t="s">
        <v>131</v>
      </c>
      <c r="R783" t="s">
        <v>60</v>
      </c>
      <c r="S783">
        <v>75</v>
      </c>
      <c r="T783">
        <v>82</v>
      </c>
      <c r="U783">
        <f>Merge6[[#This Row],[POT]]-Merge6[[#This Row],[TOT]]</f>
        <v>7</v>
      </c>
      <c r="V783" t="s">
        <v>8</v>
      </c>
      <c r="W783">
        <f>IF(Merge6[[#This Row],[Preffoot]]="Right",1,0)</f>
        <v>1</v>
      </c>
      <c r="X783" t="s">
        <v>9</v>
      </c>
      <c r="Y783">
        <f>IF(Merge6[[#This Row],[Position2]]="GK",1,0)</f>
        <v>0</v>
      </c>
      <c r="Z783">
        <f>IF(Merge6[[#This Row],[Position2]]="LB",1,0)</f>
        <v>0</v>
      </c>
      <c r="AA783">
        <f>IF(Merge6[[#This Row],[Position2]]="CB",1,0)</f>
        <v>1</v>
      </c>
      <c r="AB783">
        <f>IF(Merge6[[#This Row],[Position2]]="RB",1,0)</f>
        <v>0</v>
      </c>
      <c r="AC783">
        <f>IF(Merge6[[#This Row],[Position2]]="LWB",1,0)</f>
        <v>0</v>
      </c>
      <c r="AD783">
        <f>IF(Merge6[[#This Row],[Position2]]="RWB",1,0)</f>
        <v>0</v>
      </c>
      <c r="AE783">
        <f>IF(Merge6[[#This Row],[Position2]]="LM",1,0)</f>
        <v>0</v>
      </c>
      <c r="AF783">
        <f>IF(Merge6[[#This Row],[Position2]]="CDM",1,0)</f>
        <v>0</v>
      </c>
      <c r="AG783">
        <f>IF(Merge6[[#This Row],[Position2]]="CM",1,0)</f>
        <v>0</v>
      </c>
      <c r="AH783">
        <f>IF(Merge6[[#This Row],[Position2]]="CAM",1,0)</f>
        <v>0</v>
      </c>
      <c r="AI783">
        <f>IF(Merge6[[#This Row],[Position2]]="RM",1,0)</f>
        <v>0</v>
      </c>
      <c r="AJ783">
        <f>IF(Merge6[[#This Row],[Position2]]="LW",1,0)</f>
        <v>0</v>
      </c>
      <c r="AK783">
        <f>IF(Merge6[[#This Row],[Position2]]="RW",1,0)</f>
        <v>0</v>
      </c>
      <c r="AL783">
        <f>IF(Merge6[[#This Row],[Position2]]="CF",1,0)</f>
        <v>0</v>
      </c>
      <c r="AM783">
        <f>IF(Merge6[[#This Row],[Position2]]="ST",1,0)</f>
        <v>0</v>
      </c>
      <c r="AN783">
        <v>65</v>
      </c>
      <c r="AO783">
        <v>60</v>
      </c>
      <c r="AP783">
        <v>50</v>
      </c>
      <c r="AQ783">
        <v>66</v>
      </c>
      <c r="AR783">
        <v>64</v>
      </c>
      <c r="AS783">
        <v>74</v>
      </c>
      <c r="AT783">
        <v>46</v>
      </c>
      <c r="AU783">
        <v>29</v>
      </c>
      <c r="AV783">
        <v>19</v>
      </c>
      <c r="AW783">
        <v>39</v>
      </c>
      <c r="AX783">
        <v>25</v>
      </c>
      <c r="AY783">
        <v>35</v>
      </c>
      <c r="AZ783">
        <v>22</v>
      </c>
      <c r="BA783">
        <v>76</v>
      </c>
      <c r="BB783">
        <v>74</v>
      </c>
      <c r="BC783">
        <v>77</v>
      </c>
      <c r="BD783">
        <v>64</v>
      </c>
      <c r="BE783">
        <v>73</v>
      </c>
      <c r="BF783">
        <v>79</v>
      </c>
      <c r="BG783">
        <v>58</v>
      </c>
      <c r="BH783">
        <v>72</v>
      </c>
      <c r="BI783">
        <v>46</v>
      </c>
      <c r="BJ783">
        <v>77</v>
      </c>
      <c r="BK783">
        <v>13</v>
      </c>
      <c r="BL783">
        <v>9</v>
      </c>
      <c r="BM783">
        <v>10</v>
      </c>
      <c r="BN783">
        <v>6</v>
      </c>
      <c r="BO783">
        <v>9</v>
      </c>
      <c r="BP783">
        <v>75</v>
      </c>
      <c r="BQ783">
        <v>73</v>
      </c>
      <c r="BR783">
        <v>24</v>
      </c>
      <c r="BS783">
        <v>74</v>
      </c>
      <c r="BT783">
        <v>39</v>
      </c>
      <c r="BU783">
        <v>73</v>
      </c>
    </row>
    <row r="784" spans="1:73" x14ac:dyDescent="0.25">
      <c r="A784" t="s">
        <v>1275</v>
      </c>
      <c r="B784">
        <v>22</v>
      </c>
      <c r="C784" t="s">
        <v>116</v>
      </c>
      <c r="D784">
        <v>22</v>
      </c>
      <c r="E784">
        <f>Merge6[[#This Row],[age]]^2</f>
        <v>484</v>
      </c>
      <c r="F784" s="1">
        <v>2500000</v>
      </c>
      <c r="G784" s="1">
        <v>8000000</v>
      </c>
      <c r="H784" s="1">
        <f>Merge6[[#This Row],[MV at time]]/1000000</f>
        <v>2.5</v>
      </c>
      <c r="I784" s="1">
        <f>Merge6[[#This Row],[fee]]/1000000</f>
        <v>8</v>
      </c>
      <c r="J784" s="2">
        <f>Merge6[[#This Row],[fee]]/Merge6[[#This Row],[MV at time]]</f>
        <v>3.2</v>
      </c>
      <c r="K784" t="s">
        <v>1233</v>
      </c>
      <c r="L784" t="s">
        <v>149</v>
      </c>
      <c r="M784" t="s">
        <v>150</v>
      </c>
      <c r="N784" t="s">
        <v>288</v>
      </c>
      <c r="O7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84" t="s">
        <v>55</v>
      </c>
      <c r="R784" t="s">
        <v>91</v>
      </c>
      <c r="S784">
        <v>69</v>
      </c>
      <c r="T784">
        <v>80</v>
      </c>
      <c r="U784">
        <f>Merge6[[#This Row],[POT]]-Merge6[[#This Row],[TOT]]</f>
        <v>11</v>
      </c>
      <c r="V784" t="s">
        <v>8</v>
      </c>
      <c r="W784">
        <f>IF(Merge6[[#This Row],[Preffoot]]="Right",1,0)</f>
        <v>1</v>
      </c>
      <c r="X784" t="s">
        <v>114</v>
      </c>
      <c r="Y784">
        <f>IF(Merge6[[#This Row],[Position2]]="GK",1,0)</f>
        <v>0</v>
      </c>
      <c r="Z784">
        <f>IF(Merge6[[#This Row],[Position2]]="LB",1,0)</f>
        <v>0</v>
      </c>
      <c r="AA784">
        <f>IF(Merge6[[#This Row],[Position2]]="CB",1,0)</f>
        <v>0</v>
      </c>
      <c r="AB784">
        <f>IF(Merge6[[#This Row],[Position2]]="RB",1,0)</f>
        <v>0</v>
      </c>
      <c r="AC784">
        <f>IF(Merge6[[#This Row],[Position2]]="LWB",1,0)</f>
        <v>0</v>
      </c>
      <c r="AD784">
        <f>IF(Merge6[[#This Row],[Position2]]="RWB",1,0)</f>
        <v>0</v>
      </c>
      <c r="AE784">
        <f>IF(Merge6[[#This Row],[Position2]]="LM",1,0)</f>
        <v>0</v>
      </c>
      <c r="AF784">
        <f>IF(Merge6[[#This Row],[Position2]]="CDM",1,0)</f>
        <v>0</v>
      </c>
      <c r="AG784">
        <f>IF(Merge6[[#This Row],[Position2]]="CM",1,0)</f>
        <v>0</v>
      </c>
      <c r="AH784">
        <f>IF(Merge6[[#This Row],[Position2]]="CAM",1,0)</f>
        <v>0</v>
      </c>
      <c r="AI784">
        <f>IF(Merge6[[#This Row],[Position2]]="RM",1,0)</f>
        <v>0</v>
      </c>
      <c r="AJ784">
        <f>IF(Merge6[[#This Row],[Position2]]="LW",1,0)</f>
        <v>0</v>
      </c>
      <c r="AK784">
        <f>IF(Merge6[[#This Row],[Position2]]="RW",1,0)</f>
        <v>1</v>
      </c>
      <c r="AL784">
        <f>IF(Merge6[[#This Row],[Position2]]="CF",1,0)</f>
        <v>0</v>
      </c>
      <c r="AM784">
        <f>IF(Merge6[[#This Row],[Position2]]="ST",1,0)</f>
        <v>0</v>
      </c>
      <c r="AN784">
        <v>70</v>
      </c>
      <c r="AO784">
        <v>69</v>
      </c>
      <c r="AP784">
        <v>66</v>
      </c>
      <c r="AQ784">
        <v>67</v>
      </c>
      <c r="AR784">
        <v>61</v>
      </c>
      <c r="AS784">
        <v>46</v>
      </c>
      <c r="AT784">
        <v>66</v>
      </c>
      <c r="AU784">
        <v>67</v>
      </c>
      <c r="AV784">
        <v>55</v>
      </c>
      <c r="AW784">
        <v>62</v>
      </c>
      <c r="AX784">
        <v>47</v>
      </c>
      <c r="AY784">
        <v>66</v>
      </c>
      <c r="AZ784">
        <v>65</v>
      </c>
      <c r="BA784" t="s">
        <v>1234</v>
      </c>
      <c r="BB784">
        <v>34</v>
      </c>
      <c r="BC784">
        <v>31</v>
      </c>
      <c r="BD784">
        <v>83</v>
      </c>
      <c r="BE784">
        <v>71</v>
      </c>
      <c r="BF784">
        <v>58</v>
      </c>
      <c r="BG784">
        <v>64</v>
      </c>
      <c r="BH784">
        <v>89</v>
      </c>
      <c r="BI784">
        <v>67</v>
      </c>
      <c r="BJ784">
        <v>55</v>
      </c>
      <c r="BK784">
        <v>12</v>
      </c>
      <c r="BL784">
        <v>9</v>
      </c>
      <c r="BM784">
        <v>11</v>
      </c>
      <c r="BN784">
        <v>9</v>
      </c>
      <c r="BO784">
        <v>11</v>
      </c>
      <c r="BP784">
        <v>46</v>
      </c>
      <c r="BQ784">
        <v>68</v>
      </c>
      <c r="BR784">
        <v>69</v>
      </c>
      <c r="BS784">
        <v>17</v>
      </c>
      <c r="BT784">
        <v>59</v>
      </c>
      <c r="BU784">
        <v>67</v>
      </c>
    </row>
    <row r="785" spans="1:73" x14ac:dyDescent="0.25">
      <c r="A785" t="s">
        <v>1186</v>
      </c>
      <c r="B785">
        <v>28</v>
      </c>
      <c r="C785" t="s">
        <v>33</v>
      </c>
      <c r="D785">
        <v>20</v>
      </c>
      <c r="E785">
        <f>Merge6[[#This Row],[age]]^2</f>
        <v>400</v>
      </c>
      <c r="F785" s="1">
        <v>3000000</v>
      </c>
      <c r="G785" s="1">
        <v>14000000</v>
      </c>
      <c r="H785" s="1">
        <f>Merge6[[#This Row],[MV at time]]/1000000</f>
        <v>3</v>
      </c>
      <c r="I785" s="1">
        <f>Merge6[[#This Row],[fee]]/1000000</f>
        <v>14</v>
      </c>
      <c r="J785" s="2">
        <f>Merge6[[#This Row],[fee]]/Merge6[[#This Row],[MV at time]]</f>
        <v>4.666666666666667</v>
      </c>
      <c r="K785" t="s">
        <v>1050</v>
      </c>
      <c r="L785" t="s">
        <v>208</v>
      </c>
      <c r="M785" t="s">
        <v>932</v>
      </c>
      <c r="N785" t="s">
        <v>94</v>
      </c>
      <c r="O7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5" t="s">
        <v>211</v>
      </c>
      <c r="R785" t="s">
        <v>60</v>
      </c>
      <c r="S785">
        <v>66</v>
      </c>
      <c r="T785">
        <v>80</v>
      </c>
      <c r="U785">
        <f>Merge6[[#This Row],[POT]]-Merge6[[#This Row],[TOT]]</f>
        <v>14</v>
      </c>
      <c r="V785" t="s">
        <v>8</v>
      </c>
      <c r="W785">
        <f>IF(Merge6[[#This Row],[Preffoot]]="Right",1,0)</f>
        <v>1</v>
      </c>
      <c r="X785" t="s">
        <v>27</v>
      </c>
      <c r="Y785">
        <f>IF(Merge6[[#This Row],[Position2]]="GK",1,0)</f>
        <v>0</v>
      </c>
      <c r="Z785">
        <f>IF(Merge6[[#This Row],[Position2]]="LB",1,0)</f>
        <v>0</v>
      </c>
      <c r="AA785">
        <f>IF(Merge6[[#This Row],[Position2]]="CB",1,0)</f>
        <v>0</v>
      </c>
      <c r="AB785">
        <f>IF(Merge6[[#This Row],[Position2]]="RB",1,0)</f>
        <v>1</v>
      </c>
      <c r="AC785">
        <f>IF(Merge6[[#This Row],[Position2]]="LWB",1,0)</f>
        <v>0</v>
      </c>
      <c r="AD785">
        <f>IF(Merge6[[#This Row],[Position2]]="RWB",1,0)</f>
        <v>0</v>
      </c>
      <c r="AE785">
        <f>IF(Merge6[[#This Row],[Position2]]="LM",1,0)</f>
        <v>0</v>
      </c>
      <c r="AF785">
        <f>IF(Merge6[[#This Row],[Position2]]="CDM",1,0)</f>
        <v>0</v>
      </c>
      <c r="AG785">
        <f>IF(Merge6[[#This Row],[Position2]]="CM",1,0)</f>
        <v>0</v>
      </c>
      <c r="AH785">
        <f>IF(Merge6[[#This Row],[Position2]]="CAM",1,0)</f>
        <v>0</v>
      </c>
      <c r="AI785">
        <f>IF(Merge6[[#This Row],[Position2]]="RM",1,0)</f>
        <v>0</v>
      </c>
      <c r="AJ785">
        <f>IF(Merge6[[#This Row],[Position2]]="LW",1,0)</f>
        <v>0</v>
      </c>
      <c r="AK785">
        <f>IF(Merge6[[#This Row],[Position2]]="RW",1,0)</f>
        <v>0</v>
      </c>
      <c r="AL785">
        <f>IF(Merge6[[#This Row],[Position2]]="CF",1,0)</f>
        <v>0</v>
      </c>
      <c r="AM785">
        <f>IF(Merge6[[#This Row],[Position2]]="ST",1,0)</f>
        <v>0</v>
      </c>
      <c r="AN785">
        <v>62</v>
      </c>
      <c r="AO785">
        <v>62</v>
      </c>
      <c r="AP785">
        <v>62</v>
      </c>
      <c r="AQ785">
        <v>61</v>
      </c>
      <c r="AR785">
        <v>55</v>
      </c>
      <c r="AS785">
        <v>57</v>
      </c>
      <c r="AT785">
        <v>60</v>
      </c>
      <c r="AU785">
        <v>38</v>
      </c>
      <c r="AV785">
        <v>41</v>
      </c>
      <c r="AW785">
        <v>56</v>
      </c>
      <c r="AX785">
        <v>31</v>
      </c>
      <c r="AY785">
        <v>35</v>
      </c>
      <c r="AZ785">
        <v>41</v>
      </c>
      <c r="BA785">
        <v>62</v>
      </c>
      <c r="BB785">
        <v>63</v>
      </c>
      <c r="BC785">
        <v>63</v>
      </c>
      <c r="BD785">
        <v>76</v>
      </c>
      <c r="BE785">
        <v>73</v>
      </c>
      <c r="BF785">
        <v>68</v>
      </c>
      <c r="BG785">
        <v>74</v>
      </c>
      <c r="BH785">
        <v>82</v>
      </c>
      <c r="BI785">
        <v>72</v>
      </c>
      <c r="BJ785">
        <v>73</v>
      </c>
      <c r="BK785">
        <v>7</v>
      </c>
      <c r="BL785">
        <v>7</v>
      </c>
      <c r="BM785">
        <v>13</v>
      </c>
      <c r="BN785">
        <v>9</v>
      </c>
      <c r="BO785">
        <v>8</v>
      </c>
      <c r="BP785">
        <v>66</v>
      </c>
      <c r="BQ785">
        <v>53</v>
      </c>
      <c r="BR785">
        <v>55</v>
      </c>
      <c r="BS785">
        <v>62</v>
      </c>
      <c r="BT785">
        <v>54</v>
      </c>
      <c r="BU785">
        <v>58</v>
      </c>
    </row>
    <row r="786" spans="1:73" x14ac:dyDescent="0.25">
      <c r="A786" t="s">
        <v>1297</v>
      </c>
      <c r="B786">
        <v>35</v>
      </c>
      <c r="C786" t="s">
        <v>1</v>
      </c>
      <c r="D786">
        <v>26</v>
      </c>
      <c r="E786">
        <f>Merge6[[#This Row],[age]]^2</f>
        <v>676</v>
      </c>
      <c r="F786" s="1">
        <v>12000000</v>
      </c>
      <c r="G786" s="1">
        <v>35000000</v>
      </c>
      <c r="H786" s="1">
        <f>Merge6[[#This Row],[MV at time]]/1000000</f>
        <v>12</v>
      </c>
      <c r="I786" s="1">
        <f>Merge6[[#This Row],[fee]]/1000000</f>
        <v>35</v>
      </c>
      <c r="J786" s="2">
        <f>Merge6[[#This Row],[fee]]/Merge6[[#This Row],[MV at time]]</f>
        <v>2.9166666666666665</v>
      </c>
      <c r="K786" t="s">
        <v>1233</v>
      </c>
      <c r="L786" t="s">
        <v>117</v>
      </c>
      <c r="M786" t="s">
        <v>54</v>
      </c>
      <c r="N786" t="s">
        <v>181</v>
      </c>
      <c r="O7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7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6" t="s">
        <v>55</v>
      </c>
      <c r="R786" t="s">
        <v>60</v>
      </c>
      <c r="S786">
        <v>80</v>
      </c>
      <c r="T786">
        <v>83</v>
      </c>
      <c r="U786">
        <f>Merge6[[#This Row],[POT]]-Merge6[[#This Row],[TOT]]</f>
        <v>3</v>
      </c>
      <c r="V786" t="s">
        <v>43</v>
      </c>
      <c r="W786">
        <f>IF(Merge6[[#This Row],[Preffoot]]="Right",1,0)</f>
        <v>0</v>
      </c>
      <c r="X786" t="s">
        <v>9</v>
      </c>
      <c r="Y786">
        <f>IF(Merge6[[#This Row],[Position2]]="GK",1,0)</f>
        <v>0</v>
      </c>
      <c r="Z786">
        <f>IF(Merge6[[#This Row],[Position2]]="LB",1,0)</f>
        <v>0</v>
      </c>
      <c r="AA786">
        <f>IF(Merge6[[#This Row],[Position2]]="CB",1,0)</f>
        <v>1</v>
      </c>
      <c r="AB786">
        <f>IF(Merge6[[#This Row],[Position2]]="RB",1,0)</f>
        <v>0</v>
      </c>
      <c r="AC786">
        <f>IF(Merge6[[#This Row],[Position2]]="LWB",1,0)</f>
        <v>0</v>
      </c>
      <c r="AD786">
        <f>IF(Merge6[[#This Row],[Position2]]="RWB",1,0)</f>
        <v>0</v>
      </c>
      <c r="AE786">
        <f>IF(Merge6[[#This Row],[Position2]]="LM",1,0)</f>
        <v>0</v>
      </c>
      <c r="AF786">
        <f>IF(Merge6[[#This Row],[Position2]]="CDM",1,0)</f>
        <v>0</v>
      </c>
      <c r="AG786">
        <f>IF(Merge6[[#This Row],[Position2]]="CM",1,0)</f>
        <v>0</v>
      </c>
      <c r="AH786">
        <f>IF(Merge6[[#This Row],[Position2]]="CAM",1,0)</f>
        <v>0</v>
      </c>
      <c r="AI786">
        <f>IF(Merge6[[#This Row],[Position2]]="RM",1,0)</f>
        <v>0</v>
      </c>
      <c r="AJ786">
        <f>IF(Merge6[[#This Row],[Position2]]="LW",1,0)</f>
        <v>0</v>
      </c>
      <c r="AK786">
        <f>IF(Merge6[[#This Row],[Position2]]="RW",1,0)</f>
        <v>0</v>
      </c>
      <c r="AL786">
        <f>IF(Merge6[[#This Row],[Position2]]="CF",1,0)</f>
        <v>0</v>
      </c>
      <c r="AM786">
        <f>IF(Merge6[[#This Row],[Position2]]="ST",1,0)</f>
        <v>0</v>
      </c>
      <c r="AN786">
        <v>75</v>
      </c>
      <c r="AO786">
        <v>58</v>
      </c>
      <c r="AP786">
        <v>48</v>
      </c>
      <c r="AQ786">
        <v>76</v>
      </c>
      <c r="AR786">
        <v>72</v>
      </c>
      <c r="AS786">
        <v>81</v>
      </c>
      <c r="AT786">
        <v>69</v>
      </c>
      <c r="AU786">
        <v>40</v>
      </c>
      <c r="AV786">
        <v>54</v>
      </c>
      <c r="AW786">
        <v>55</v>
      </c>
      <c r="AX786">
        <v>41</v>
      </c>
      <c r="AY786">
        <v>48</v>
      </c>
      <c r="AZ786">
        <v>41</v>
      </c>
      <c r="BA786" t="s">
        <v>1234</v>
      </c>
      <c r="BB786">
        <v>78</v>
      </c>
      <c r="BC786">
        <v>83</v>
      </c>
      <c r="BD786">
        <v>65</v>
      </c>
      <c r="BE786">
        <v>76</v>
      </c>
      <c r="BF786">
        <v>76</v>
      </c>
      <c r="BG786">
        <v>56</v>
      </c>
      <c r="BH786">
        <v>80</v>
      </c>
      <c r="BI786">
        <v>58</v>
      </c>
      <c r="BJ786">
        <v>89</v>
      </c>
      <c r="BK786">
        <v>14</v>
      </c>
      <c r="BL786">
        <v>7</v>
      </c>
      <c r="BM786">
        <v>15</v>
      </c>
      <c r="BN786">
        <v>9</v>
      </c>
      <c r="BO786">
        <v>6</v>
      </c>
      <c r="BP786">
        <v>77</v>
      </c>
      <c r="BQ786">
        <v>80</v>
      </c>
      <c r="BR786">
        <v>52</v>
      </c>
      <c r="BS786">
        <v>81</v>
      </c>
      <c r="BT786">
        <v>60</v>
      </c>
      <c r="BU786">
        <v>73</v>
      </c>
    </row>
    <row r="787" spans="1:73" x14ac:dyDescent="0.25">
      <c r="A787" t="s">
        <v>687</v>
      </c>
      <c r="B787">
        <v>22</v>
      </c>
      <c r="C787" t="s">
        <v>28</v>
      </c>
      <c r="D787">
        <v>22</v>
      </c>
      <c r="E787">
        <f>Merge6[[#This Row],[age]]^2</f>
        <v>484</v>
      </c>
      <c r="F787" s="1">
        <v>12000000</v>
      </c>
      <c r="G787" s="1">
        <v>15560000</v>
      </c>
      <c r="H787" s="1">
        <f>Merge6[[#This Row],[MV at time]]/1000000</f>
        <v>12</v>
      </c>
      <c r="I787" s="1">
        <f>Merge6[[#This Row],[fee]]/1000000</f>
        <v>15.56</v>
      </c>
      <c r="J787" s="2">
        <f>Merge6[[#This Row],[fee]]/Merge6[[#This Row],[MV at time]]</f>
        <v>1.2966666666666666</v>
      </c>
      <c r="K787" t="s">
        <v>509</v>
      </c>
      <c r="L787" t="s">
        <v>149</v>
      </c>
      <c r="M787" t="s">
        <v>405</v>
      </c>
      <c r="N787" t="s">
        <v>160</v>
      </c>
      <c r="O7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7" t="s">
        <v>131</v>
      </c>
      <c r="R787" t="s">
        <v>60</v>
      </c>
      <c r="S787">
        <v>76</v>
      </c>
      <c r="T787">
        <v>81</v>
      </c>
      <c r="U787">
        <f>Merge6[[#This Row],[POT]]-Merge6[[#This Row],[TOT]]</f>
        <v>5</v>
      </c>
      <c r="V787" t="s">
        <v>8</v>
      </c>
      <c r="W787">
        <f>IF(Merge6[[#This Row],[Preffoot]]="Right",1,0)</f>
        <v>1</v>
      </c>
      <c r="X787" t="s">
        <v>15</v>
      </c>
      <c r="Y787">
        <f>IF(Merge6[[#This Row],[Position2]]="GK",1,0)</f>
        <v>0</v>
      </c>
      <c r="Z787">
        <f>IF(Merge6[[#This Row],[Position2]]="LB",1,0)</f>
        <v>0</v>
      </c>
      <c r="AA787">
        <f>IF(Merge6[[#This Row],[Position2]]="CB",1,0)</f>
        <v>0</v>
      </c>
      <c r="AB787">
        <f>IF(Merge6[[#This Row],[Position2]]="RB",1,0)</f>
        <v>0</v>
      </c>
      <c r="AC787">
        <f>IF(Merge6[[#This Row],[Position2]]="LWB",1,0)</f>
        <v>0</v>
      </c>
      <c r="AD787">
        <f>IF(Merge6[[#This Row],[Position2]]="RWB",1,0)</f>
        <v>0</v>
      </c>
      <c r="AE787">
        <f>IF(Merge6[[#This Row],[Position2]]="LM",1,0)</f>
        <v>0</v>
      </c>
      <c r="AF787">
        <f>IF(Merge6[[#This Row],[Position2]]="CDM",1,0)</f>
        <v>0</v>
      </c>
      <c r="AG787">
        <f>IF(Merge6[[#This Row],[Position2]]="CM",1,0)</f>
        <v>0</v>
      </c>
      <c r="AH787">
        <f>IF(Merge6[[#This Row],[Position2]]="CAM",1,0)</f>
        <v>0</v>
      </c>
      <c r="AI787">
        <f>IF(Merge6[[#This Row],[Position2]]="RM",1,0)</f>
        <v>0</v>
      </c>
      <c r="AJ787">
        <f>IF(Merge6[[#This Row],[Position2]]="LW",1,0)</f>
        <v>0</v>
      </c>
      <c r="AK787">
        <f>IF(Merge6[[#This Row],[Position2]]="RW",1,0)</f>
        <v>0</v>
      </c>
      <c r="AL787">
        <f>IF(Merge6[[#This Row],[Position2]]="CF",1,0)</f>
        <v>0</v>
      </c>
      <c r="AM787">
        <f>IF(Merge6[[#This Row],[Position2]]="ST",1,0)</f>
        <v>1</v>
      </c>
      <c r="AN787">
        <v>76</v>
      </c>
      <c r="AO787">
        <v>72</v>
      </c>
      <c r="AP787">
        <v>61</v>
      </c>
      <c r="AQ787">
        <v>70</v>
      </c>
      <c r="AR787">
        <v>59</v>
      </c>
      <c r="AS787">
        <v>68</v>
      </c>
      <c r="AT787">
        <v>76</v>
      </c>
      <c r="AU787">
        <v>78</v>
      </c>
      <c r="AV787">
        <v>64</v>
      </c>
      <c r="AW787">
        <v>63</v>
      </c>
      <c r="AX787">
        <v>55</v>
      </c>
      <c r="AY787">
        <v>75</v>
      </c>
      <c r="AZ787">
        <v>72</v>
      </c>
      <c r="BA787">
        <v>30</v>
      </c>
      <c r="BB787">
        <v>33</v>
      </c>
      <c r="BC787">
        <v>55</v>
      </c>
      <c r="BD787">
        <v>79</v>
      </c>
      <c r="BE787">
        <v>74</v>
      </c>
      <c r="BF787">
        <v>68</v>
      </c>
      <c r="BG787">
        <v>79</v>
      </c>
      <c r="BH787">
        <v>78</v>
      </c>
      <c r="BI787">
        <v>76</v>
      </c>
      <c r="BJ787">
        <v>60</v>
      </c>
      <c r="BK787">
        <v>8</v>
      </c>
      <c r="BL787">
        <v>11</v>
      </c>
      <c r="BM787">
        <v>12</v>
      </c>
      <c r="BN787">
        <v>7</v>
      </c>
      <c r="BO787">
        <v>14</v>
      </c>
      <c r="BP787">
        <v>80</v>
      </c>
      <c r="BQ787">
        <v>78</v>
      </c>
      <c r="BR787">
        <v>82</v>
      </c>
      <c r="BS787">
        <v>26</v>
      </c>
      <c r="BT787">
        <v>69</v>
      </c>
      <c r="BU787">
        <v>69</v>
      </c>
    </row>
    <row r="788" spans="1:73" x14ac:dyDescent="0.25">
      <c r="A788" t="s">
        <v>687</v>
      </c>
      <c r="B788">
        <v>10</v>
      </c>
      <c r="C788" t="s">
        <v>28</v>
      </c>
      <c r="D788">
        <v>26</v>
      </c>
      <c r="E788">
        <f>Merge6[[#This Row],[age]]^2</f>
        <v>676</v>
      </c>
      <c r="F788" s="1">
        <v>18000000</v>
      </c>
      <c r="G788" s="1">
        <v>11800000</v>
      </c>
      <c r="H788" s="1">
        <f>Merge6[[#This Row],[MV at time]]/1000000</f>
        <v>18</v>
      </c>
      <c r="I788" s="1">
        <f>Merge6[[#This Row],[fee]]/1000000</f>
        <v>11.8</v>
      </c>
      <c r="J788" s="2">
        <f>Merge6[[#This Row],[fee]]/Merge6[[#This Row],[MV at time]]</f>
        <v>0.65555555555555556</v>
      </c>
      <c r="K788" t="s">
        <v>1233</v>
      </c>
      <c r="L788" t="s">
        <v>149</v>
      </c>
      <c r="M788" t="s">
        <v>160</v>
      </c>
      <c r="N788" t="s">
        <v>94</v>
      </c>
      <c r="O7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8" t="s">
        <v>60</v>
      </c>
      <c r="R788" t="s">
        <v>60</v>
      </c>
      <c r="S788">
        <v>76</v>
      </c>
      <c r="T788">
        <v>78</v>
      </c>
      <c r="U788">
        <f>Merge6[[#This Row],[POT]]-Merge6[[#This Row],[TOT]]</f>
        <v>2</v>
      </c>
      <c r="V788" t="s">
        <v>8</v>
      </c>
      <c r="W788">
        <f>IF(Merge6[[#This Row],[Preffoot]]="Right",1,0)</f>
        <v>1</v>
      </c>
      <c r="X788" t="s">
        <v>15</v>
      </c>
      <c r="Y788">
        <f>IF(Merge6[[#This Row],[Position2]]="GK",1,0)</f>
        <v>0</v>
      </c>
      <c r="Z788">
        <f>IF(Merge6[[#This Row],[Position2]]="LB",1,0)</f>
        <v>0</v>
      </c>
      <c r="AA788">
        <f>IF(Merge6[[#This Row],[Position2]]="CB",1,0)</f>
        <v>0</v>
      </c>
      <c r="AB788">
        <f>IF(Merge6[[#This Row],[Position2]]="RB",1,0)</f>
        <v>0</v>
      </c>
      <c r="AC788">
        <f>IF(Merge6[[#This Row],[Position2]]="LWB",1,0)</f>
        <v>0</v>
      </c>
      <c r="AD788">
        <f>IF(Merge6[[#This Row],[Position2]]="RWB",1,0)</f>
        <v>0</v>
      </c>
      <c r="AE788">
        <f>IF(Merge6[[#This Row],[Position2]]="LM",1,0)</f>
        <v>0</v>
      </c>
      <c r="AF788">
        <f>IF(Merge6[[#This Row],[Position2]]="CDM",1,0)</f>
        <v>0</v>
      </c>
      <c r="AG788">
        <f>IF(Merge6[[#This Row],[Position2]]="CM",1,0)</f>
        <v>0</v>
      </c>
      <c r="AH788">
        <f>IF(Merge6[[#This Row],[Position2]]="CAM",1,0)</f>
        <v>0</v>
      </c>
      <c r="AI788">
        <f>IF(Merge6[[#This Row],[Position2]]="RM",1,0)</f>
        <v>0</v>
      </c>
      <c r="AJ788">
        <f>IF(Merge6[[#This Row],[Position2]]="LW",1,0)</f>
        <v>0</v>
      </c>
      <c r="AK788">
        <f>IF(Merge6[[#This Row],[Position2]]="RW",1,0)</f>
        <v>0</v>
      </c>
      <c r="AL788">
        <f>IF(Merge6[[#This Row],[Position2]]="CF",1,0)</f>
        <v>0</v>
      </c>
      <c r="AM788">
        <f>IF(Merge6[[#This Row],[Position2]]="ST",1,0)</f>
        <v>1</v>
      </c>
      <c r="AN788">
        <v>76</v>
      </c>
      <c r="AO788">
        <v>68</v>
      </c>
      <c r="AP788">
        <v>61</v>
      </c>
      <c r="AQ788">
        <v>74</v>
      </c>
      <c r="AR788">
        <v>59</v>
      </c>
      <c r="AS788">
        <v>73</v>
      </c>
      <c r="AT788">
        <v>79</v>
      </c>
      <c r="AU788">
        <v>79</v>
      </c>
      <c r="AV788">
        <v>71</v>
      </c>
      <c r="AW788">
        <v>63</v>
      </c>
      <c r="AX788">
        <v>55</v>
      </c>
      <c r="AY788">
        <v>78</v>
      </c>
      <c r="AZ788">
        <v>76</v>
      </c>
      <c r="BA788" t="s">
        <v>1234</v>
      </c>
      <c r="BB788">
        <v>33</v>
      </c>
      <c r="BC788">
        <v>55</v>
      </c>
      <c r="BD788">
        <v>77</v>
      </c>
      <c r="BE788">
        <v>78</v>
      </c>
      <c r="BF788">
        <v>67</v>
      </c>
      <c r="BG788">
        <v>81</v>
      </c>
      <c r="BH788">
        <v>72</v>
      </c>
      <c r="BI788">
        <v>76</v>
      </c>
      <c r="BJ788">
        <v>59</v>
      </c>
      <c r="BK788">
        <v>8</v>
      </c>
      <c r="BL788">
        <v>11</v>
      </c>
      <c r="BM788">
        <v>12</v>
      </c>
      <c r="BN788">
        <v>7</v>
      </c>
      <c r="BO788">
        <v>14</v>
      </c>
      <c r="BP788">
        <v>80</v>
      </c>
      <c r="BQ788">
        <v>79</v>
      </c>
      <c r="BR788">
        <v>82</v>
      </c>
      <c r="BS788">
        <v>26</v>
      </c>
      <c r="BT788">
        <v>69</v>
      </c>
      <c r="BU788">
        <v>70</v>
      </c>
    </row>
    <row r="789" spans="1:73" x14ac:dyDescent="0.25">
      <c r="A789" t="s">
        <v>1321</v>
      </c>
      <c r="B789">
        <v>35</v>
      </c>
      <c r="C789" t="s">
        <v>33</v>
      </c>
      <c r="D789">
        <v>21</v>
      </c>
      <c r="E789">
        <f>Merge6[[#This Row],[age]]^2</f>
        <v>441</v>
      </c>
      <c r="F789" s="1">
        <v>8000000</v>
      </c>
      <c r="G789" s="1">
        <v>20000000</v>
      </c>
      <c r="H789" s="1">
        <f>Merge6[[#This Row],[MV at time]]/1000000</f>
        <v>8</v>
      </c>
      <c r="I789" s="1">
        <f>Merge6[[#This Row],[fee]]/1000000</f>
        <v>20</v>
      </c>
      <c r="J789" s="2">
        <f>Merge6[[#This Row],[fee]]/Merge6[[#This Row],[MV at time]]</f>
        <v>2.5</v>
      </c>
      <c r="K789" t="s">
        <v>1233</v>
      </c>
      <c r="L789" t="s">
        <v>191</v>
      </c>
      <c r="M789" t="s">
        <v>220</v>
      </c>
      <c r="N789" t="s">
        <v>129</v>
      </c>
      <c r="O7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89" t="s">
        <v>60</v>
      </c>
      <c r="R789" t="s">
        <v>60</v>
      </c>
      <c r="S789">
        <v>71</v>
      </c>
      <c r="T789">
        <v>82</v>
      </c>
      <c r="U789">
        <f>Merge6[[#This Row],[POT]]-Merge6[[#This Row],[TOT]]</f>
        <v>11</v>
      </c>
      <c r="V789" t="s">
        <v>8</v>
      </c>
      <c r="W789">
        <f>IF(Merge6[[#This Row],[Preffoot]]="Right",1,0)</f>
        <v>1</v>
      </c>
      <c r="X789" t="s">
        <v>27</v>
      </c>
      <c r="Y789">
        <f>IF(Merge6[[#This Row],[Position2]]="GK",1,0)</f>
        <v>0</v>
      </c>
      <c r="Z789">
        <f>IF(Merge6[[#This Row],[Position2]]="LB",1,0)</f>
        <v>0</v>
      </c>
      <c r="AA789">
        <f>IF(Merge6[[#This Row],[Position2]]="CB",1,0)</f>
        <v>0</v>
      </c>
      <c r="AB789">
        <f>IF(Merge6[[#This Row],[Position2]]="RB",1,0)</f>
        <v>1</v>
      </c>
      <c r="AC789">
        <f>IF(Merge6[[#This Row],[Position2]]="LWB",1,0)</f>
        <v>0</v>
      </c>
      <c r="AD789">
        <f>IF(Merge6[[#This Row],[Position2]]="RWB",1,0)</f>
        <v>0</v>
      </c>
      <c r="AE789">
        <f>IF(Merge6[[#This Row],[Position2]]="LM",1,0)</f>
        <v>0</v>
      </c>
      <c r="AF789">
        <f>IF(Merge6[[#This Row],[Position2]]="CDM",1,0)</f>
        <v>0</v>
      </c>
      <c r="AG789">
        <f>IF(Merge6[[#This Row],[Position2]]="CM",1,0)</f>
        <v>0</v>
      </c>
      <c r="AH789">
        <f>IF(Merge6[[#This Row],[Position2]]="CAM",1,0)</f>
        <v>0</v>
      </c>
      <c r="AI789">
        <f>IF(Merge6[[#This Row],[Position2]]="RM",1,0)</f>
        <v>0</v>
      </c>
      <c r="AJ789">
        <f>IF(Merge6[[#This Row],[Position2]]="LW",1,0)</f>
        <v>0</v>
      </c>
      <c r="AK789">
        <f>IF(Merge6[[#This Row],[Position2]]="RW",1,0)</f>
        <v>0</v>
      </c>
      <c r="AL789">
        <f>IF(Merge6[[#This Row],[Position2]]="CF",1,0)</f>
        <v>0</v>
      </c>
      <c r="AM789">
        <f>IF(Merge6[[#This Row],[Position2]]="ST",1,0)</f>
        <v>0</v>
      </c>
      <c r="AN789">
        <v>71</v>
      </c>
      <c r="AO789">
        <v>71</v>
      </c>
      <c r="AP789">
        <v>72</v>
      </c>
      <c r="AQ789">
        <v>69</v>
      </c>
      <c r="AR789">
        <v>65</v>
      </c>
      <c r="AS789">
        <v>52</v>
      </c>
      <c r="AT789">
        <v>52</v>
      </c>
      <c r="AU789">
        <v>43</v>
      </c>
      <c r="AV789">
        <v>43</v>
      </c>
      <c r="AW789">
        <v>52</v>
      </c>
      <c r="AX789">
        <v>39</v>
      </c>
      <c r="AY789">
        <v>45</v>
      </c>
      <c r="AZ789">
        <v>36</v>
      </c>
      <c r="BA789" t="s">
        <v>1234</v>
      </c>
      <c r="BB789">
        <v>65</v>
      </c>
      <c r="BC789">
        <v>71</v>
      </c>
      <c r="BD789">
        <v>74</v>
      </c>
      <c r="BE789">
        <v>68</v>
      </c>
      <c r="BF789">
        <v>56</v>
      </c>
      <c r="BG789">
        <v>78</v>
      </c>
      <c r="BH789">
        <v>73</v>
      </c>
      <c r="BI789">
        <v>75</v>
      </c>
      <c r="BJ789">
        <v>61</v>
      </c>
      <c r="BK789">
        <v>14</v>
      </c>
      <c r="BL789">
        <v>10</v>
      </c>
      <c r="BM789">
        <v>11</v>
      </c>
      <c r="BN789">
        <v>7</v>
      </c>
      <c r="BO789">
        <v>15</v>
      </c>
      <c r="BP789">
        <v>61</v>
      </c>
      <c r="BQ789">
        <v>69</v>
      </c>
      <c r="BR789">
        <v>52</v>
      </c>
      <c r="BS789">
        <v>69</v>
      </c>
      <c r="BT789">
        <v>54</v>
      </c>
      <c r="BU789">
        <v>64</v>
      </c>
    </row>
    <row r="790" spans="1:73" x14ac:dyDescent="0.25">
      <c r="A790" t="s">
        <v>904</v>
      </c>
      <c r="B790">
        <v>21</v>
      </c>
      <c r="C790" t="s">
        <v>33</v>
      </c>
      <c r="D790">
        <v>26</v>
      </c>
      <c r="E790">
        <f>Merge6[[#This Row],[age]]^2</f>
        <v>676</v>
      </c>
      <c r="F790" s="1">
        <v>40000000</v>
      </c>
      <c r="G790" s="1">
        <v>32000000</v>
      </c>
      <c r="H790" s="1">
        <f>Merge6[[#This Row],[MV at time]]/1000000</f>
        <v>40</v>
      </c>
      <c r="I790" s="1">
        <f>Merge6[[#This Row],[fee]]/1000000</f>
        <v>32</v>
      </c>
      <c r="J790" s="2">
        <f>Merge6[[#This Row],[fee]]/Merge6[[#This Row],[MV at time]]</f>
        <v>0.8</v>
      </c>
      <c r="K790" t="s">
        <v>773</v>
      </c>
      <c r="L790" t="s">
        <v>238</v>
      </c>
      <c r="M790" t="s">
        <v>35</v>
      </c>
      <c r="N790" t="s">
        <v>319</v>
      </c>
      <c r="O7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90" t="s">
        <v>6</v>
      </c>
      <c r="R790" t="s">
        <v>60</v>
      </c>
      <c r="S790">
        <v>81</v>
      </c>
      <c r="T790">
        <v>82</v>
      </c>
      <c r="U790">
        <f>Merge6[[#This Row],[POT]]-Merge6[[#This Row],[TOT]]</f>
        <v>1</v>
      </c>
      <c r="V790" t="s">
        <v>8</v>
      </c>
      <c r="W790">
        <f>IF(Merge6[[#This Row],[Preffoot]]="Right",1,0)</f>
        <v>1</v>
      </c>
      <c r="X790" t="s">
        <v>92</v>
      </c>
      <c r="Y790">
        <f>IF(Merge6[[#This Row],[Position2]]="GK",1,0)</f>
        <v>0</v>
      </c>
      <c r="Z790">
        <f>IF(Merge6[[#This Row],[Position2]]="LB",1,0)</f>
        <v>0</v>
      </c>
      <c r="AA790">
        <f>IF(Merge6[[#This Row],[Position2]]="CB",1,0)</f>
        <v>0</v>
      </c>
      <c r="AB790">
        <f>IF(Merge6[[#This Row],[Position2]]="RB",1,0)</f>
        <v>0</v>
      </c>
      <c r="AC790">
        <f>IF(Merge6[[#This Row],[Position2]]="LWB",1,0)</f>
        <v>0</v>
      </c>
      <c r="AD790">
        <f>IF(Merge6[[#This Row],[Position2]]="RWB",1,0)</f>
        <v>1</v>
      </c>
      <c r="AE790">
        <f>IF(Merge6[[#This Row],[Position2]]="LM",1,0)</f>
        <v>0</v>
      </c>
      <c r="AF790">
        <f>IF(Merge6[[#This Row],[Position2]]="CDM",1,0)</f>
        <v>0</v>
      </c>
      <c r="AG790">
        <f>IF(Merge6[[#This Row],[Position2]]="CM",1,0)</f>
        <v>0</v>
      </c>
      <c r="AH790">
        <f>IF(Merge6[[#This Row],[Position2]]="CAM",1,0)</f>
        <v>0</v>
      </c>
      <c r="AI790">
        <f>IF(Merge6[[#This Row],[Position2]]="RM",1,0)</f>
        <v>0</v>
      </c>
      <c r="AJ790">
        <f>IF(Merge6[[#This Row],[Position2]]="LW",1,0)</f>
        <v>0</v>
      </c>
      <c r="AK790">
        <f>IF(Merge6[[#This Row],[Position2]]="RW",1,0)</f>
        <v>0</v>
      </c>
      <c r="AL790">
        <f>IF(Merge6[[#This Row],[Position2]]="CF",1,0)</f>
        <v>0</v>
      </c>
      <c r="AM790">
        <f>IF(Merge6[[#This Row],[Position2]]="ST",1,0)</f>
        <v>0</v>
      </c>
      <c r="AN790">
        <v>79</v>
      </c>
      <c r="AO790">
        <v>81</v>
      </c>
      <c r="AP790">
        <v>76</v>
      </c>
      <c r="AQ790">
        <v>75</v>
      </c>
      <c r="AR790">
        <v>65</v>
      </c>
      <c r="AS790">
        <v>58</v>
      </c>
      <c r="AT790">
        <v>74</v>
      </c>
      <c r="AU790">
        <v>50</v>
      </c>
      <c r="AV790">
        <v>60</v>
      </c>
      <c r="AW790">
        <v>61</v>
      </c>
      <c r="AX790">
        <v>30</v>
      </c>
      <c r="AY790">
        <v>38</v>
      </c>
      <c r="AZ790">
        <v>42</v>
      </c>
      <c r="BA790">
        <v>76</v>
      </c>
      <c r="BB790">
        <v>78</v>
      </c>
      <c r="BC790">
        <v>79</v>
      </c>
      <c r="BD790">
        <v>84</v>
      </c>
      <c r="BE790">
        <v>86</v>
      </c>
      <c r="BF790">
        <v>66</v>
      </c>
      <c r="BG790">
        <v>79</v>
      </c>
      <c r="BH790">
        <v>85</v>
      </c>
      <c r="BI790">
        <v>87</v>
      </c>
      <c r="BJ790">
        <v>79</v>
      </c>
      <c r="BK790">
        <v>14</v>
      </c>
      <c r="BL790">
        <v>16</v>
      </c>
      <c r="BM790">
        <v>12</v>
      </c>
      <c r="BN790">
        <v>10</v>
      </c>
      <c r="BO790">
        <v>12</v>
      </c>
      <c r="BP790">
        <v>81</v>
      </c>
      <c r="BQ790">
        <v>80</v>
      </c>
      <c r="BR790">
        <v>72</v>
      </c>
      <c r="BS790">
        <v>78</v>
      </c>
      <c r="BT790">
        <v>62</v>
      </c>
      <c r="BU790">
        <v>79</v>
      </c>
    </row>
    <row r="791" spans="1:73" x14ac:dyDescent="0.25">
      <c r="A791" t="s">
        <v>488</v>
      </c>
      <c r="B791">
        <v>47</v>
      </c>
      <c r="C791" t="s">
        <v>57</v>
      </c>
      <c r="D791">
        <v>23</v>
      </c>
      <c r="E791">
        <f>Merge6[[#This Row],[age]]^2</f>
        <v>529</v>
      </c>
      <c r="F791" s="1">
        <v>5000000</v>
      </c>
      <c r="G791" s="1">
        <v>10000000</v>
      </c>
      <c r="H791" s="1">
        <f>Merge6[[#This Row],[MV at time]]/1000000</f>
        <v>5</v>
      </c>
      <c r="I791" s="1">
        <f>Merge6[[#This Row],[fee]]/1000000</f>
        <v>10</v>
      </c>
      <c r="J791" s="2">
        <f>Merge6[[#This Row],[fee]]/Merge6[[#This Row],[MV at time]]</f>
        <v>2</v>
      </c>
      <c r="K791" t="s">
        <v>2</v>
      </c>
      <c r="L791" t="s">
        <v>295</v>
      </c>
      <c r="M791" t="s">
        <v>169</v>
      </c>
      <c r="N791" t="s">
        <v>489</v>
      </c>
      <c r="O7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91" t="s">
        <v>6</v>
      </c>
      <c r="R791" t="s">
        <v>6</v>
      </c>
      <c r="S791">
        <v>73</v>
      </c>
      <c r="T791">
        <v>80</v>
      </c>
      <c r="U791">
        <f>Merge6[[#This Row],[POT]]-Merge6[[#This Row],[TOT]]</f>
        <v>7</v>
      </c>
      <c r="V791" t="s">
        <v>8</v>
      </c>
      <c r="W791">
        <f>IF(Merge6[[#This Row],[Preffoot]]="Right",1,0)</f>
        <v>1</v>
      </c>
      <c r="X791" t="s">
        <v>61</v>
      </c>
      <c r="Y791">
        <f>IF(Merge6[[#This Row],[Position2]]="GK",1,0)</f>
        <v>0</v>
      </c>
      <c r="Z791">
        <f>IF(Merge6[[#This Row],[Position2]]="LB",1,0)</f>
        <v>0</v>
      </c>
      <c r="AA791">
        <f>IF(Merge6[[#This Row],[Position2]]="CB",1,0)</f>
        <v>0</v>
      </c>
      <c r="AB791">
        <f>IF(Merge6[[#This Row],[Position2]]="RB",1,0)</f>
        <v>0</v>
      </c>
      <c r="AC791">
        <f>IF(Merge6[[#This Row],[Position2]]="LWB",1,0)</f>
        <v>0</v>
      </c>
      <c r="AD791">
        <f>IF(Merge6[[#This Row],[Position2]]="RWB",1,0)</f>
        <v>0</v>
      </c>
      <c r="AE791">
        <f>IF(Merge6[[#This Row],[Position2]]="LM",1,0)</f>
        <v>0</v>
      </c>
      <c r="AF791">
        <f>IF(Merge6[[#This Row],[Position2]]="CDM",1,0)</f>
        <v>1</v>
      </c>
      <c r="AG791">
        <f>IF(Merge6[[#This Row],[Position2]]="CM",1,0)</f>
        <v>0</v>
      </c>
      <c r="AH791">
        <f>IF(Merge6[[#This Row],[Position2]]="CAM",1,0)</f>
        <v>0</v>
      </c>
      <c r="AI791">
        <f>IF(Merge6[[#This Row],[Position2]]="RM",1,0)</f>
        <v>0</v>
      </c>
      <c r="AJ791">
        <f>IF(Merge6[[#This Row],[Position2]]="LW",1,0)</f>
        <v>0</v>
      </c>
      <c r="AK791">
        <f>IF(Merge6[[#This Row],[Position2]]="RW",1,0)</f>
        <v>0</v>
      </c>
      <c r="AL791">
        <f>IF(Merge6[[#This Row],[Position2]]="CF",1,0)</f>
        <v>0</v>
      </c>
      <c r="AM791">
        <f>IF(Merge6[[#This Row],[Position2]]="ST",1,0)</f>
        <v>0</v>
      </c>
      <c r="AN791">
        <v>71</v>
      </c>
      <c r="AO791">
        <v>71</v>
      </c>
      <c r="AP791">
        <v>45</v>
      </c>
      <c r="AQ791">
        <v>79</v>
      </c>
      <c r="AR791">
        <v>77</v>
      </c>
      <c r="AS791">
        <v>55</v>
      </c>
      <c r="AT791">
        <v>64</v>
      </c>
      <c r="AU791">
        <v>70</v>
      </c>
      <c r="AV791">
        <v>69</v>
      </c>
      <c r="AW791">
        <v>59</v>
      </c>
      <c r="AX791">
        <v>72</v>
      </c>
      <c r="AY791">
        <v>50</v>
      </c>
      <c r="AZ791">
        <v>41</v>
      </c>
      <c r="BA791">
        <v>70</v>
      </c>
      <c r="BB791">
        <v>68</v>
      </c>
      <c r="BC791">
        <v>73</v>
      </c>
      <c r="BD791">
        <v>62</v>
      </c>
      <c r="BE791">
        <v>63</v>
      </c>
      <c r="BF791">
        <v>70</v>
      </c>
      <c r="BG791">
        <v>63</v>
      </c>
      <c r="BH791">
        <v>68</v>
      </c>
      <c r="BI791">
        <v>66</v>
      </c>
      <c r="BJ791">
        <v>66</v>
      </c>
      <c r="BK791">
        <v>15</v>
      </c>
      <c r="BL791">
        <v>14</v>
      </c>
      <c r="BM791">
        <v>10</v>
      </c>
      <c r="BN791">
        <v>15</v>
      </c>
      <c r="BO791">
        <v>13</v>
      </c>
      <c r="BP791">
        <v>59</v>
      </c>
      <c r="BQ791">
        <v>69</v>
      </c>
      <c r="BR791">
        <v>52</v>
      </c>
      <c r="BS791">
        <v>73</v>
      </c>
      <c r="BT791">
        <v>71</v>
      </c>
      <c r="BU791">
        <v>59</v>
      </c>
    </row>
    <row r="792" spans="1:73" x14ac:dyDescent="0.25">
      <c r="A792" t="s">
        <v>688</v>
      </c>
      <c r="B792">
        <v>23</v>
      </c>
      <c r="C792" t="s">
        <v>84</v>
      </c>
      <c r="D792">
        <v>29</v>
      </c>
      <c r="E792">
        <f>Merge6[[#This Row],[age]]^2</f>
        <v>841</v>
      </c>
      <c r="F792" s="1">
        <v>18000000</v>
      </c>
      <c r="G792" s="1">
        <v>26000000</v>
      </c>
      <c r="H792" s="1">
        <f>Merge6[[#This Row],[MV at time]]/1000000</f>
        <v>18</v>
      </c>
      <c r="I792" s="1">
        <f>Merge6[[#This Row],[fee]]/1000000</f>
        <v>26</v>
      </c>
      <c r="J792" s="2">
        <f>Merge6[[#This Row],[fee]]/Merge6[[#This Row],[MV at time]]</f>
        <v>1.4444444444444444</v>
      </c>
      <c r="K792" t="s">
        <v>509</v>
      </c>
      <c r="L792" t="s">
        <v>11</v>
      </c>
      <c r="M792" t="s">
        <v>169</v>
      </c>
      <c r="N792" t="s">
        <v>35</v>
      </c>
      <c r="O7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7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792" t="s">
        <v>6</v>
      </c>
      <c r="R792" t="s">
        <v>6</v>
      </c>
      <c r="S792">
        <v>84</v>
      </c>
      <c r="T792">
        <v>85</v>
      </c>
      <c r="U792">
        <f>Merge6[[#This Row],[POT]]-Merge6[[#This Row],[TOT]]</f>
        <v>1</v>
      </c>
      <c r="V792" t="s">
        <v>8</v>
      </c>
      <c r="W792">
        <f>IF(Merge6[[#This Row],[Preffoot]]="Right",1,0)</f>
        <v>1</v>
      </c>
      <c r="X792" t="s">
        <v>87</v>
      </c>
      <c r="Y792">
        <f>IF(Merge6[[#This Row],[Position2]]="GK",1,0)</f>
        <v>1</v>
      </c>
      <c r="Z792">
        <f>IF(Merge6[[#This Row],[Position2]]="LB",1,0)</f>
        <v>0</v>
      </c>
      <c r="AA792">
        <f>IF(Merge6[[#This Row],[Position2]]="CB",1,0)</f>
        <v>0</v>
      </c>
      <c r="AB792">
        <f>IF(Merge6[[#This Row],[Position2]]="RB",1,0)</f>
        <v>0</v>
      </c>
      <c r="AC792">
        <f>IF(Merge6[[#This Row],[Position2]]="LWB",1,0)</f>
        <v>0</v>
      </c>
      <c r="AD792">
        <f>IF(Merge6[[#This Row],[Position2]]="RWB",1,0)</f>
        <v>0</v>
      </c>
      <c r="AE792">
        <f>IF(Merge6[[#This Row],[Position2]]="LM",1,0)</f>
        <v>0</v>
      </c>
      <c r="AF792">
        <f>IF(Merge6[[#This Row],[Position2]]="CDM",1,0)</f>
        <v>0</v>
      </c>
      <c r="AG792">
        <f>IF(Merge6[[#This Row],[Position2]]="CM",1,0)</f>
        <v>0</v>
      </c>
      <c r="AH792">
        <f>IF(Merge6[[#This Row],[Position2]]="CAM",1,0)</f>
        <v>0</v>
      </c>
      <c r="AI792">
        <f>IF(Merge6[[#This Row],[Position2]]="RM",1,0)</f>
        <v>0</v>
      </c>
      <c r="AJ792">
        <f>IF(Merge6[[#This Row],[Position2]]="LW",1,0)</f>
        <v>0</v>
      </c>
      <c r="AK792">
        <f>IF(Merge6[[#This Row],[Position2]]="RW",1,0)</f>
        <v>0</v>
      </c>
      <c r="AL792">
        <f>IF(Merge6[[#This Row],[Position2]]="CF",1,0)</f>
        <v>0</v>
      </c>
      <c r="AM792">
        <f>IF(Merge6[[#This Row],[Position2]]="ST",1,0)</f>
        <v>0</v>
      </c>
      <c r="AN792">
        <v>24</v>
      </c>
      <c r="AO792">
        <v>19</v>
      </c>
      <c r="AP792">
        <v>11</v>
      </c>
      <c r="AQ792">
        <v>36</v>
      </c>
      <c r="AR792">
        <v>41</v>
      </c>
      <c r="AS792">
        <v>14</v>
      </c>
      <c r="AT792">
        <v>59</v>
      </c>
      <c r="AU792">
        <v>15</v>
      </c>
      <c r="AV792">
        <v>20</v>
      </c>
      <c r="AW792">
        <v>12</v>
      </c>
      <c r="AX792">
        <v>13</v>
      </c>
      <c r="AY792">
        <v>22</v>
      </c>
      <c r="AZ792">
        <v>12</v>
      </c>
      <c r="BA792">
        <v>17</v>
      </c>
      <c r="BB792">
        <v>15</v>
      </c>
      <c r="BC792">
        <v>14</v>
      </c>
      <c r="BD792">
        <v>56</v>
      </c>
      <c r="BE792">
        <v>41</v>
      </c>
      <c r="BF792">
        <v>63</v>
      </c>
      <c r="BG792">
        <v>49</v>
      </c>
      <c r="BH792">
        <v>52</v>
      </c>
      <c r="BI792">
        <v>59</v>
      </c>
      <c r="BJ792">
        <v>83</v>
      </c>
      <c r="BK792">
        <v>80</v>
      </c>
      <c r="BL792">
        <v>85</v>
      </c>
      <c r="BM792">
        <v>80</v>
      </c>
      <c r="BN792">
        <v>79</v>
      </c>
      <c r="BO792">
        <v>81</v>
      </c>
      <c r="BP792">
        <v>40</v>
      </c>
      <c r="BQ792">
        <v>79</v>
      </c>
      <c r="BR792">
        <v>11</v>
      </c>
      <c r="BS792">
        <v>15</v>
      </c>
      <c r="BT792">
        <v>42</v>
      </c>
      <c r="BU792">
        <v>64</v>
      </c>
    </row>
    <row r="793" spans="1:73" x14ac:dyDescent="0.25">
      <c r="A793" t="s">
        <v>1382</v>
      </c>
      <c r="B793">
        <v>12</v>
      </c>
      <c r="C793" t="s">
        <v>84</v>
      </c>
      <c r="D793">
        <v>30</v>
      </c>
      <c r="E793">
        <f>Merge6[[#This Row],[age]]^2</f>
        <v>900</v>
      </c>
      <c r="F793" s="1">
        <v>15000000</v>
      </c>
      <c r="G793" s="1">
        <v>11500000</v>
      </c>
      <c r="H793" s="1">
        <f>Merge6[[#This Row],[MV at time]]/1000000</f>
        <v>15</v>
      </c>
      <c r="I793" s="1">
        <f>Merge6[[#This Row],[fee]]/1000000</f>
        <v>11.5</v>
      </c>
      <c r="J793" s="2">
        <f>Merge6[[#This Row],[fee]]/Merge6[[#This Row],[MV at time]]</f>
        <v>0.76666666666666672</v>
      </c>
      <c r="K793" t="s">
        <v>1233</v>
      </c>
      <c r="L793" t="s">
        <v>145</v>
      </c>
      <c r="M793" t="s">
        <v>192</v>
      </c>
      <c r="N793" t="s">
        <v>296</v>
      </c>
      <c r="O7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793" t="s">
        <v>131</v>
      </c>
      <c r="R793" t="s">
        <v>60</v>
      </c>
      <c r="S793">
        <v>81</v>
      </c>
      <c r="T793">
        <v>81</v>
      </c>
      <c r="U793">
        <f>Merge6[[#This Row],[POT]]-Merge6[[#This Row],[TOT]]</f>
        <v>0</v>
      </c>
      <c r="V793" t="s">
        <v>8</v>
      </c>
      <c r="W793">
        <f>IF(Merge6[[#This Row],[Preffoot]]="Right",1,0)</f>
        <v>1</v>
      </c>
      <c r="X793" t="s">
        <v>87</v>
      </c>
      <c r="Y793">
        <f>IF(Merge6[[#This Row],[Position2]]="GK",1,0)</f>
        <v>1</v>
      </c>
      <c r="Z793">
        <f>IF(Merge6[[#This Row],[Position2]]="LB",1,0)</f>
        <v>0</v>
      </c>
      <c r="AA793">
        <f>IF(Merge6[[#This Row],[Position2]]="CB",1,0)</f>
        <v>0</v>
      </c>
      <c r="AB793">
        <f>IF(Merge6[[#This Row],[Position2]]="RB",1,0)</f>
        <v>0</v>
      </c>
      <c r="AC793">
        <f>IF(Merge6[[#This Row],[Position2]]="LWB",1,0)</f>
        <v>0</v>
      </c>
      <c r="AD793">
        <f>IF(Merge6[[#This Row],[Position2]]="RWB",1,0)</f>
        <v>0</v>
      </c>
      <c r="AE793">
        <f>IF(Merge6[[#This Row],[Position2]]="LM",1,0)</f>
        <v>0</v>
      </c>
      <c r="AF793">
        <f>IF(Merge6[[#This Row],[Position2]]="CDM",1,0)</f>
        <v>0</v>
      </c>
      <c r="AG793">
        <f>IF(Merge6[[#This Row],[Position2]]="CM",1,0)</f>
        <v>0</v>
      </c>
      <c r="AH793">
        <f>IF(Merge6[[#This Row],[Position2]]="CAM",1,0)</f>
        <v>0</v>
      </c>
      <c r="AI793">
        <f>IF(Merge6[[#This Row],[Position2]]="RM",1,0)</f>
        <v>0</v>
      </c>
      <c r="AJ793">
        <f>IF(Merge6[[#This Row],[Position2]]="LW",1,0)</f>
        <v>0</v>
      </c>
      <c r="AK793">
        <f>IF(Merge6[[#This Row],[Position2]]="RW",1,0)</f>
        <v>0</v>
      </c>
      <c r="AL793">
        <f>IF(Merge6[[#This Row],[Position2]]="CF",1,0)</f>
        <v>0</v>
      </c>
      <c r="AM793">
        <f>IF(Merge6[[#This Row],[Position2]]="ST",1,0)</f>
        <v>0</v>
      </c>
      <c r="AN793">
        <v>24</v>
      </c>
      <c r="AO793">
        <v>15</v>
      </c>
      <c r="AP793">
        <v>11</v>
      </c>
      <c r="AQ793">
        <v>29</v>
      </c>
      <c r="AR793">
        <v>52</v>
      </c>
      <c r="AS793">
        <v>11</v>
      </c>
      <c r="AT793">
        <v>56</v>
      </c>
      <c r="AU793">
        <v>14</v>
      </c>
      <c r="AV793">
        <v>15</v>
      </c>
      <c r="AW793">
        <v>13</v>
      </c>
      <c r="AX793">
        <v>12</v>
      </c>
      <c r="AY793">
        <v>22</v>
      </c>
      <c r="AZ793">
        <v>14</v>
      </c>
      <c r="BA793" t="s">
        <v>1234</v>
      </c>
      <c r="BB793">
        <v>14</v>
      </c>
      <c r="BC793">
        <v>15</v>
      </c>
      <c r="BD793">
        <v>50</v>
      </c>
      <c r="BE793">
        <v>37</v>
      </c>
      <c r="BF793">
        <v>75</v>
      </c>
      <c r="BG793">
        <v>42</v>
      </c>
      <c r="BH793">
        <v>47</v>
      </c>
      <c r="BI793">
        <v>36</v>
      </c>
      <c r="BJ793">
        <v>72</v>
      </c>
      <c r="BK793">
        <v>80</v>
      </c>
      <c r="BL793">
        <v>80</v>
      </c>
      <c r="BM793">
        <v>82</v>
      </c>
      <c r="BN793">
        <v>75</v>
      </c>
      <c r="BO793">
        <v>83</v>
      </c>
      <c r="BP793">
        <v>36</v>
      </c>
      <c r="BQ793">
        <v>76</v>
      </c>
      <c r="BR793">
        <v>13</v>
      </c>
      <c r="BS793">
        <v>21</v>
      </c>
      <c r="BT793">
        <v>50</v>
      </c>
      <c r="BU793">
        <v>63</v>
      </c>
    </row>
    <row r="794" spans="1:73" x14ac:dyDescent="0.25">
      <c r="A794" t="s">
        <v>1322</v>
      </c>
      <c r="B794">
        <v>11</v>
      </c>
      <c r="C794" t="s">
        <v>1</v>
      </c>
      <c r="D794">
        <v>22</v>
      </c>
      <c r="E794">
        <f>Merge6[[#This Row],[age]]^2</f>
        <v>484</v>
      </c>
      <c r="F794" s="1">
        <v>33000000</v>
      </c>
      <c r="G794" s="1">
        <v>20000000</v>
      </c>
      <c r="H794" s="1">
        <f>Merge6[[#This Row],[MV at time]]/1000000</f>
        <v>33</v>
      </c>
      <c r="I794" s="1">
        <f>Merge6[[#This Row],[fee]]/1000000</f>
        <v>20</v>
      </c>
      <c r="J794" s="2">
        <f>Merge6[[#This Row],[fee]]/Merge6[[#This Row],[MV at time]]</f>
        <v>0.60606060606060608</v>
      </c>
      <c r="K794" t="s">
        <v>1233</v>
      </c>
      <c r="L794" t="s">
        <v>252</v>
      </c>
      <c r="M794" t="s">
        <v>317</v>
      </c>
      <c r="N794" t="s">
        <v>218</v>
      </c>
      <c r="O7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94" t="s">
        <v>91</v>
      </c>
      <c r="R794" t="s">
        <v>91</v>
      </c>
      <c r="S794">
        <v>82</v>
      </c>
      <c r="T794">
        <v>88</v>
      </c>
      <c r="U794">
        <f>Merge6[[#This Row],[POT]]-Merge6[[#This Row],[TOT]]</f>
        <v>6</v>
      </c>
      <c r="V794" t="s">
        <v>43</v>
      </c>
      <c r="W794">
        <f>IF(Merge6[[#This Row],[Preffoot]]="Right",1,0)</f>
        <v>0</v>
      </c>
      <c r="X794" t="s">
        <v>9</v>
      </c>
      <c r="Y794">
        <f>IF(Merge6[[#This Row],[Position2]]="GK",1,0)</f>
        <v>0</v>
      </c>
      <c r="Z794">
        <f>IF(Merge6[[#This Row],[Position2]]="LB",1,0)</f>
        <v>0</v>
      </c>
      <c r="AA794">
        <f>IF(Merge6[[#This Row],[Position2]]="CB",1,0)</f>
        <v>1</v>
      </c>
      <c r="AB794">
        <f>IF(Merge6[[#This Row],[Position2]]="RB",1,0)</f>
        <v>0</v>
      </c>
      <c r="AC794">
        <f>IF(Merge6[[#This Row],[Position2]]="LWB",1,0)</f>
        <v>0</v>
      </c>
      <c r="AD794">
        <f>IF(Merge6[[#This Row],[Position2]]="RWB",1,0)</f>
        <v>0</v>
      </c>
      <c r="AE794">
        <f>IF(Merge6[[#This Row],[Position2]]="LM",1,0)</f>
        <v>0</v>
      </c>
      <c r="AF794">
        <f>IF(Merge6[[#This Row],[Position2]]="CDM",1,0)</f>
        <v>0</v>
      </c>
      <c r="AG794">
        <f>IF(Merge6[[#This Row],[Position2]]="CM",1,0)</f>
        <v>0</v>
      </c>
      <c r="AH794">
        <f>IF(Merge6[[#This Row],[Position2]]="CAM",1,0)</f>
        <v>0</v>
      </c>
      <c r="AI794">
        <f>IF(Merge6[[#This Row],[Position2]]="RM",1,0)</f>
        <v>0</v>
      </c>
      <c r="AJ794">
        <f>IF(Merge6[[#This Row],[Position2]]="LW",1,0)</f>
        <v>0</v>
      </c>
      <c r="AK794">
        <f>IF(Merge6[[#This Row],[Position2]]="RW",1,0)</f>
        <v>0</v>
      </c>
      <c r="AL794">
        <f>IF(Merge6[[#This Row],[Position2]]="CF",1,0)</f>
        <v>0</v>
      </c>
      <c r="AM794">
        <f>IF(Merge6[[#This Row],[Position2]]="ST",1,0)</f>
        <v>0</v>
      </c>
      <c r="AN794">
        <v>71</v>
      </c>
      <c r="AO794">
        <v>72</v>
      </c>
      <c r="AP794">
        <v>48</v>
      </c>
      <c r="AQ794">
        <v>77</v>
      </c>
      <c r="AR794">
        <v>79</v>
      </c>
      <c r="AS794">
        <v>85</v>
      </c>
      <c r="AT794">
        <v>75</v>
      </c>
      <c r="AU794">
        <v>49</v>
      </c>
      <c r="AV794">
        <v>60</v>
      </c>
      <c r="AW794">
        <v>49</v>
      </c>
      <c r="AX794">
        <v>35</v>
      </c>
      <c r="AY794">
        <v>38</v>
      </c>
      <c r="AZ794">
        <v>51</v>
      </c>
      <c r="BA794" t="s">
        <v>1234</v>
      </c>
      <c r="BB794">
        <v>80</v>
      </c>
      <c r="BC794">
        <v>87</v>
      </c>
      <c r="BD794">
        <v>77</v>
      </c>
      <c r="BE794">
        <v>73</v>
      </c>
      <c r="BF794">
        <v>81</v>
      </c>
      <c r="BG794">
        <v>66</v>
      </c>
      <c r="BH794">
        <v>76</v>
      </c>
      <c r="BI794">
        <v>68</v>
      </c>
      <c r="BJ794">
        <v>77</v>
      </c>
      <c r="BK794">
        <v>14</v>
      </c>
      <c r="BL794">
        <v>8</v>
      </c>
      <c r="BM794">
        <v>10</v>
      </c>
      <c r="BN794">
        <v>8</v>
      </c>
      <c r="BO794">
        <v>13</v>
      </c>
      <c r="BP794">
        <v>79</v>
      </c>
      <c r="BQ794">
        <v>81</v>
      </c>
      <c r="BR794">
        <v>56</v>
      </c>
      <c r="BS794">
        <v>82</v>
      </c>
      <c r="BT794">
        <v>67</v>
      </c>
      <c r="BU794">
        <v>76</v>
      </c>
    </row>
    <row r="795" spans="1:73" x14ac:dyDescent="0.25">
      <c r="A795" t="s">
        <v>689</v>
      </c>
      <c r="B795">
        <v>23</v>
      </c>
      <c r="C795" t="s">
        <v>23</v>
      </c>
      <c r="D795">
        <v>26</v>
      </c>
      <c r="E795">
        <f>Merge6[[#This Row],[age]]^2</f>
        <v>676</v>
      </c>
      <c r="F795" s="1">
        <v>25000000</v>
      </c>
      <c r="G795" s="1">
        <v>25500000</v>
      </c>
      <c r="H795" s="1">
        <f>Merge6[[#This Row],[MV at time]]/1000000</f>
        <v>25</v>
      </c>
      <c r="I795" s="1">
        <f>Merge6[[#This Row],[fee]]/1000000</f>
        <v>25.5</v>
      </c>
      <c r="J795" s="2">
        <f>Merge6[[#This Row],[fee]]/Merge6[[#This Row],[MV at time]]</f>
        <v>1.02</v>
      </c>
      <c r="K795" t="s">
        <v>509</v>
      </c>
      <c r="L795" t="s">
        <v>252</v>
      </c>
      <c r="M795" t="s">
        <v>143</v>
      </c>
      <c r="N795" t="s">
        <v>218</v>
      </c>
      <c r="O7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95" t="s">
        <v>91</v>
      </c>
      <c r="R795" t="s">
        <v>91</v>
      </c>
      <c r="S795">
        <v>79</v>
      </c>
      <c r="T795">
        <v>80</v>
      </c>
      <c r="U795">
        <f>Merge6[[#This Row],[POT]]-Merge6[[#This Row],[TOT]]</f>
        <v>1</v>
      </c>
      <c r="V795" t="s">
        <v>43</v>
      </c>
      <c r="W795">
        <f>IF(Merge6[[#This Row],[Preffoot]]="Right",1,0)</f>
        <v>0</v>
      </c>
      <c r="X795" t="s">
        <v>26</v>
      </c>
      <c r="Y795">
        <f>IF(Merge6[[#This Row],[Position2]]="GK",1,0)</f>
        <v>0</v>
      </c>
      <c r="Z795">
        <f>IF(Merge6[[#This Row],[Position2]]="LB",1,0)</f>
        <v>1</v>
      </c>
      <c r="AA795">
        <f>IF(Merge6[[#This Row],[Position2]]="CB",1,0)</f>
        <v>0</v>
      </c>
      <c r="AB795">
        <f>IF(Merge6[[#This Row],[Position2]]="RB",1,0)</f>
        <v>0</v>
      </c>
      <c r="AC795">
        <f>IF(Merge6[[#This Row],[Position2]]="LWB",1,0)</f>
        <v>0</v>
      </c>
      <c r="AD795">
        <f>IF(Merge6[[#This Row],[Position2]]="RWB",1,0)</f>
        <v>0</v>
      </c>
      <c r="AE795">
        <f>IF(Merge6[[#This Row],[Position2]]="LM",1,0)</f>
        <v>0</v>
      </c>
      <c r="AF795">
        <f>IF(Merge6[[#This Row],[Position2]]="CDM",1,0)</f>
        <v>0</v>
      </c>
      <c r="AG795">
        <f>IF(Merge6[[#This Row],[Position2]]="CM",1,0)</f>
        <v>0</v>
      </c>
      <c r="AH795">
        <f>IF(Merge6[[#This Row],[Position2]]="CAM",1,0)</f>
        <v>0</v>
      </c>
      <c r="AI795">
        <f>IF(Merge6[[#This Row],[Position2]]="RM",1,0)</f>
        <v>0</v>
      </c>
      <c r="AJ795">
        <f>IF(Merge6[[#This Row],[Position2]]="LW",1,0)</f>
        <v>0</v>
      </c>
      <c r="AK795">
        <f>IF(Merge6[[#This Row],[Position2]]="RW",1,0)</f>
        <v>0</v>
      </c>
      <c r="AL795">
        <f>IF(Merge6[[#This Row],[Position2]]="CF",1,0)</f>
        <v>0</v>
      </c>
      <c r="AM795">
        <f>IF(Merge6[[#This Row],[Position2]]="ST",1,0)</f>
        <v>0</v>
      </c>
      <c r="AN795">
        <v>74</v>
      </c>
      <c r="AO795">
        <v>75</v>
      </c>
      <c r="AP795">
        <v>81</v>
      </c>
      <c r="AQ795">
        <v>75</v>
      </c>
      <c r="AR795">
        <v>73</v>
      </c>
      <c r="AS795">
        <v>60</v>
      </c>
      <c r="AT795">
        <v>65</v>
      </c>
      <c r="AU795">
        <v>48</v>
      </c>
      <c r="AV795">
        <v>40</v>
      </c>
      <c r="AW795">
        <v>59</v>
      </c>
      <c r="AX795">
        <v>42</v>
      </c>
      <c r="AY795">
        <v>56</v>
      </c>
      <c r="AZ795">
        <v>49</v>
      </c>
      <c r="BA795">
        <v>74</v>
      </c>
      <c r="BB795">
        <v>76</v>
      </c>
      <c r="BC795">
        <v>74</v>
      </c>
      <c r="BD795">
        <v>89</v>
      </c>
      <c r="BE795">
        <v>77</v>
      </c>
      <c r="BF795">
        <v>77</v>
      </c>
      <c r="BG795">
        <v>75</v>
      </c>
      <c r="BH795">
        <v>90</v>
      </c>
      <c r="BI795">
        <v>74</v>
      </c>
      <c r="BJ795">
        <v>62</v>
      </c>
      <c r="BK795">
        <v>7</v>
      </c>
      <c r="BL795">
        <v>13</v>
      </c>
      <c r="BM795">
        <v>9</v>
      </c>
      <c r="BN795">
        <v>15</v>
      </c>
      <c r="BO795">
        <v>14</v>
      </c>
      <c r="BP795">
        <v>73</v>
      </c>
      <c r="BQ795">
        <v>80</v>
      </c>
      <c r="BR795">
        <v>72</v>
      </c>
      <c r="BS795">
        <v>77</v>
      </c>
      <c r="BT795">
        <v>76</v>
      </c>
      <c r="BU795">
        <v>77</v>
      </c>
    </row>
    <row r="796" spans="1:73" x14ac:dyDescent="0.25">
      <c r="A796" t="s">
        <v>490</v>
      </c>
      <c r="B796">
        <v>29</v>
      </c>
      <c r="C796" t="s">
        <v>10</v>
      </c>
      <c r="D796">
        <v>25</v>
      </c>
      <c r="E796">
        <f>Merge6[[#This Row],[age]]^2</f>
        <v>625</v>
      </c>
      <c r="F796" s="1">
        <v>4250000</v>
      </c>
      <c r="G796" s="1">
        <v>10000000</v>
      </c>
      <c r="H796" s="1">
        <f>Merge6[[#This Row],[MV at time]]/1000000</f>
        <v>4.25</v>
      </c>
      <c r="I796" s="1">
        <f>Merge6[[#This Row],[fee]]/1000000</f>
        <v>10</v>
      </c>
      <c r="J796" s="2">
        <f>Merge6[[#This Row],[fee]]/Merge6[[#This Row],[MV at time]]</f>
        <v>2.3529411764705883</v>
      </c>
      <c r="K796" t="s">
        <v>2</v>
      </c>
      <c r="L796" t="s">
        <v>152</v>
      </c>
      <c r="M796" t="s">
        <v>491</v>
      </c>
      <c r="N796" t="s">
        <v>434</v>
      </c>
      <c r="O7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796" t="s">
        <v>492</v>
      </c>
      <c r="R796" t="s">
        <v>76</v>
      </c>
      <c r="S796">
        <v>74</v>
      </c>
      <c r="T796">
        <v>77</v>
      </c>
      <c r="U796">
        <f>Merge6[[#This Row],[POT]]-Merge6[[#This Row],[TOT]]</f>
        <v>3</v>
      </c>
      <c r="V796" t="s">
        <v>8</v>
      </c>
      <c r="W796">
        <f>IF(Merge6[[#This Row],[Preffoot]]="Right",1,0)</f>
        <v>1</v>
      </c>
      <c r="X796" t="s">
        <v>21</v>
      </c>
      <c r="Y796">
        <f>IF(Merge6[[#This Row],[Position2]]="GK",1,0)</f>
        <v>0</v>
      </c>
      <c r="Z796">
        <f>IF(Merge6[[#This Row],[Position2]]="LB",1,0)</f>
        <v>0</v>
      </c>
      <c r="AA796">
        <f>IF(Merge6[[#This Row],[Position2]]="CB",1,0)</f>
        <v>0</v>
      </c>
      <c r="AB796">
        <f>IF(Merge6[[#This Row],[Position2]]="RB",1,0)</f>
        <v>0</v>
      </c>
      <c r="AC796">
        <f>IF(Merge6[[#This Row],[Position2]]="LWB",1,0)</f>
        <v>0</v>
      </c>
      <c r="AD796">
        <f>IF(Merge6[[#This Row],[Position2]]="RWB",1,0)</f>
        <v>0</v>
      </c>
      <c r="AE796">
        <f>IF(Merge6[[#This Row],[Position2]]="LM",1,0)</f>
        <v>0</v>
      </c>
      <c r="AF796">
        <f>IF(Merge6[[#This Row],[Position2]]="CDM",1,0)</f>
        <v>0</v>
      </c>
      <c r="AG796">
        <f>IF(Merge6[[#This Row],[Position2]]="CM",1,0)</f>
        <v>0</v>
      </c>
      <c r="AH796">
        <f>IF(Merge6[[#This Row],[Position2]]="CAM",1,0)</f>
        <v>1</v>
      </c>
      <c r="AI796">
        <f>IF(Merge6[[#This Row],[Position2]]="RM",1,0)</f>
        <v>0</v>
      </c>
      <c r="AJ796">
        <f>IF(Merge6[[#This Row],[Position2]]="LW",1,0)</f>
        <v>0</v>
      </c>
      <c r="AK796">
        <f>IF(Merge6[[#This Row],[Position2]]="RW",1,0)</f>
        <v>0</v>
      </c>
      <c r="AL796">
        <f>IF(Merge6[[#This Row],[Position2]]="CF",1,0)</f>
        <v>0</v>
      </c>
      <c r="AM796">
        <f>IF(Merge6[[#This Row],[Position2]]="ST",1,0)</f>
        <v>0</v>
      </c>
      <c r="AN796">
        <v>75</v>
      </c>
      <c r="AO796">
        <v>74</v>
      </c>
      <c r="AP796">
        <v>69</v>
      </c>
      <c r="AQ796">
        <v>72</v>
      </c>
      <c r="AR796">
        <v>71</v>
      </c>
      <c r="AS796">
        <v>66</v>
      </c>
      <c r="AT796">
        <v>71</v>
      </c>
      <c r="AU796">
        <v>70</v>
      </c>
      <c r="AV796">
        <v>76</v>
      </c>
      <c r="AW796">
        <v>75</v>
      </c>
      <c r="AX796">
        <v>74</v>
      </c>
      <c r="AY796">
        <v>66</v>
      </c>
      <c r="AZ796">
        <v>65</v>
      </c>
      <c r="BA796">
        <v>38</v>
      </c>
      <c r="BB796">
        <v>32</v>
      </c>
      <c r="BC796">
        <v>30</v>
      </c>
      <c r="BD796">
        <v>69</v>
      </c>
      <c r="BE796">
        <v>67</v>
      </c>
      <c r="BF796">
        <v>61</v>
      </c>
      <c r="BG796">
        <v>78</v>
      </c>
      <c r="BH796">
        <v>69</v>
      </c>
      <c r="BI796">
        <v>77</v>
      </c>
      <c r="BJ796">
        <v>63</v>
      </c>
      <c r="BK796">
        <v>10</v>
      </c>
      <c r="BL796">
        <v>14</v>
      </c>
      <c r="BM796">
        <v>7</v>
      </c>
      <c r="BN796">
        <v>13</v>
      </c>
      <c r="BO796">
        <v>12</v>
      </c>
      <c r="BP796">
        <v>60</v>
      </c>
      <c r="BQ796">
        <v>69</v>
      </c>
      <c r="BR796">
        <v>72</v>
      </c>
      <c r="BS796">
        <v>42</v>
      </c>
      <c r="BT796">
        <v>76</v>
      </c>
      <c r="BU796">
        <v>64</v>
      </c>
    </row>
    <row r="797" spans="1:73" x14ac:dyDescent="0.25">
      <c r="A797" t="s">
        <v>450</v>
      </c>
      <c r="B797">
        <v>35</v>
      </c>
      <c r="C797" t="s">
        <v>71</v>
      </c>
      <c r="D797">
        <v>23</v>
      </c>
      <c r="E797">
        <f>Merge6[[#This Row],[age]]^2</f>
        <v>529</v>
      </c>
      <c r="F797" s="1">
        <v>22000000</v>
      </c>
      <c r="G797" s="1">
        <v>24500000</v>
      </c>
      <c r="H797" s="1">
        <f>Merge6[[#This Row],[MV at time]]/1000000</f>
        <v>22</v>
      </c>
      <c r="I797" s="1">
        <f>Merge6[[#This Row],[fee]]/1000000</f>
        <v>24.5</v>
      </c>
      <c r="J797" s="2">
        <f>Merge6[[#This Row],[fee]]/Merge6[[#This Row],[MV at time]]</f>
        <v>1.1136363636363635</v>
      </c>
      <c r="K797" t="s">
        <v>1050</v>
      </c>
      <c r="L797" t="s">
        <v>3</v>
      </c>
      <c r="M797" t="s">
        <v>90</v>
      </c>
      <c r="N797" t="s">
        <v>5</v>
      </c>
      <c r="O7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7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797" t="s">
        <v>91</v>
      </c>
      <c r="R797" t="s">
        <v>7</v>
      </c>
      <c r="S797">
        <v>78</v>
      </c>
      <c r="T797">
        <v>84</v>
      </c>
      <c r="U797">
        <f>Merge6[[#This Row],[POT]]-Merge6[[#This Row],[TOT]]</f>
        <v>6</v>
      </c>
      <c r="V797" t="s">
        <v>43</v>
      </c>
      <c r="W797">
        <f>IF(Merge6[[#This Row],[Preffoot]]="Right",1,0)</f>
        <v>0</v>
      </c>
      <c r="X797" t="s">
        <v>156</v>
      </c>
      <c r="Y797">
        <f>IF(Merge6[[#This Row],[Position2]]="GK",1,0)</f>
        <v>0</v>
      </c>
      <c r="Z797">
        <f>IF(Merge6[[#This Row],[Position2]]="LB",1,0)</f>
        <v>0</v>
      </c>
      <c r="AA797">
        <f>IF(Merge6[[#This Row],[Position2]]="CB",1,0)</f>
        <v>0</v>
      </c>
      <c r="AB797">
        <f>IF(Merge6[[#This Row],[Position2]]="RB",1,0)</f>
        <v>0</v>
      </c>
      <c r="AC797">
        <f>IF(Merge6[[#This Row],[Position2]]="LWB",1,0)</f>
        <v>0</v>
      </c>
      <c r="AD797">
        <f>IF(Merge6[[#This Row],[Position2]]="RWB",1,0)</f>
        <v>0</v>
      </c>
      <c r="AE797">
        <f>IF(Merge6[[#This Row],[Position2]]="LM",1,0)</f>
        <v>0</v>
      </c>
      <c r="AF797">
        <f>IF(Merge6[[#This Row],[Position2]]="CDM",1,0)</f>
        <v>0</v>
      </c>
      <c r="AG797">
        <f>IF(Merge6[[#This Row],[Position2]]="CM",1,0)</f>
        <v>0</v>
      </c>
      <c r="AH797">
        <f>IF(Merge6[[#This Row],[Position2]]="CAM",1,0)</f>
        <v>0</v>
      </c>
      <c r="AI797">
        <f>IF(Merge6[[#This Row],[Position2]]="RM",1,0)</f>
        <v>0</v>
      </c>
      <c r="AJ797">
        <f>IF(Merge6[[#This Row],[Position2]]="LW",1,0)</f>
        <v>1</v>
      </c>
      <c r="AK797">
        <f>IF(Merge6[[#This Row],[Position2]]="RW",1,0)</f>
        <v>0</v>
      </c>
      <c r="AL797">
        <f>IF(Merge6[[#This Row],[Position2]]="CF",1,0)</f>
        <v>0</v>
      </c>
      <c r="AM797">
        <f>IF(Merge6[[#This Row],[Position2]]="ST",1,0)</f>
        <v>0</v>
      </c>
      <c r="AN797">
        <v>83</v>
      </c>
      <c r="AO797">
        <v>83</v>
      </c>
      <c r="AP797">
        <v>72</v>
      </c>
      <c r="AQ797">
        <v>74</v>
      </c>
      <c r="AR797">
        <v>58</v>
      </c>
      <c r="AS797">
        <v>80</v>
      </c>
      <c r="AT797">
        <v>69</v>
      </c>
      <c r="AU797">
        <v>79</v>
      </c>
      <c r="AV797">
        <v>59</v>
      </c>
      <c r="AW797">
        <v>59</v>
      </c>
      <c r="AX797">
        <v>42</v>
      </c>
      <c r="AY797">
        <v>79</v>
      </c>
      <c r="AZ797">
        <v>68</v>
      </c>
      <c r="BA797">
        <v>38</v>
      </c>
      <c r="BB797">
        <v>39</v>
      </c>
      <c r="BC797">
        <v>46</v>
      </c>
      <c r="BD797">
        <v>85</v>
      </c>
      <c r="BE797">
        <v>68</v>
      </c>
      <c r="BF797">
        <v>55</v>
      </c>
      <c r="BG797">
        <v>78</v>
      </c>
      <c r="BH797">
        <v>88</v>
      </c>
      <c r="BI797">
        <v>81</v>
      </c>
      <c r="BJ797">
        <v>79</v>
      </c>
      <c r="BK797">
        <v>5</v>
      </c>
      <c r="BL797">
        <v>10</v>
      </c>
      <c r="BM797">
        <v>6</v>
      </c>
      <c r="BN797">
        <v>9</v>
      </c>
      <c r="BO797">
        <v>8</v>
      </c>
      <c r="BP797">
        <v>67</v>
      </c>
      <c r="BQ797">
        <v>76</v>
      </c>
      <c r="BR797">
        <v>77</v>
      </c>
      <c r="BS797">
        <v>39</v>
      </c>
      <c r="BT797">
        <v>69</v>
      </c>
      <c r="BU797">
        <v>76</v>
      </c>
    </row>
    <row r="798" spans="1:73" x14ac:dyDescent="0.25">
      <c r="A798" t="s">
        <v>450</v>
      </c>
      <c r="B798">
        <v>23</v>
      </c>
      <c r="C798" t="s">
        <v>71</v>
      </c>
      <c r="D798">
        <v>20</v>
      </c>
      <c r="E798">
        <f>Merge6[[#This Row],[age]]^2</f>
        <v>400</v>
      </c>
      <c r="F798" s="1">
        <v>5000000</v>
      </c>
      <c r="G798" s="1">
        <v>11260000</v>
      </c>
      <c r="H798" s="1">
        <f>Merge6[[#This Row],[MV at time]]/1000000</f>
        <v>5</v>
      </c>
      <c r="I798" s="1">
        <f>Merge6[[#This Row],[fee]]/1000000</f>
        <v>11.26</v>
      </c>
      <c r="J798" s="2">
        <f>Merge6[[#This Row],[fee]]/Merge6[[#This Row],[MV at time]]</f>
        <v>2.2519999999999998</v>
      </c>
      <c r="K798" t="s">
        <v>2</v>
      </c>
      <c r="L798" t="s">
        <v>3</v>
      </c>
      <c r="M798" t="s">
        <v>159</v>
      </c>
      <c r="N798" t="s">
        <v>90</v>
      </c>
      <c r="O7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7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798" t="s">
        <v>81</v>
      </c>
      <c r="R798" t="s">
        <v>91</v>
      </c>
      <c r="S798">
        <v>65</v>
      </c>
      <c r="T798">
        <v>81</v>
      </c>
      <c r="U798">
        <f>Merge6[[#This Row],[POT]]-Merge6[[#This Row],[TOT]]</f>
        <v>16</v>
      </c>
      <c r="V798" t="s">
        <v>43</v>
      </c>
      <c r="W798">
        <f>IF(Merge6[[#This Row],[Preffoot]]="Right",1,0)</f>
        <v>0</v>
      </c>
      <c r="X798" t="s">
        <v>15</v>
      </c>
      <c r="Y798">
        <f>IF(Merge6[[#This Row],[Position2]]="GK",1,0)</f>
        <v>0</v>
      </c>
      <c r="Z798">
        <f>IF(Merge6[[#This Row],[Position2]]="LB",1,0)</f>
        <v>0</v>
      </c>
      <c r="AA798">
        <f>IF(Merge6[[#This Row],[Position2]]="CB",1,0)</f>
        <v>0</v>
      </c>
      <c r="AB798">
        <f>IF(Merge6[[#This Row],[Position2]]="RB",1,0)</f>
        <v>0</v>
      </c>
      <c r="AC798">
        <f>IF(Merge6[[#This Row],[Position2]]="LWB",1,0)</f>
        <v>0</v>
      </c>
      <c r="AD798">
        <f>IF(Merge6[[#This Row],[Position2]]="RWB",1,0)</f>
        <v>0</v>
      </c>
      <c r="AE798">
        <f>IF(Merge6[[#This Row],[Position2]]="LM",1,0)</f>
        <v>0</v>
      </c>
      <c r="AF798">
        <f>IF(Merge6[[#This Row],[Position2]]="CDM",1,0)</f>
        <v>0</v>
      </c>
      <c r="AG798">
        <f>IF(Merge6[[#This Row],[Position2]]="CM",1,0)</f>
        <v>0</v>
      </c>
      <c r="AH798">
        <f>IF(Merge6[[#This Row],[Position2]]="CAM",1,0)</f>
        <v>0</v>
      </c>
      <c r="AI798">
        <f>IF(Merge6[[#This Row],[Position2]]="RM",1,0)</f>
        <v>0</v>
      </c>
      <c r="AJ798">
        <f>IF(Merge6[[#This Row],[Position2]]="LW",1,0)</f>
        <v>0</v>
      </c>
      <c r="AK798">
        <f>IF(Merge6[[#This Row],[Position2]]="RW",1,0)</f>
        <v>0</v>
      </c>
      <c r="AL798">
        <f>IF(Merge6[[#This Row],[Position2]]="CF",1,0)</f>
        <v>0</v>
      </c>
      <c r="AM798">
        <f>IF(Merge6[[#This Row],[Position2]]="ST",1,0)</f>
        <v>1</v>
      </c>
      <c r="AN798">
        <v>66</v>
      </c>
      <c r="AO798">
        <v>73</v>
      </c>
      <c r="AP798">
        <v>62</v>
      </c>
      <c r="AQ798">
        <v>64</v>
      </c>
      <c r="AR798">
        <v>50</v>
      </c>
      <c r="AS798">
        <v>50</v>
      </c>
      <c r="AT798">
        <v>63</v>
      </c>
      <c r="AU798">
        <v>64</v>
      </c>
      <c r="AV798">
        <v>52</v>
      </c>
      <c r="AW798">
        <v>56</v>
      </c>
      <c r="AX798">
        <v>42</v>
      </c>
      <c r="AY798">
        <v>58</v>
      </c>
      <c r="AZ798">
        <v>48</v>
      </c>
      <c r="BA798">
        <v>32</v>
      </c>
      <c r="BB798">
        <v>35</v>
      </c>
      <c r="BC798">
        <v>39</v>
      </c>
      <c r="BD798">
        <v>78</v>
      </c>
      <c r="BE798">
        <v>66</v>
      </c>
      <c r="BF798">
        <v>53</v>
      </c>
      <c r="BG798">
        <v>70</v>
      </c>
      <c r="BH798">
        <v>79</v>
      </c>
      <c r="BI798">
        <v>72</v>
      </c>
      <c r="BJ798">
        <v>65</v>
      </c>
      <c r="BK798">
        <v>5</v>
      </c>
      <c r="BL798">
        <v>10</v>
      </c>
      <c r="BM798">
        <v>6</v>
      </c>
      <c r="BN798">
        <v>9</v>
      </c>
      <c r="BO798">
        <v>8</v>
      </c>
      <c r="BP798">
        <v>38</v>
      </c>
      <c r="BQ798">
        <v>59</v>
      </c>
      <c r="BR798">
        <v>68</v>
      </c>
      <c r="BS798">
        <v>35</v>
      </c>
      <c r="BT798">
        <v>58</v>
      </c>
      <c r="BU798">
        <v>65</v>
      </c>
    </row>
    <row r="799" spans="1:73" x14ac:dyDescent="0.25">
      <c r="A799" t="s">
        <v>896</v>
      </c>
      <c r="B799">
        <v>21</v>
      </c>
      <c r="C799" t="s">
        <v>1</v>
      </c>
      <c r="D799">
        <v>32</v>
      </c>
      <c r="E799">
        <f>Merge6[[#This Row],[age]]^2</f>
        <v>1024</v>
      </c>
      <c r="F799" s="1">
        <v>14500000</v>
      </c>
      <c r="G799" s="1">
        <v>15000000</v>
      </c>
      <c r="H799" s="1">
        <f>Merge6[[#This Row],[MV at time]]/1000000</f>
        <v>14.5</v>
      </c>
      <c r="I799" s="1">
        <f>Merge6[[#This Row],[fee]]/1000000</f>
        <v>15</v>
      </c>
      <c r="J799" s="2">
        <f>Merge6[[#This Row],[fee]]/Merge6[[#This Row],[MV at time]]</f>
        <v>1.0344827586206897</v>
      </c>
      <c r="K799" t="s">
        <v>773</v>
      </c>
      <c r="L799" t="s">
        <v>3</v>
      </c>
      <c r="M799" t="s">
        <v>89</v>
      </c>
      <c r="N799" t="s">
        <v>13</v>
      </c>
      <c r="O7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7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799" t="s">
        <v>60</v>
      </c>
      <c r="R799" t="s">
        <v>14</v>
      </c>
      <c r="S799">
        <v>80</v>
      </c>
      <c r="T799">
        <v>80</v>
      </c>
      <c r="U799">
        <f>Merge6[[#This Row],[POT]]-Merge6[[#This Row],[TOT]]</f>
        <v>0</v>
      </c>
      <c r="V799" t="s">
        <v>8</v>
      </c>
      <c r="W799">
        <f>IF(Merge6[[#This Row],[Preffoot]]="Right",1,0)</f>
        <v>1</v>
      </c>
      <c r="X799" t="s">
        <v>9</v>
      </c>
      <c r="Y799">
        <f>IF(Merge6[[#This Row],[Position2]]="GK",1,0)</f>
        <v>0</v>
      </c>
      <c r="Z799">
        <f>IF(Merge6[[#This Row],[Position2]]="LB",1,0)</f>
        <v>0</v>
      </c>
      <c r="AA799">
        <f>IF(Merge6[[#This Row],[Position2]]="CB",1,0)</f>
        <v>1</v>
      </c>
      <c r="AB799">
        <f>IF(Merge6[[#This Row],[Position2]]="RB",1,0)</f>
        <v>0</v>
      </c>
      <c r="AC799">
        <f>IF(Merge6[[#This Row],[Position2]]="LWB",1,0)</f>
        <v>0</v>
      </c>
      <c r="AD799">
        <f>IF(Merge6[[#This Row],[Position2]]="RWB",1,0)</f>
        <v>0</v>
      </c>
      <c r="AE799">
        <f>IF(Merge6[[#This Row],[Position2]]="LM",1,0)</f>
        <v>0</v>
      </c>
      <c r="AF799">
        <f>IF(Merge6[[#This Row],[Position2]]="CDM",1,0)</f>
        <v>0</v>
      </c>
      <c r="AG799">
        <f>IF(Merge6[[#This Row],[Position2]]="CM",1,0)</f>
        <v>0</v>
      </c>
      <c r="AH799">
        <f>IF(Merge6[[#This Row],[Position2]]="CAM",1,0)</f>
        <v>0</v>
      </c>
      <c r="AI799">
        <f>IF(Merge6[[#This Row],[Position2]]="RM",1,0)</f>
        <v>0</v>
      </c>
      <c r="AJ799">
        <f>IF(Merge6[[#This Row],[Position2]]="LW",1,0)</f>
        <v>0</v>
      </c>
      <c r="AK799">
        <f>IF(Merge6[[#This Row],[Position2]]="RW",1,0)</f>
        <v>0</v>
      </c>
      <c r="AL799">
        <f>IF(Merge6[[#This Row],[Position2]]="CF",1,0)</f>
        <v>0</v>
      </c>
      <c r="AM799">
        <f>IF(Merge6[[#This Row],[Position2]]="ST",1,0)</f>
        <v>0</v>
      </c>
      <c r="AN799">
        <v>66</v>
      </c>
      <c r="AO799">
        <v>51</v>
      </c>
      <c r="AP799">
        <v>52</v>
      </c>
      <c r="AQ799">
        <v>70</v>
      </c>
      <c r="AR799">
        <v>70</v>
      </c>
      <c r="AS799">
        <v>82</v>
      </c>
      <c r="AT799">
        <v>69</v>
      </c>
      <c r="AU799">
        <v>54</v>
      </c>
      <c r="AV799">
        <v>56</v>
      </c>
      <c r="AW799">
        <v>50</v>
      </c>
      <c r="AX799">
        <v>39</v>
      </c>
      <c r="AY799">
        <v>45</v>
      </c>
      <c r="AZ799">
        <v>57</v>
      </c>
      <c r="BA799">
        <v>82</v>
      </c>
      <c r="BB799">
        <v>80</v>
      </c>
      <c r="BC799">
        <v>82</v>
      </c>
      <c r="BD799">
        <v>54</v>
      </c>
      <c r="BE799">
        <v>68</v>
      </c>
      <c r="BF799">
        <v>78</v>
      </c>
      <c r="BG799">
        <v>58</v>
      </c>
      <c r="BH799">
        <v>54</v>
      </c>
      <c r="BI799">
        <v>58</v>
      </c>
      <c r="BJ799">
        <v>88</v>
      </c>
      <c r="BK799">
        <v>11</v>
      </c>
      <c r="BL799">
        <v>12</v>
      </c>
      <c r="BM799">
        <v>5</v>
      </c>
      <c r="BN799">
        <v>8</v>
      </c>
      <c r="BO799">
        <v>12</v>
      </c>
      <c r="BP799">
        <v>90</v>
      </c>
      <c r="BQ799">
        <v>79</v>
      </c>
      <c r="BR799">
        <v>48</v>
      </c>
      <c r="BS799">
        <v>84</v>
      </c>
      <c r="BT799">
        <v>53</v>
      </c>
      <c r="BU799">
        <v>76</v>
      </c>
    </row>
    <row r="800" spans="1:73" x14ac:dyDescent="0.25">
      <c r="A800" t="s">
        <v>690</v>
      </c>
      <c r="B800">
        <v>34</v>
      </c>
      <c r="C800" t="s">
        <v>116</v>
      </c>
      <c r="D800">
        <v>24</v>
      </c>
      <c r="E800">
        <f>Merge6[[#This Row],[age]]^2</f>
        <v>576</v>
      </c>
      <c r="F800" s="1">
        <v>65000000</v>
      </c>
      <c r="G800" s="1">
        <v>80000000</v>
      </c>
      <c r="H800" s="1">
        <f>Merge6[[#This Row],[MV at time]]/1000000</f>
        <v>65</v>
      </c>
      <c r="I800" s="1">
        <f>Merge6[[#This Row],[fee]]/1000000</f>
        <v>80</v>
      </c>
      <c r="J800" s="2">
        <f>Merge6[[#This Row],[fee]]/Merge6[[#This Row],[MV at time]]</f>
        <v>1.2307692307692308</v>
      </c>
      <c r="K800" t="s">
        <v>509</v>
      </c>
      <c r="L800" t="s">
        <v>273</v>
      </c>
      <c r="M800" t="s">
        <v>363</v>
      </c>
      <c r="N800" t="s">
        <v>184</v>
      </c>
      <c r="O8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8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00" t="s">
        <v>55</v>
      </c>
      <c r="R800" t="s">
        <v>60</v>
      </c>
      <c r="S800">
        <v>82</v>
      </c>
      <c r="T800">
        <v>87</v>
      </c>
      <c r="U800">
        <f>Merge6[[#This Row],[POT]]-Merge6[[#This Row],[TOT]]</f>
        <v>5</v>
      </c>
      <c r="V800" t="s">
        <v>43</v>
      </c>
      <c r="W800">
        <f>IF(Merge6[[#This Row],[Preffoot]]="Right",1,0)</f>
        <v>0</v>
      </c>
      <c r="X800" t="s">
        <v>37</v>
      </c>
      <c r="Y800">
        <f>IF(Merge6[[#This Row],[Position2]]="GK",1,0)</f>
        <v>0</v>
      </c>
      <c r="Z800">
        <f>IF(Merge6[[#This Row],[Position2]]="LB",1,0)</f>
        <v>0</v>
      </c>
      <c r="AA800">
        <f>IF(Merge6[[#This Row],[Position2]]="CB",1,0)</f>
        <v>0</v>
      </c>
      <c r="AB800">
        <f>IF(Merge6[[#This Row],[Position2]]="RB",1,0)</f>
        <v>0</v>
      </c>
      <c r="AC800">
        <f>IF(Merge6[[#This Row],[Position2]]="LWB",1,0)</f>
        <v>0</v>
      </c>
      <c r="AD800">
        <f>IF(Merge6[[#This Row],[Position2]]="RWB",1,0)</f>
        <v>0</v>
      </c>
      <c r="AE800">
        <f>IF(Merge6[[#This Row],[Position2]]="LM",1,0)</f>
        <v>0</v>
      </c>
      <c r="AF800">
        <f>IF(Merge6[[#This Row],[Position2]]="CDM",1,0)</f>
        <v>0</v>
      </c>
      <c r="AG800">
        <f>IF(Merge6[[#This Row],[Position2]]="CM",1,0)</f>
        <v>0</v>
      </c>
      <c r="AH800">
        <f>IF(Merge6[[#This Row],[Position2]]="CAM",1,0)</f>
        <v>0</v>
      </c>
      <c r="AI800">
        <f>IF(Merge6[[#This Row],[Position2]]="RM",1,0)</f>
        <v>1</v>
      </c>
      <c r="AJ800">
        <f>IF(Merge6[[#This Row],[Position2]]="LW",1,0)</f>
        <v>0</v>
      </c>
      <c r="AK800">
        <f>IF(Merge6[[#This Row],[Position2]]="RW",1,0)</f>
        <v>0</v>
      </c>
      <c r="AL800">
        <f>IF(Merge6[[#This Row],[Position2]]="CF",1,0)</f>
        <v>0</v>
      </c>
      <c r="AM800">
        <f>IF(Merge6[[#This Row],[Position2]]="ST",1,0)</f>
        <v>0</v>
      </c>
      <c r="AN800">
        <v>81</v>
      </c>
      <c r="AO800">
        <v>86</v>
      </c>
      <c r="AP800">
        <v>78</v>
      </c>
      <c r="AQ800">
        <v>75</v>
      </c>
      <c r="AR800">
        <v>67</v>
      </c>
      <c r="AS800">
        <v>57</v>
      </c>
      <c r="AT800">
        <v>81</v>
      </c>
      <c r="AU800">
        <v>77</v>
      </c>
      <c r="AV800">
        <v>79</v>
      </c>
      <c r="AW800">
        <v>79</v>
      </c>
      <c r="AX800">
        <v>79</v>
      </c>
      <c r="AY800">
        <v>85</v>
      </c>
      <c r="AZ800">
        <v>70</v>
      </c>
      <c r="BA800">
        <v>36</v>
      </c>
      <c r="BB800">
        <v>25</v>
      </c>
      <c r="BC800">
        <v>27</v>
      </c>
      <c r="BD800">
        <v>89</v>
      </c>
      <c r="BE800">
        <v>82</v>
      </c>
      <c r="BF800">
        <v>68</v>
      </c>
      <c r="BG800">
        <v>81</v>
      </c>
      <c r="BH800">
        <v>91</v>
      </c>
      <c r="BI800">
        <v>89</v>
      </c>
      <c r="BJ800">
        <v>68</v>
      </c>
      <c r="BK800">
        <v>6</v>
      </c>
      <c r="BL800">
        <v>11</v>
      </c>
      <c r="BM800">
        <v>14</v>
      </c>
      <c r="BN800">
        <v>11</v>
      </c>
      <c r="BO800">
        <v>8</v>
      </c>
      <c r="BP800">
        <v>43</v>
      </c>
      <c r="BQ800">
        <v>83</v>
      </c>
      <c r="BR800">
        <v>81</v>
      </c>
      <c r="BS800">
        <v>28</v>
      </c>
      <c r="BT800">
        <v>80</v>
      </c>
      <c r="BU800">
        <v>78</v>
      </c>
    </row>
    <row r="801" spans="1:73" x14ac:dyDescent="0.25">
      <c r="A801" t="s">
        <v>905</v>
      </c>
      <c r="B801">
        <v>21</v>
      </c>
      <c r="C801" t="s">
        <v>57</v>
      </c>
      <c r="D801">
        <v>23</v>
      </c>
      <c r="E801">
        <f>Merge6[[#This Row],[age]]^2</f>
        <v>529</v>
      </c>
      <c r="F801" s="1">
        <v>50000000</v>
      </c>
      <c r="G801" s="1">
        <v>32500000</v>
      </c>
      <c r="H801" s="1">
        <f>Merge6[[#This Row],[MV at time]]/1000000</f>
        <v>50</v>
      </c>
      <c r="I801" s="1">
        <f>Merge6[[#This Row],[fee]]/1000000</f>
        <v>32.5</v>
      </c>
      <c r="J801" s="2">
        <f>Merge6[[#This Row],[fee]]/Merge6[[#This Row],[MV at time]]</f>
        <v>0.65</v>
      </c>
      <c r="K801" t="s">
        <v>773</v>
      </c>
      <c r="L801" t="s">
        <v>18</v>
      </c>
      <c r="M801" t="s">
        <v>686</v>
      </c>
      <c r="N801" t="s">
        <v>24</v>
      </c>
      <c r="O8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01" t="s">
        <v>7</v>
      </c>
      <c r="R801" t="s">
        <v>7</v>
      </c>
      <c r="S801">
        <v>82</v>
      </c>
      <c r="T801">
        <v>89</v>
      </c>
      <c r="U801">
        <f>Merge6[[#This Row],[POT]]-Merge6[[#This Row],[TOT]]</f>
        <v>7</v>
      </c>
      <c r="V801" t="s">
        <v>8</v>
      </c>
      <c r="W801">
        <f>IF(Merge6[[#This Row],[Preffoot]]="Right",1,0)</f>
        <v>1</v>
      </c>
      <c r="X801" t="s">
        <v>20</v>
      </c>
      <c r="Y801">
        <f>IF(Merge6[[#This Row],[Position2]]="GK",1,0)</f>
        <v>0</v>
      </c>
      <c r="Z801">
        <f>IF(Merge6[[#This Row],[Position2]]="LB",1,0)</f>
        <v>0</v>
      </c>
      <c r="AA801">
        <f>IF(Merge6[[#This Row],[Position2]]="CB",1,0)</f>
        <v>0</v>
      </c>
      <c r="AB801">
        <f>IF(Merge6[[#This Row],[Position2]]="RB",1,0)</f>
        <v>0</v>
      </c>
      <c r="AC801">
        <f>IF(Merge6[[#This Row],[Position2]]="LWB",1,0)</f>
        <v>0</v>
      </c>
      <c r="AD801">
        <f>IF(Merge6[[#This Row],[Position2]]="RWB",1,0)</f>
        <v>0</v>
      </c>
      <c r="AE801">
        <f>IF(Merge6[[#This Row],[Position2]]="LM",1,0)</f>
        <v>0</v>
      </c>
      <c r="AF801">
        <f>IF(Merge6[[#This Row],[Position2]]="CDM",1,0)</f>
        <v>0</v>
      </c>
      <c r="AG801">
        <f>IF(Merge6[[#This Row],[Position2]]="CM",1,0)</f>
        <v>1</v>
      </c>
      <c r="AH801">
        <f>IF(Merge6[[#This Row],[Position2]]="CAM",1,0)</f>
        <v>0</v>
      </c>
      <c r="AI801">
        <f>IF(Merge6[[#This Row],[Position2]]="RM",1,0)</f>
        <v>0</v>
      </c>
      <c r="AJ801">
        <f>IF(Merge6[[#This Row],[Position2]]="LW",1,0)</f>
        <v>0</v>
      </c>
      <c r="AK801">
        <f>IF(Merge6[[#This Row],[Position2]]="RW",1,0)</f>
        <v>0</v>
      </c>
      <c r="AL801">
        <f>IF(Merge6[[#This Row],[Position2]]="CF",1,0)</f>
        <v>0</v>
      </c>
      <c r="AM801">
        <f>IF(Merge6[[#This Row],[Position2]]="ST",1,0)</f>
        <v>0</v>
      </c>
      <c r="AN801">
        <v>83</v>
      </c>
      <c r="AO801">
        <v>83</v>
      </c>
      <c r="AP801">
        <v>79</v>
      </c>
      <c r="AQ801">
        <v>84</v>
      </c>
      <c r="AR801">
        <v>80</v>
      </c>
      <c r="AS801">
        <v>47</v>
      </c>
      <c r="AT801">
        <v>74</v>
      </c>
      <c r="AU801">
        <v>67</v>
      </c>
      <c r="AV801">
        <v>72</v>
      </c>
      <c r="AW801">
        <v>75</v>
      </c>
      <c r="AX801">
        <v>67</v>
      </c>
      <c r="AY801">
        <v>73</v>
      </c>
      <c r="AZ801">
        <v>72</v>
      </c>
      <c r="BA801">
        <v>79</v>
      </c>
      <c r="BB801">
        <v>80</v>
      </c>
      <c r="BC801">
        <v>82</v>
      </c>
      <c r="BD801">
        <v>82</v>
      </c>
      <c r="BE801">
        <v>92</v>
      </c>
      <c r="BF801">
        <v>65</v>
      </c>
      <c r="BG801">
        <v>86</v>
      </c>
      <c r="BH801">
        <v>78</v>
      </c>
      <c r="BI801">
        <v>87</v>
      </c>
      <c r="BJ801">
        <v>69</v>
      </c>
      <c r="BK801">
        <v>14</v>
      </c>
      <c r="BL801">
        <v>11</v>
      </c>
      <c r="BM801">
        <v>5</v>
      </c>
      <c r="BN801">
        <v>13</v>
      </c>
      <c r="BO801">
        <v>11</v>
      </c>
      <c r="BP801">
        <v>84</v>
      </c>
      <c r="BQ801">
        <v>84</v>
      </c>
      <c r="BR801">
        <v>82</v>
      </c>
      <c r="BS801">
        <v>79</v>
      </c>
      <c r="BT801">
        <v>79</v>
      </c>
      <c r="BU801">
        <v>85</v>
      </c>
    </row>
    <row r="802" spans="1:73" x14ac:dyDescent="0.25">
      <c r="A802" t="s">
        <v>797</v>
      </c>
      <c r="B802">
        <v>5</v>
      </c>
      <c r="C802" t="s">
        <v>17</v>
      </c>
      <c r="D802">
        <v>19</v>
      </c>
      <c r="E802">
        <f>Merge6[[#This Row],[age]]^2</f>
        <v>361</v>
      </c>
      <c r="F802" s="1">
        <v>4000000</v>
      </c>
      <c r="G802" s="1">
        <v>26000000</v>
      </c>
      <c r="H802" s="1">
        <f>Merge6[[#This Row],[MV at time]]/1000000</f>
        <v>4</v>
      </c>
      <c r="I802" s="1">
        <f>Merge6[[#This Row],[fee]]/1000000</f>
        <v>26</v>
      </c>
      <c r="J802" s="2">
        <f>Merge6[[#This Row],[fee]]/Merge6[[#This Row],[MV at time]]</f>
        <v>6.5</v>
      </c>
      <c r="K802" t="s">
        <v>773</v>
      </c>
      <c r="L802" t="s">
        <v>18</v>
      </c>
      <c r="M802" t="s">
        <v>256</v>
      </c>
      <c r="N802" t="s">
        <v>187</v>
      </c>
      <c r="O8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02" t="s">
        <v>7</v>
      </c>
      <c r="R802" t="s">
        <v>7</v>
      </c>
      <c r="S802">
        <v>65</v>
      </c>
      <c r="T802">
        <v>82</v>
      </c>
      <c r="U802">
        <f>Merge6[[#This Row],[POT]]-Merge6[[#This Row],[TOT]]</f>
        <v>17</v>
      </c>
      <c r="V802" t="s">
        <v>8</v>
      </c>
      <c r="W802">
        <f>IF(Merge6[[#This Row],[Preffoot]]="Right",1,0)</f>
        <v>1</v>
      </c>
      <c r="X802" t="s">
        <v>20</v>
      </c>
      <c r="Y802">
        <f>IF(Merge6[[#This Row],[Position2]]="GK",1,0)</f>
        <v>0</v>
      </c>
      <c r="Z802">
        <f>IF(Merge6[[#This Row],[Position2]]="LB",1,0)</f>
        <v>0</v>
      </c>
      <c r="AA802">
        <f>IF(Merge6[[#This Row],[Position2]]="CB",1,0)</f>
        <v>0</v>
      </c>
      <c r="AB802">
        <f>IF(Merge6[[#This Row],[Position2]]="RB",1,0)</f>
        <v>0</v>
      </c>
      <c r="AC802">
        <f>IF(Merge6[[#This Row],[Position2]]="LWB",1,0)</f>
        <v>0</v>
      </c>
      <c r="AD802">
        <f>IF(Merge6[[#This Row],[Position2]]="RWB",1,0)</f>
        <v>0</v>
      </c>
      <c r="AE802">
        <f>IF(Merge6[[#This Row],[Position2]]="LM",1,0)</f>
        <v>0</v>
      </c>
      <c r="AF802">
        <f>IF(Merge6[[#This Row],[Position2]]="CDM",1,0)</f>
        <v>0</v>
      </c>
      <c r="AG802">
        <f>IF(Merge6[[#This Row],[Position2]]="CM",1,0)</f>
        <v>1</v>
      </c>
      <c r="AH802">
        <f>IF(Merge6[[#This Row],[Position2]]="CAM",1,0)</f>
        <v>0</v>
      </c>
      <c r="AI802">
        <f>IF(Merge6[[#This Row],[Position2]]="RM",1,0)</f>
        <v>0</v>
      </c>
      <c r="AJ802">
        <f>IF(Merge6[[#This Row],[Position2]]="LW",1,0)</f>
        <v>0</v>
      </c>
      <c r="AK802">
        <f>IF(Merge6[[#This Row],[Position2]]="RW",1,0)</f>
        <v>0</v>
      </c>
      <c r="AL802">
        <f>IF(Merge6[[#This Row],[Position2]]="CF",1,0)</f>
        <v>0</v>
      </c>
      <c r="AM802">
        <f>IF(Merge6[[#This Row],[Position2]]="ST",1,0)</f>
        <v>0</v>
      </c>
      <c r="AN802">
        <v>67</v>
      </c>
      <c r="AO802">
        <v>67</v>
      </c>
      <c r="AP802">
        <v>52</v>
      </c>
      <c r="AQ802">
        <v>70</v>
      </c>
      <c r="AR802">
        <v>65</v>
      </c>
      <c r="AS802">
        <v>42</v>
      </c>
      <c r="AT802">
        <v>55</v>
      </c>
      <c r="AU802">
        <v>38</v>
      </c>
      <c r="AV802">
        <v>46</v>
      </c>
      <c r="AW802">
        <v>65</v>
      </c>
      <c r="AX802">
        <v>64</v>
      </c>
      <c r="AY802">
        <v>56</v>
      </c>
      <c r="AZ802">
        <v>38</v>
      </c>
      <c r="BA802">
        <v>53</v>
      </c>
      <c r="BB802">
        <v>58</v>
      </c>
      <c r="BC802">
        <v>64</v>
      </c>
      <c r="BD802">
        <v>65</v>
      </c>
      <c r="BE802">
        <v>73</v>
      </c>
      <c r="BF802">
        <v>42</v>
      </c>
      <c r="BG802">
        <v>73</v>
      </c>
      <c r="BH802">
        <v>63</v>
      </c>
      <c r="BI802">
        <v>70</v>
      </c>
      <c r="BJ802">
        <v>60</v>
      </c>
      <c r="BK802">
        <v>9</v>
      </c>
      <c r="BL802">
        <v>9</v>
      </c>
      <c r="BM802">
        <v>12</v>
      </c>
      <c r="BN802">
        <v>11</v>
      </c>
      <c r="BO802">
        <v>10</v>
      </c>
      <c r="BP802">
        <v>65</v>
      </c>
      <c r="BQ802">
        <v>64</v>
      </c>
      <c r="BR802">
        <v>55</v>
      </c>
      <c r="BS802">
        <v>62</v>
      </c>
      <c r="BT802">
        <v>65</v>
      </c>
      <c r="BU802">
        <v>68</v>
      </c>
    </row>
    <row r="803" spans="1:73" x14ac:dyDescent="0.25">
      <c r="A803" t="s">
        <v>1187</v>
      </c>
      <c r="B803">
        <v>35</v>
      </c>
      <c r="C803" t="s">
        <v>17</v>
      </c>
      <c r="D803">
        <v>23</v>
      </c>
      <c r="E803">
        <f>Merge6[[#This Row],[age]]^2</f>
        <v>529</v>
      </c>
      <c r="F803" s="1">
        <v>8000000</v>
      </c>
      <c r="G803" s="1">
        <v>7000000</v>
      </c>
      <c r="H803" s="1">
        <f>Merge6[[#This Row],[MV at time]]/1000000</f>
        <v>8</v>
      </c>
      <c r="I803" s="1">
        <f>Merge6[[#This Row],[fee]]/1000000</f>
        <v>7</v>
      </c>
      <c r="J803" s="2">
        <f>Merge6[[#This Row],[fee]]/Merge6[[#This Row],[MV at time]]</f>
        <v>0.875</v>
      </c>
      <c r="K803" t="s">
        <v>1050</v>
      </c>
      <c r="L803" t="s">
        <v>252</v>
      </c>
      <c r="M803" t="s">
        <v>125</v>
      </c>
      <c r="N803" t="s">
        <v>918</v>
      </c>
      <c r="O8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03" t="s">
        <v>42</v>
      </c>
      <c r="R803" t="s">
        <v>91</v>
      </c>
      <c r="S803">
        <v>76</v>
      </c>
      <c r="T803">
        <v>81</v>
      </c>
      <c r="U803">
        <f>Merge6[[#This Row],[POT]]-Merge6[[#This Row],[TOT]]</f>
        <v>5</v>
      </c>
      <c r="V803" t="s">
        <v>8</v>
      </c>
      <c r="W803">
        <f>IF(Merge6[[#This Row],[Preffoot]]="Right",1,0)</f>
        <v>1</v>
      </c>
      <c r="X803" t="s">
        <v>61</v>
      </c>
      <c r="Y803">
        <f>IF(Merge6[[#This Row],[Position2]]="GK",1,0)</f>
        <v>0</v>
      </c>
      <c r="Z803">
        <f>IF(Merge6[[#This Row],[Position2]]="LB",1,0)</f>
        <v>0</v>
      </c>
      <c r="AA803">
        <f>IF(Merge6[[#This Row],[Position2]]="CB",1,0)</f>
        <v>0</v>
      </c>
      <c r="AB803">
        <f>IF(Merge6[[#This Row],[Position2]]="RB",1,0)</f>
        <v>0</v>
      </c>
      <c r="AC803">
        <f>IF(Merge6[[#This Row],[Position2]]="LWB",1,0)</f>
        <v>0</v>
      </c>
      <c r="AD803">
        <f>IF(Merge6[[#This Row],[Position2]]="RWB",1,0)</f>
        <v>0</v>
      </c>
      <c r="AE803">
        <f>IF(Merge6[[#This Row],[Position2]]="LM",1,0)</f>
        <v>0</v>
      </c>
      <c r="AF803">
        <f>IF(Merge6[[#This Row],[Position2]]="CDM",1,0)</f>
        <v>1</v>
      </c>
      <c r="AG803">
        <f>IF(Merge6[[#This Row],[Position2]]="CM",1,0)</f>
        <v>0</v>
      </c>
      <c r="AH803">
        <f>IF(Merge6[[#This Row],[Position2]]="CAM",1,0)</f>
        <v>0</v>
      </c>
      <c r="AI803">
        <f>IF(Merge6[[#This Row],[Position2]]="RM",1,0)</f>
        <v>0</v>
      </c>
      <c r="AJ803">
        <f>IF(Merge6[[#This Row],[Position2]]="LW",1,0)</f>
        <v>0</v>
      </c>
      <c r="AK803">
        <f>IF(Merge6[[#This Row],[Position2]]="RW",1,0)</f>
        <v>0</v>
      </c>
      <c r="AL803">
        <f>IF(Merge6[[#This Row],[Position2]]="CF",1,0)</f>
        <v>0</v>
      </c>
      <c r="AM803">
        <f>IF(Merge6[[#This Row],[Position2]]="ST",1,0)</f>
        <v>0</v>
      </c>
      <c r="AN803">
        <v>78</v>
      </c>
      <c r="AO803">
        <v>77</v>
      </c>
      <c r="AP803">
        <v>65</v>
      </c>
      <c r="AQ803">
        <v>78</v>
      </c>
      <c r="AR803">
        <v>75</v>
      </c>
      <c r="AS803">
        <v>61</v>
      </c>
      <c r="AT803">
        <v>75</v>
      </c>
      <c r="AU803">
        <v>66</v>
      </c>
      <c r="AV803">
        <v>71</v>
      </c>
      <c r="AW803">
        <v>63</v>
      </c>
      <c r="AX803">
        <v>63</v>
      </c>
      <c r="AY803">
        <v>62</v>
      </c>
      <c r="AZ803">
        <v>65</v>
      </c>
      <c r="BA803">
        <v>74</v>
      </c>
      <c r="BB803">
        <v>71</v>
      </c>
      <c r="BC803">
        <v>76</v>
      </c>
      <c r="BD803">
        <v>74</v>
      </c>
      <c r="BE803">
        <v>77</v>
      </c>
      <c r="BF803">
        <v>69</v>
      </c>
      <c r="BG803">
        <v>84</v>
      </c>
      <c r="BH803">
        <v>63</v>
      </c>
      <c r="BI803">
        <v>80</v>
      </c>
      <c r="BJ803">
        <v>77</v>
      </c>
      <c r="BK803">
        <v>9</v>
      </c>
      <c r="BL803">
        <v>12</v>
      </c>
      <c r="BM803">
        <v>9</v>
      </c>
      <c r="BN803">
        <v>5</v>
      </c>
      <c r="BO803">
        <v>5</v>
      </c>
      <c r="BP803">
        <v>78</v>
      </c>
      <c r="BQ803">
        <v>74</v>
      </c>
      <c r="BR803">
        <v>62</v>
      </c>
      <c r="BS803">
        <v>70</v>
      </c>
      <c r="BT803">
        <v>74</v>
      </c>
      <c r="BU803">
        <v>73</v>
      </c>
    </row>
    <row r="804" spans="1:73" x14ac:dyDescent="0.25">
      <c r="A804" t="s">
        <v>304</v>
      </c>
      <c r="B804">
        <v>11</v>
      </c>
      <c r="C804" t="s">
        <v>28</v>
      </c>
      <c r="D804">
        <v>30</v>
      </c>
      <c r="E804">
        <f>Merge6[[#This Row],[age]]^2</f>
        <v>900</v>
      </c>
      <c r="F804" s="1">
        <v>14000000</v>
      </c>
      <c r="G804" s="1">
        <v>22500000</v>
      </c>
      <c r="H804" s="1">
        <f>Merge6[[#This Row],[MV at time]]/1000000</f>
        <v>14</v>
      </c>
      <c r="I804" s="1">
        <f>Merge6[[#This Row],[fee]]/1000000</f>
        <v>22.5</v>
      </c>
      <c r="J804" s="2">
        <f>Merge6[[#This Row],[fee]]/Merge6[[#This Row],[MV at time]]</f>
        <v>1.6071428571428572</v>
      </c>
      <c r="K804" t="s">
        <v>2</v>
      </c>
      <c r="L804" t="s">
        <v>305</v>
      </c>
      <c r="M804" t="s">
        <v>5</v>
      </c>
      <c r="N804" t="s">
        <v>250</v>
      </c>
      <c r="O8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04" t="s">
        <v>7</v>
      </c>
      <c r="R804" t="s">
        <v>7</v>
      </c>
      <c r="S804">
        <v>79</v>
      </c>
      <c r="T804">
        <v>79</v>
      </c>
      <c r="U804">
        <f>Merge6[[#This Row],[POT]]-Merge6[[#This Row],[TOT]]</f>
        <v>0</v>
      </c>
      <c r="V804" t="s">
        <v>8</v>
      </c>
      <c r="W804">
        <f>IF(Merge6[[#This Row],[Preffoot]]="Right",1,0)</f>
        <v>1</v>
      </c>
      <c r="X804" t="s">
        <v>15</v>
      </c>
      <c r="Y804">
        <f>IF(Merge6[[#This Row],[Position2]]="GK",1,0)</f>
        <v>0</v>
      </c>
      <c r="Z804">
        <f>IF(Merge6[[#This Row],[Position2]]="LB",1,0)</f>
        <v>0</v>
      </c>
      <c r="AA804">
        <f>IF(Merge6[[#This Row],[Position2]]="CB",1,0)</f>
        <v>0</v>
      </c>
      <c r="AB804">
        <f>IF(Merge6[[#This Row],[Position2]]="RB",1,0)</f>
        <v>0</v>
      </c>
      <c r="AC804">
        <f>IF(Merge6[[#This Row],[Position2]]="LWB",1,0)</f>
        <v>0</v>
      </c>
      <c r="AD804">
        <f>IF(Merge6[[#This Row],[Position2]]="RWB",1,0)</f>
        <v>0</v>
      </c>
      <c r="AE804">
        <f>IF(Merge6[[#This Row],[Position2]]="LM",1,0)</f>
        <v>0</v>
      </c>
      <c r="AF804">
        <f>IF(Merge6[[#This Row],[Position2]]="CDM",1,0)</f>
        <v>0</v>
      </c>
      <c r="AG804">
        <f>IF(Merge6[[#This Row],[Position2]]="CM",1,0)</f>
        <v>0</v>
      </c>
      <c r="AH804">
        <f>IF(Merge6[[#This Row],[Position2]]="CAM",1,0)</f>
        <v>0</v>
      </c>
      <c r="AI804">
        <f>IF(Merge6[[#This Row],[Position2]]="RM",1,0)</f>
        <v>0</v>
      </c>
      <c r="AJ804">
        <f>IF(Merge6[[#This Row],[Position2]]="LW",1,0)</f>
        <v>0</v>
      </c>
      <c r="AK804">
        <f>IF(Merge6[[#This Row],[Position2]]="RW",1,0)</f>
        <v>0</v>
      </c>
      <c r="AL804">
        <f>IF(Merge6[[#This Row],[Position2]]="CF",1,0)</f>
        <v>0</v>
      </c>
      <c r="AM804">
        <f>IF(Merge6[[#This Row],[Position2]]="ST",1,0)</f>
        <v>1</v>
      </c>
      <c r="AN804">
        <v>78</v>
      </c>
      <c r="AO804">
        <v>73</v>
      </c>
      <c r="AP804">
        <v>60</v>
      </c>
      <c r="AQ804">
        <v>72</v>
      </c>
      <c r="AR804">
        <v>48</v>
      </c>
      <c r="AS804">
        <v>78</v>
      </c>
      <c r="AT804">
        <v>76</v>
      </c>
      <c r="AU804">
        <v>83</v>
      </c>
      <c r="AV804">
        <v>64</v>
      </c>
      <c r="AW804">
        <v>64</v>
      </c>
      <c r="AX804">
        <v>54</v>
      </c>
      <c r="AY804">
        <v>70</v>
      </c>
      <c r="AZ804">
        <v>75</v>
      </c>
      <c r="BA804">
        <v>22</v>
      </c>
      <c r="BB804">
        <v>28</v>
      </c>
      <c r="BC804">
        <v>32</v>
      </c>
      <c r="BD804">
        <v>69</v>
      </c>
      <c r="BE804">
        <v>76</v>
      </c>
      <c r="BF804">
        <v>78</v>
      </c>
      <c r="BG804">
        <v>58</v>
      </c>
      <c r="BH804">
        <v>77</v>
      </c>
      <c r="BI804">
        <v>69</v>
      </c>
      <c r="BJ804">
        <v>68</v>
      </c>
      <c r="BK804">
        <v>11</v>
      </c>
      <c r="BL804">
        <v>9</v>
      </c>
      <c r="BM804">
        <v>11</v>
      </c>
      <c r="BN804">
        <v>9</v>
      </c>
      <c r="BO804">
        <v>7</v>
      </c>
      <c r="BP804">
        <v>70</v>
      </c>
      <c r="BQ804">
        <v>80</v>
      </c>
      <c r="BR804">
        <v>87</v>
      </c>
      <c r="BS804">
        <v>42</v>
      </c>
      <c r="BT804">
        <v>66</v>
      </c>
      <c r="BU804">
        <v>78</v>
      </c>
    </row>
    <row r="805" spans="1:73" x14ac:dyDescent="0.25">
      <c r="A805" t="s">
        <v>304</v>
      </c>
      <c r="B805">
        <v>34</v>
      </c>
      <c r="C805" t="s">
        <v>28</v>
      </c>
      <c r="D805">
        <v>30</v>
      </c>
      <c r="E805">
        <f>Merge6[[#This Row],[age]]^2</f>
        <v>900</v>
      </c>
      <c r="F805" s="1">
        <v>14000000</v>
      </c>
      <c r="G805" s="1">
        <v>14500000</v>
      </c>
      <c r="H805" s="1">
        <f>Merge6[[#This Row],[MV at time]]/1000000</f>
        <v>14</v>
      </c>
      <c r="I805" s="1">
        <f>Merge6[[#This Row],[fee]]/1000000</f>
        <v>14.5</v>
      </c>
      <c r="J805" s="2">
        <f>Merge6[[#This Row],[fee]]/Merge6[[#This Row],[MV at time]]</f>
        <v>1.0357142857142858</v>
      </c>
      <c r="K805" t="s">
        <v>2</v>
      </c>
      <c r="L805" t="s">
        <v>305</v>
      </c>
      <c r="M805" t="s">
        <v>250</v>
      </c>
      <c r="N805" t="s">
        <v>206</v>
      </c>
      <c r="O8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05" t="s">
        <v>7</v>
      </c>
      <c r="R805" t="s">
        <v>6</v>
      </c>
      <c r="S805">
        <v>79</v>
      </c>
      <c r="T805">
        <v>79</v>
      </c>
      <c r="U805">
        <f>Merge6[[#This Row],[POT]]-Merge6[[#This Row],[TOT]]</f>
        <v>0</v>
      </c>
      <c r="V805" t="s">
        <v>8</v>
      </c>
      <c r="W805">
        <f>IF(Merge6[[#This Row],[Preffoot]]="Right",1,0)</f>
        <v>1</v>
      </c>
      <c r="X805" t="s">
        <v>15</v>
      </c>
      <c r="Y805">
        <f>IF(Merge6[[#This Row],[Position2]]="GK",1,0)</f>
        <v>0</v>
      </c>
      <c r="Z805">
        <f>IF(Merge6[[#This Row],[Position2]]="LB",1,0)</f>
        <v>0</v>
      </c>
      <c r="AA805">
        <f>IF(Merge6[[#This Row],[Position2]]="CB",1,0)</f>
        <v>0</v>
      </c>
      <c r="AB805">
        <f>IF(Merge6[[#This Row],[Position2]]="RB",1,0)</f>
        <v>0</v>
      </c>
      <c r="AC805">
        <f>IF(Merge6[[#This Row],[Position2]]="LWB",1,0)</f>
        <v>0</v>
      </c>
      <c r="AD805">
        <f>IF(Merge6[[#This Row],[Position2]]="RWB",1,0)</f>
        <v>0</v>
      </c>
      <c r="AE805">
        <f>IF(Merge6[[#This Row],[Position2]]="LM",1,0)</f>
        <v>0</v>
      </c>
      <c r="AF805">
        <f>IF(Merge6[[#This Row],[Position2]]="CDM",1,0)</f>
        <v>0</v>
      </c>
      <c r="AG805">
        <f>IF(Merge6[[#This Row],[Position2]]="CM",1,0)</f>
        <v>0</v>
      </c>
      <c r="AH805">
        <f>IF(Merge6[[#This Row],[Position2]]="CAM",1,0)</f>
        <v>0</v>
      </c>
      <c r="AI805">
        <f>IF(Merge6[[#This Row],[Position2]]="RM",1,0)</f>
        <v>0</v>
      </c>
      <c r="AJ805">
        <f>IF(Merge6[[#This Row],[Position2]]="LW",1,0)</f>
        <v>0</v>
      </c>
      <c r="AK805">
        <f>IF(Merge6[[#This Row],[Position2]]="RW",1,0)</f>
        <v>0</v>
      </c>
      <c r="AL805">
        <f>IF(Merge6[[#This Row],[Position2]]="CF",1,0)</f>
        <v>0</v>
      </c>
      <c r="AM805">
        <f>IF(Merge6[[#This Row],[Position2]]="ST",1,0)</f>
        <v>1</v>
      </c>
      <c r="AN805">
        <v>78</v>
      </c>
      <c r="AO805">
        <v>73</v>
      </c>
      <c r="AP805">
        <v>60</v>
      </c>
      <c r="AQ805">
        <v>72</v>
      </c>
      <c r="AR805">
        <v>48</v>
      </c>
      <c r="AS805">
        <v>78</v>
      </c>
      <c r="AT805">
        <v>76</v>
      </c>
      <c r="AU805">
        <v>83</v>
      </c>
      <c r="AV805">
        <v>64</v>
      </c>
      <c r="AW805">
        <v>64</v>
      </c>
      <c r="AX805">
        <v>54</v>
      </c>
      <c r="AY805">
        <v>70</v>
      </c>
      <c r="AZ805">
        <v>75</v>
      </c>
      <c r="BA805">
        <v>22</v>
      </c>
      <c r="BB805">
        <v>28</v>
      </c>
      <c r="BC805">
        <v>32</v>
      </c>
      <c r="BD805">
        <v>69</v>
      </c>
      <c r="BE805">
        <v>76</v>
      </c>
      <c r="BF805">
        <v>78</v>
      </c>
      <c r="BG805">
        <v>58</v>
      </c>
      <c r="BH805">
        <v>77</v>
      </c>
      <c r="BI805">
        <v>69</v>
      </c>
      <c r="BJ805">
        <v>68</v>
      </c>
      <c r="BK805">
        <v>11</v>
      </c>
      <c r="BL805">
        <v>9</v>
      </c>
      <c r="BM805">
        <v>11</v>
      </c>
      <c r="BN805">
        <v>9</v>
      </c>
      <c r="BO805">
        <v>7</v>
      </c>
      <c r="BP805">
        <v>70</v>
      </c>
      <c r="BQ805">
        <v>80</v>
      </c>
      <c r="BR805">
        <v>87</v>
      </c>
      <c r="BS805">
        <v>42</v>
      </c>
      <c r="BT805">
        <v>66</v>
      </c>
      <c r="BU805">
        <v>78</v>
      </c>
    </row>
    <row r="806" spans="1:73" x14ac:dyDescent="0.25">
      <c r="A806" t="s">
        <v>691</v>
      </c>
      <c r="B806">
        <v>33</v>
      </c>
      <c r="C806" t="s">
        <v>10</v>
      </c>
      <c r="D806">
        <v>23</v>
      </c>
      <c r="E806">
        <f>Merge6[[#This Row],[age]]^2</f>
        <v>529</v>
      </c>
      <c r="F806" s="1">
        <v>30000000</v>
      </c>
      <c r="G806" s="1">
        <v>30000000</v>
      </c>
      <c r="H806" s="1">
        <f>Merge6[[#This Row],[MV at time]]/1000000</f>
        <v>30</v>
      </c>
      <c r="I806" s="1">
        <f>Merge6[[#This Row],[fee]]/1000000</f>
        <v>30</v>
      </c>
      <c r="J806" s="2">
        <f>Merge6[[#This Row],[fee]]/Merge6[[#This Row],[MV at time]]</f>
        <v>1</v>
      </c>
      <c r="K806" t="s">
        <v>1050</v>
      </c>
      <c r="L806" t="s">
        <v>305</v>
      </c>
      <c r="M806" t="s">
        <v>270</v>
      </c>
      <c r="N806" t="s">
        <v>181</v>
      </c>
      <c r="O8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8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06" t="s">
        <v>66</v>
      </c>
      <c r="R806" t="s">
        <v>60</v>
      </c>
      <c r="S806">
        <v>79</v>
      </c>
      <c r="T806">
        <v>84</v>
      </c>
      <c r="U806">
        <f>Merge6[[#This Row],[POT]]-Merge6[[#This Row],[TOT]]</f>
        <v>5</v>
      </c>
      <c r="V806" t="s">
        <v>8</v>
      </c>
      <c r="W806">
        <f>IF(Merge6[[#This Row],[Preffoot]]="Right",1,0)</f>
        <v>1</v>
      </c>
      <c r="X806" t="s">
        <v>77</v>
      </c>
      <c r="Y806">
        <f>IF(Merge6[[#This Row],[Position2]]="GK",1,0)</f>
        <v>0</v>
      </c>
      <c r="Z806">
        <f>IF(Merge6[[#This Row],[Position2]]="LB",1,0)</f>
        <v>0</v>
      </c>
      <c r="AA806">
        <f>IF(Merge6[[#This Row],[Position2]]="CB",1,0)</f>
        <v>0</v>
      </c>
      <c r="AB806">
        <f>IF(Merge6[[#This Row],[Position2]]="RB",1,0)</f>
        <v>0</v>
      </c>
      <c r="AC806">
        <f>IF(Merge6[[#This Row],[Position2]]="LWB",1,0)</f>
        <v>0</v>
      </c>
      <c r="AD806">
        <f>IF(Merge6[[#This Row],[Position2]]="RWB",1,0)</f>
        <v>0</v>
      </c>
      <c r="AE806">
        <f>IF(Merge6[[#This Row],[Position2]]="LM",1,0)</f>
        <v>1</v>
      </c>
      <c r="AF806">
        <f>IF(Merge6[[#This Row],[Position2]]="CDM",1,0)</f>
        <v>0</v>
      </c>
      <c r="AG806">
        <f>IF(Merge6[[#This Row],[Position2]]="CM",1,0)</f>
        <v>0</v>
      </c>
      <c r="AH806">
        <f>IF(Merge6[[#This Row],[Position2]]="CAM",1,0)</f>
        <v>0</v>
      </c>
      <c r="AI806">
        <f>IF(Merge6[[#This Row],[Position2]]="RM",1,0)</f>
        <v>0</v>
      </c>
      <c r="AJ806">
        <f>IF(Merge6[[#This Row],[Position2]]="LW",1,0)</f>
        <v>0</v>
      </c>
      <c r="AK806">
        <f>IF(Merge6[[#This Row],[Position2]]="RW",1,0)</f>
        <v>0</v>
      </c>
      <c r="AL806">
        <f>IF(Merge6[[#This Row],[Position2]]="CF",1,0)</f>
        <v>0</v>
      </c>
      <c r="AM806">
        <f>IF(Merge6[[#This Row],[Position2]]="ST",1,0)</f>
        <v>0</v>
      </c>
      <c r="AN806">
        <v>80</v>
      </c>
      <c r="AO806">
        <v>82</v>
      </c>
      <c r="AP806">
        <v>71</v>
      </c>
      <c r="AQ806">
        <v>78</v>
      </c>
      <c r="AR806">
        <v>74</v>
      </c>
      <c r="AS806">
        <v>65</v>
      </c>
      <c r="AT806">
        <v>80</v>
      </c>
      <c r="AU806">
        <v>74</v>
      </c>
      <c r="AV806">
        <v>81</v>
      </c>
      <c r="AW806">
        <v>70</v>
      </c>
      <c r="AX806">
        <v>72</v>
      </c>
      <c r="AY806">
        <v>66</v>
      </c>
      <c r="AZ806">
        <v>71</v>
      </c>
      <c r="BA806">
        <v>54</v>
      </c>
      <c r="BB806">
        <v>37</v>
      </c>
      <c r="BC806">
        <v>52</v>
      </c>
      <c r="BD806">
        <v>81</v>
      </c>
      <c r="BE806">
        <v>76</v>
      </c>
      <c r="BF806">
        <v>70</v>
      </c>
      <c r="BG806">
        <v>88</v>
      </c>
      <c r="BH806">
        <v>82</v>
      </c>
      <c r="BI806">
        <v>78</v>
      </c>
      <c r="BJ806">
        <v>55</v>
      </c>
      <c r="BK806">
        <v>9</v>
      </c>
      <c r="BL806">
        <v>6</v>
      </c>
      <c r="BM806">
        <v>14</v>
      </c>
      <c r="BN806">
        <v>15</v>
      </c>
      <c r="BO806">
        <v>14</v>
      </c>
      <c r="BP806">
        <v>68</v>
      </c>
      <c r="BQ806">
        <v>76</v>
      </c>
      <c r="BR806">
        <v>76</v>
      </c>
      <c r="BS806">
        <v>26</v>
      </c>
      <c r="BT806">
        <v>77</v>
      </c>
      <c r="BU806">
        <v>77</v>
      </c>
    </row>
    <row r="807" spans="1:73" x14ac:dyDescent="0.25">
      <c r="A807" t="s">
        <v>691</v>
      </c>
      <c r="B807">
        <v>35</v>
      </c>
      <c r="C807" t="s">
        <v>10</v>
      </c>
      <c r="D807">
        <v>21</v>
      </c>
      <c r="E807">
        <f>Merge6[[#This Row],[age]]^2</f>
        <v>441</v>
      </c>
      <c r="F807" s="1">
        <v>20000000</v>
      </c>
      <c r="G807" s="1">
        <v>23000000</v>
      </c>
      <c r="H807" s="1">
        <f>Merge6[[#This Row],[MV at time]]/1000000</f>
        <v>20</v>
      </c>
      <c r="I807" s="1">
        <f>Merge6[[#This Row],[fee]]/1000000</f>
        <v>23</v>
      </c>
      <c r="J807" s="2">
        <f>Merge6[[#This Row],[fee]]/Merge6[[#This Row],[MV at time]]</f>
        <v>1.1499999999999999</v>
      </c>
      <c r="K807" t="s">
        <v>509</v>
      </c>
      <c r="L807" t="s">
        <v>305</v>
      </c>
      <c r="M807" t="s">
        <v>94</v>
      </c>
      <c r="N807" t="s">
        <v>270</v>
      </c>
      <c r="O8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807" t="s">
        <v>60</v>
      </c>
      <c r="R807" t="s">
        <v>66</v>
      </c>
      <c r="S807">
        <v>78</v>
      </c>
      <c r="T807">
        <v>86</v>
      </c>
      <c r="U807">
        <f>Merge6[[#This Row],[POT]]-Merge6[[#This Row],[TOT]]</f>
        <v>8</v>
      </c>
      <c r="V807" t="s">
        <v>8</v>
      </c>
      <c r="W807">
        <f>IF(Merge6[[#This Row],[Preffoot]]="Right",1,0)</f>
        <v>1</v>
      </c>
      <c r="X807" t="s">
        <v>21</v>
      </c>
      <c r="Y807">
        <f>IF(Merge6[[#This Row],[Position2]]="GK",1,0)</f>
        <v>0</v>
      </c>
      <c r="Z807">
        <f>IF(Merge6[[#This Row],[Position2]]="LB",1,0)</f>
        <v>0</v>
      </c>
      <c r="AA807">
        <f>IF(Merge6[[#This Row],[Position2]]="CB",1,0)</f>
        <v>0</v>
      </c>
      <c r="AB807">
        <f>IF(Merge6[[#This Row],[Position2]]="RB",1,0)</f>
        <v>0</v>
      </c>
      <c r="AC807">
        <f>IF(Merge6[[#This Row],[Position2]]="LWB",1,0)</f>
        <v>0</v>
      </c>
      <c r="AD807">
        <f>IF(Merge6[[#This Row],[Position2]]="RWB",1,0)</f>
        <v>0</v>
      </c>
      <c r="AE807">
        <f>IF(Merge6[[#This Row],[Position2]]="LM",1,0)</f>
        <v>0</v>
      </c>
      <c r="AF807">
        <f>IF(Merge6[[#This Row],[Position2]]="CDM",1,0)</f>
        <v>0</v>
      </c>
      <c r="AG807">
        <f>IF(Merge6[[#This Row],[Position2]]="CM",1,0)</f>
        <v>0</v>
      </c>
      <c r="AH807">
        <f>IF(Merge6[[#This Row],[Position2]]="CAM",1,0)</f>
        <v>1</v>
      </c>
      <c r="AI807">
        <f>IF(Merge6[[#This Row],[Position2]]="RM",1,0)</f>
        <v>0</v>
      </c>
      <c r="AJ807">
        <f>IF(Merge6[[#This Row],[Position2]]="LW",1,0)</f>
        <v>0</v>
      </c>
      <c r="AK807">
        <f>IF(Merge6[[#This Row],[Position2]]="RW",1,0)</f>
        <v>0</v>
      </c>
      <c r="AL807">
        <f>IF(Merge6[[#This Row],[Position2]]="CF",1,0)</f>
        <v>0</v>
      </c>
      <c r="AM807">
        <f>IF(Merge6[[#This Row],[Position2]]="ST",1,0)</f>
        <v>0</v>
      </c>
      <c r="AN807">
        <v>76</v>
      </c>
      <c r="AO807">
        <v>84</v>
      </c>
      <c r="AP807">
        <v>71</v>
      </c>
      <c r="AQ807">
        <v>76</v>
      </c>
      <c r="AR807">
        <v>73</v>
      </c>
      <c r="AS807">
        <v>65</v>
      </c>
      <c r="AT807">
        <v>77</v>
      </c>
      <c r="AU807">
        <v>69</v>
      </c>
      <c r="AV807">
        <v>77</v>
      </c>
      <c r="AW807">
        <v>66</v>
      </c>
      <c r="AX807">
        <v>58</v>
      </c>
      <c r="AY807">
        <v>66</v>
      </c>
      <c r="AZ807">
        <v>66</v>
      </c>
      <c r="BA807">
        <v>54</v>
      </c>
      <c r="BB807">
        <v>37</v>
      </c>
      <c r="BC807">
        <v>55</v>
      </c>
      <c r="BD807">
        <v>77</v>
      </c>
      <c r="BE807">
        <v>71</v>
      </c>
      <c r="BF807">
        <v>66</v>
      </c>
      <c r="BG807">
        <v>78</v>
      </c>
      <c r="BH807">
        <v>80</v>
      </c>
      <c r="BI807">
        <v>78</v>
      </c>
      <c r="BJ807">
        <v>55</v>
      </c>
      <c r="BK807">
        <v>9</v>
      </c>
      <c r="BL807">
        <v>6</v>
      </c>
      <c r="BM807">
        <v>14</v>
      </c>
      <c r="BN807">
        <v>15</v>
      </c>
      <c r="BO807">
        <v>14</v>
      </c>
      <c r="BP807">
        <v>63</v>
      </c>
      <c r="BQ807">
        <v>74</v>
      </c>
      <c r="BR807">
        <v>73</v>
      </c>
      <c r="BS807">
        <v>26</v>
      </c>
      <c r="BT807">
        <v>78</v>
      </c>
      <c r="BU807">
        <v>77</v>
      </c>
    </row>
    <row r="808" spans="1:73" x14ac:dyDescent="0.25">
      <c r="A808" t="s">
        <v>103</v>
      </c>
      <c r="B808">
        <v>22</v>
      </c>
      <c r="C808" t="s">
        <v>17</v>
      </c>
      <c r="D808">
        <v>26</v>
      </c>
      <c r="E808">
        <f>Merge6[[#This Row],[age]]^2</f>
        <v>676</v>
      </c>
      <c r="F808" s="1">
        <v>7500000</v>
      </c>
      <c r="G808" s="1">
        <v>8900000</v>
      </c>
      <c r="H808" s="1">
        <f>Merge6[[#This Row],[MV at time]]/1000000</f>
        <v>7.5</v>
      </c>
      <c r="I808" s="1">
        <f>Merge6[[#This Row],[fee]]/1000000</f>
        <v>8.9</v>
      </c>
      <c r="J808" s="2">
        <f>Merge6[[#This Row],[fee]]/Merge6[[#This Row],[MV at time]]</f>
        <v>1.1866666666666668</v>
      </c>
      <c r="K808" t="s">
        <v>2</v>
      </c>
      <c r="L808" t="s">
        <v>104</v>
      </c>
      <c r="M808" t="s">
        <v>105</v>
      </c>
      <c r="N808" t="s">
        <v>106</v>
      </c>
      <c r="O8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08" t="s">
        <v>14</v>
      </c>
      <c r="R808" t="s">
        <v>6</v>
      </c>
      <c r="S808">
        <v>76</v>
      </c>
      <c r="T808">
        <v>79</v>
      </c>
      <c r="U808">
        <f>Merge6[[#This Row],[POT]]-Merge6[[#This Row],[TOT]]</f>
        <v>3</v>
      </c>
      <c r="V808" t="s">
        <v>43</v>
      </c>
      <c r="W808">
        <f>IF(Merge6[[#This Row],[Preffoot]]="Right",1,0)</f>
        <v>0</v>
      </c>
      <c r="X808" t="s">
        <v>61</v>
      </c>
      <c r="Y808">
        <f>IF(Merge6[[#This Row],[Position2]]="GK",1,0)</f>
        <v>0</v>
      </c>
      <c r="Z808">
        <f>IF(Merge6[[#This Row],[Position2]]="LB",1,0)</f>
        <v>0</v>
      </c>
      <c r="AA808">
        <f>IF(Merge6[[#This Row],[Position2]]="CB",1,0)</f>
        <v>0</v>
      </c>
      <c r="AB808">
        <f>IF(Merge6[[#This Row],[Position2]]="RB",1,0)</f>
        <v>0</v>
      </c>
      <c r="AC808">
        <f>IF(Merge6[[#This Row],[Position2]]="LWB",1,0)</f>
        <v>0</v>
      </c>
      <c r="AD808">
        <f>IF(Merge6[[#This Row],[Position2]]="RWB",1,0)</f>
        <v>0</v>
      </c>
      <c r="AE808">
        <f>IF(Merge6[[#This Row],[Position2]]="LM",1,0)</f>
        <v>0</v>
      </c>
      <c r="AF808">
        <f>IF(Merge6[[#This Row],[Position2]]="CDM",1,0)</f>
        <v>1</v>
      </c>
      <c r="AG808">
        <f>IF(Merge6[[#This Row],[Position2]]="CM",1,0)</f>
        <v>0</v>
      </c>
      <c r="AH808">
        <f>IF(Merge6[[#This Row],[Position2]]="CAM",1,0)</f>
        <v>0</v>
      </c>
      <c r="AI808">
        <f>IF(Merge6[[#This Row],[Position2]]="RM",1,0)</f>
        <v>0</v>
      </c>
      <c r="AJ808">
        <f>IF(Merge6[[#This Row],[Position2]]="LW",1,0)</f>
        <v>0</v>
      </c>
      <c r="AK808">
        <f>IF(Merge6[[#This Row],[Position2]]="RW",1,0)</f>
        <v>0</v>
      </c>
      <c r="AL808">
        <f>IF(Merge6[[#This Row],[Position2]]="CF",1,0)</f>
        <v>0</v>
      </c>
      <c r="AM808">
        <f>IF(Merge6[[#This Row],[Position2]]="ST",1,0)</f>
        <v>0</v>
      </c>
      <c r="AN808">
        <v>73</v>
      </c>
      <c r="AO808">
        <v>68</v>
      </c>
      <c r="AP808">
        <v>52</v>
      </c>
      <c r="AQ808">
        <v>74</v>
      </c>
      <c r="AR808">
        <v>66</v>
      </c>
      <c r="AS808">
        <v>72</v>
      </c>
      <c r="AT808">
        <v>69</v>
      </c>
      <c r="AU808">
        <v>38</v>
      </c>
      <c r="AV808">
        <v>61</v>
      </c>
      <c r="AW808">
        <v>58</v>
      </c>
      <c r="AX808">
        <v>64</v>
      </c>
      <c r="AY808">
        <v>53</v>
      </c>
      <c r="AZ808">
        <v>48</v>
      </c>
      <c r="BA808">
        <v>74</v>
      </c>
      <c r="BB808">
        <v>70</v>
      </c>
      <c r="BC808">
        <v>76</v>
      </c>
      <c r="BD808">
        <v>65</v>
      </c>
      <c r="BE808">
        <v>81</v>
      </c>
      <c r="BF808">
        <v>78</v>
      </c>
      <c r="BG808">
        <v>60</v>
      </c>
      <c r="BH808">
        <v>57</v>
      </c>
      <c r="BI808">
        <v>61</v>
      </c>
      <c r="BJ808">
        <v>87</v>
      </c>
      <c r="BK808">
        <v>15</v>
      </c>
      <c r="BL808">
        <v>12</v>
      </c>
      <c r="BM808">
        <v>13</v>
      </c>
      <c r="BN808">
        <v>12</v>
      </c>
      <c r="BO808">
        <v>15</v>
      </c>
      <c r="BP808">
        <v>82</v>
      </c>
      <c r="BQ808">
        <v>75</v>
      </c>
      <c r="BR808">
        <v>60</v>
      </c>
      <c r="BS808">
        <v>79</v>
      </c>
      <c r="BT808">
        <v>67</v>
      </c>
      <c r="BU808">
        <v>72</v>
      </c>
    </row>
    <row r="809" spans="1:73" x14ac:dyDescent="0.25">
      <c r="A809" t="s">
        <v>1188</v>
      </c>
      <c r="B809">
        <v>0</v>
      </c>
      <c r="C809" t="s">
        <v>71</v>
      </c>
      <c r="D809">
        <v>22</v>
      </c>
      <c r="E809">
        <f>Merge6[[#This Row],[age]]^2</f>
        <v>484</v>
      </c>
      <c r="F809" s="1">
        <v>22000000</v>
      </c>
      <c r="G809" s="1">
        <v>6000000</v>
      </c>
      <c r="H809" s="1">
        <f>Merge6[[#This Row],[MV at time]]/1000000</f>
        <v>22</v>
      </c>
      <c r="I809" s="1">
        <f>Merge6[[#This Row],[fee]]/1000000</f>
        <v>6</v>
      </c>
      <c r="J809" s="2">
        <f>Merge6[[#This Row],[fee]]/Merge6[[#This Row],[MV at time]]</f>
        <v>0.27272727272727271</v>
      </c>
      <c r="K809" t="s">
        <v>1050</v>
      </c>
      <c r="L809" t="s">
        <v>290</v>
      </c>
      <c r="M809" t="s">
        <v>80</v>
      </c>
      <c r="N809" t="s">
        <v>134</v>
      </c>
      <c r="O8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09" t="s">
        <v>82</v>
      </c>
      <c r="R809" t="s">
        <v>42</v>
      </c>
      <c r="S809">
        <v>78</v>
      </c>
      <c r="T809">
        <v>85</v>
      </c>
      <c r="U809">
        <f>Merge6[[#This Row],[POT]]-Merge6[[#This Row],[TOT]]</f>
        <v>7</v>
      </c>
      <c r="V809" t="s">
        <v>8</v>
      </c>
      <c r="W809">
        <f>IF(Merge6[[#This Row],[Preffoot]]="Right",1,0)</f>
        <v>1</v>
      </c>
      <c r="X809" t="s">
        <v>156</v>
      </c>
      <c r="Y809">
        <f>IF(Merge6[[#This Row],[Position2]]="GK",1,0)</f>
        <v>0</v>
      </c>
      <c r="Z809">
        <f>IF(Merge6[[#This Row],[Position2]]="LB",1,0)</f>
        <v>0</v>
      </c>
      <c r="AA809">
        <f>IF(Merge6[[#This Row],[Position2]]="CB",1,0)</f>
        <v>0</v>
      </c>
      <c r="AB809">
        <f>IF(Merge6[[#This Row],[Position2]]="RB",1,0)</f>
        <v>0</v>
      </c>
      <c r="AC809">
        <f>IF(Merge6[[#This Row],[Position2]]="LWB",1,0)</f>
        <v>0</v>
      </c>
      <c r="AD809">
        <f>IF(Merge6[[#This Row],[Position2]]="RWB",1,0)</f>
        <v>0</v>
      </c>
      <c r="AE809">
        <f>IF(Merge6[[#This Row],[Position2]]="LM",1,0)</f>
        <v>0</v>
      </c>
      <c r="AF809">
        <f>IF(Merge6[[#This Row],[Position2]]="CDM",1,0)</f>
        <v>0</v>
      </c>
      <c r="AG809">
        <f>IF(Merge6[[#This Row],[Position2]]="CM",1,0)</f>
        <v>0</v>
      </c>
      <c r="AH809">
        <f>IF(Merge6[[#This Row],[Position2]]="CAM",1,0)</f>
        <v>0</v>
      </c>
      <c r="AI809">
        <f>IF(Merge6[[#This Row],[Position2]]="RM",1,0)</f>
        <v>0</v>
      </c>
      <c r="AJ809">
        <f>IF(Merge6[[#This Row],[Position2]]="LW",1,0)</f>
        <v>1</v>
      </c>
      <c r="AK809">
        <f>IF(Merge6[[#This Row],[Position2]]="RW",1,0)</f>
        <v>0</v>
      </c>
      <c r="AL809">
        <f>IF(Merge6[[#This Row],[Position2]]="CF",1,0)</f>
        <v>0</v>
      </c>
      <c r="AM809">
        <f>IF(Merge6[[#This Row],[Position2]]="ST",1,0)</f>
        <v>0</v>
      </c>
      <c r="AN809">
        <v>81</v>
      </c>
      <c r="AO809">
        <v>84</v>
      </c>
      <c r="AP809">
        <v>66</v>
      </c>
      <c r="AQ809">
        <v>77</v>
      </c>
      <c r="AR809">
        <v>67</v>
      </c>
      <c r="AS809">
        <v>48</v>
      </c>
      <c r="AT809">
        <v>72</v>
      </c>
      <c r="AU809">
        <v>74</v>
      </c>
      <c r="AV809">
        <v>69</v>
      </c>
      <c r="AW809">
        <v>69</v>
      </c>
      <c r="AX809">
        <v>57</v>
      </c>
      <c r="AY809">
        <v>71</v>
      </c>
      <c r="AZ809">
        <v>80</v>
      </c>
      <c r="BA809">
        <v>47</v>
      </c>
      <c r="BB809">
        <v>43</v>
      </c>
      <c r="BC809">
        <v>51</v>
      </c>
      <c r="BD809">
        <v>86</v>
      </c>
      <c r="BE809">
        <v>74</v>
      </c>
      <c r="BF809">
        <v>63</v>
      </c>
      <c r="BG809">
        <v>86</v>
      </c>
      <c r="BH809">
        <v>82</v>
      </c>
      <c r="BI809">
        <v>86</v>
      </c>
      <c r="BJ809">
        <v>67</v>
      </c>
      <c r="BK809">
        <v>12</v>
      </c>
      <c r="BL809">
        <v>13</v>
      </c>
      <c r="BM809">
        <v>7</v>
      </c>
      <c r="BN809">
        <v>13</v>
      </c>
      <c r="BO809">
        <v>12</v>
      </c>
      <c r="BP809">
        <v>70</v>
      </c>
      <c r="BQ809">
        <v>79</v>
      </c>
      <c r="BR809">
        <v>74</v>
      </c>
      <c r="BS809">
        <v>57</v>
      </c>
      <c r="BT809">
        <v>75</v>
      </c>
      <c r="BU809">
        <v>82</v>
      </c>
    </row>
    <row r="810" spans="1:73" x14ac:dyDescent="0.25">
      <c r="A810" t="s">
        <v>692</v>
      </c>
      <c r="B810">
        <v>40</v>
      </c>
      <c r="C810" t="s">
        <v>28</v>
      </c>
      <c r="D810">
        <v>19</v>
      </c>
      <c r="E810">
        <f>Merge6[[#This Row],[age]]^2</f>
        <v>361</v>
      </c>
      <c r="F810" s="1">
        <v>8000000</v>
      </c>
      <c r="G810" s="1">
        <v>11200000</v>
      </c>
      <c r="H810" s="1">
        <f>Merge6[[#This Row],[MV at time]]/1000000</f>
        <v>8</v>
      </c>
      <c r="I810" s="1">
        <f>Merge6[[#This Row],[fee]]/1000000</f>
        <v>11.2</v>
      </c>
      <c r="J810" s="2">
        <f>Merge6[[#This Row],[fee]]/Merge6[[#This Row],[MV at time]]</f>
        <v>1.4</v>
      </c>
      <c r="K810" t="s">
        <v>509</v>
      </c>
      <c r="L810" t="s">
        <v>387</v>
      </c>
      <c r="M810" t="s">
        <v>354</v>
      </c>
      <c r="N810" t="s">
        <v>203</v>
      </c>
      <c r="O8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10" t="s">
        <v>31</v>
      </c>
      <c r="R810" t="s">
        <v>91</v>
      </c>
      <c r="S810">
        <v>68</v>
      </c>
      <c r="T810">
        <v>82</v>
      </c>
      <c r="U810">
        <f>Merge6[[#This Row],[POT]]-Merge6[[#This Row],[TOT]]</f>
        <v>14</v>
      </c>
      <c r="V810" t="s">
        <v>8</v>
      </c>
      <c r="W810">
        <f>IF(Merge6[[#This Row],[Preffoot]]="Right",1,0)</f>
        <v>1</v>
      </c>
      <c r="X810" t="s">
        <v>37</v>
      </c>
      <c r="Y810">
        <f>IF(Merge6[[#This Row],[Position2]]="GK",1,0)</f>
        <v>0</v>
      </c>
      <c r="Z810">
        <f>IF(Merge6[[#This Row],[Position2]]="LB",1,0)</f>
        <v>0</v>
      </c>
      <c r="AA810">
        <f>IF(Merge6[[#This Row],[Position2]]="CB",1,0)</f>
        <v>0</v>
      </c>
      <c r="AB810">
        <f>IF(Merge6[[#This Row],[Position2]]="RB",1,0)</f>
        <v>0</v>
      </c>
      <c r="AC810">
        <f>IF(Merge6[[#This Row],[Position2]]="LWB",1,0)</f>
        <v>0</v>
      </c>
      <c r="AD810">
        <f>IF(Merge6[[#This Row],[Position2]]="RWB",1,0)</f>
        <v>0</v>
      </c>
      <c r="AE810">
        <f>IF(Merge6[[#This Row],[Position2]]="LM",1,0)</f>
        <v>0</v>
      </c>
      <c r="AF810">
        <f>IF(Merge6[[#This Row],[Position2]]="CDM",1,0)</f>
        <v>0</v>
      </c>
      <c r="AG810">
        <f>IF(Merge6[[#This Row],[Position2]]="CM",1,0)</f>
        <v>0</v>
      </c>
      <c r="AH810">
        <f>IF(Merge6[[#This Row],[Position2]]="CAM",1,0)</f>
        <v>0</v>
      </c>
      <c r="AI810">
        <f>IF(Merge6[[#This Row],[Position2]]="RM",1,0)</f>
        <v>1</v>
      </c>
      <c r="AJ810">
        <f>IF(Merge6[[#This Row],[Position2]]="LW",1,0)</f>
        <v>0</v>
      </c>
      <c r="AK810">
        <f>IF(Merge6[[#This Row],[Position2]]="RW",1,0)</f>
        <v>0</v>
      </c>
      <c r="AL810">
        <f>IF(Merge6[[#This Row],[Position2]]="CF",1,0)</f>
        <v>0</v>
      </c>
      <c r="AM810">
        <f>IF(Merge6[[#This Row],[Position2]]="ST",1,0)</f>
        <v>0</v>
      </c>
      <c r="AN810">
        <v>72</v>
      </c>
      <c r="AO810">
        <v>74</v>
      </c>
      <c r="AP810">
        <v>69</v>
      </c>
      <c r="AQ810">
        <v>64</v>
      </c>
      <c r="AR810">
        <v>43</v>
      </c>
      <c r="AS810">
        <v>60</v>
      </c>
      <c r="AT810">
        <v>70</v>
      </c>
      <c r="AU810">
        <v>54</v>
      </c>
      <c r="AV810">
        <v>68</v>
      </c>
      <c r="AW810">
        <v>72</v>
      </c>
      <c r="AX810">
        <v>43</v>
      </c>
      <c r="AY810">
        <v>54</v>
      </c>
      <c r="AZ810">
        <v>56</v>
      </c>
      <c r="BA810">
        <v>40</v>
      </c>
      <c r="BB810">
        <v>20</v>
      </c>
      <c r="BC810">
        <v>25</v>
      </c>
      <c r="BD810">
        <v>78</v>
      </c>
      <c r="BE810">
        <v>71</v>
      </c>
      <c r="BF810">
        <v>70</v>
      </c>
      <c r="BG810">
        <v>68</v>
      </c>
      <c r="BH810">
        <v>81</v>
      </c>
      <c r="BI810">
        <v>79</v>
      </c>
      <c r="BJ810">
        <v>63</v>
      </c>
      <c r="BK810">
        <v>6</v>
      </c>
      <c r="BL810">
        <v>14</v>
      </c>
      <c r="BM810">
        <v>14</v>
      </c>
      <c r="BN810">
        <v>11</v>
      </c>
      <c r="BO810">
        <v>5</v>
      </c>
      <c r="BP810">
        <v>53</v>
      </c>
      <c r="BQ810">
        <v>63</v>
      </c>
      <c r="BR810">
        <v>62</v>
      </c>
      <c r="BS810">
        <v>20</v>
      </c>
      <c r="BT810">
        <v>57</v>
      </c>
      <c r="BU810">
        <v>54</v>
      </c>
    </row>
    <row r="811" spans="1:73" x14ac:dyDescent="0.25">
      <c r="A811" t="s">
        <v>1298</v>
      </c>
      <c r="B811">
        <v>29</v>
      </c>
      <c r="C811" t="s">
        <v>116</v>
      </c>
      <c r="D811">
        <v>20</v>
      </c>
      <c r="E811">
        <f>Merge6[[#This Row],[age]]^2</f>
        <v>400</v>
      </c>
      <c r="F811" s="1">
        <v>15000000</v>
      </c>
      <c r="G811" s="1">
        <v>35000000</v>
      </c>
      <c r="H811" s="1">
        <f>Merge6[[#This Row],[MV at time]]/1000000</f>
        <v>15</v>
      </c>
      <c r="I811" s="1">
        <f>Merge6[[#This Row],[fee]]/1000000</f>
        <v>35</v>
      </c>
      <c r="J811" s="2">
        <f>Merge6[[#This Row],[fee]]/Merge6[[#This Row],[MV at time]]</f>
        <v>2.3333333333333335</v>
      </c>
      <c r="K811" t="s">
        <v>1233</v>
      </c>
      <c r="L811" t="s">
        <v>145</v>
      </c>
      <c r="M811" t="s">
        <v>456</v>
      </c>
      <c r="N811" t="s">
        <v>58</v>
      </c>
      <c r="O8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11" t="s">
        <v>82</v>
      </c>
      <c r="R811" t="s">
        <v>60</v>
      </c>
      <c r="S811">
        <v>77</v>
      </c>
      <c r="T811">
        <v>86</v>
      </c>
      <c r="U811">
        <f>Merge6[[#This Row],[POT]]-Merge6[[#This Row],[TOT]]</f>
        <v>9</v>
      </c>
      <c r="V811" t="s">
        <v>43</v>
      </c>
      <c r="W811">
        <f>IF(Merge6[[#This Row],[Preffoot]]="Right",1,0)</f>
        <v>0</v>
      </c>
      <c r="X811" t="s">
        <v>114</v>
      </c>
      <c r="Y811">
        <f>IF(Merge6[[#This Row],[Position2]]="GK",1,0)</f>
        <v>0</v>
      </c>
      <c r="Z811">
        <f>IF(Merge6[[#This Row],[Position2]]="LB",1,0)</f>
        <v>0</v>
      </c>
      <c r="AA811">
        <f>IF(Merge6[[#This Row],[Position2]]="CB",1,0)</f>
        <v>0</v>
      </c>
      <c r="AB811">
        <f>IF(Merge6[[#This Row],[Position2]]="RB",1,0)</f>
        <v>0</v>
      </c>
      <c r="AC811">
        <f>IF(Merge6[[#This Row],[Position2]]="LWB",1,0)</f>
        <v>0</v>
      </c>
      <c r="AD811">
        <f>IF(Merge6[[#This Row],[Position2]]="RWB",1,0)</f>
        <v>0</v>
      </c>
      <c r="AE811">
        <f>IF(Merge6[[#This Row],[Position2]]="LM",1,0)</f>
        <v>0</v>
      </c>
      <c r="AF811">
        <f>IF(Merge6[[#This Row],[Position2]]="CDM",1,0)</f>
        <v>0</v>
      </c>
      <c r="AG811">
        <f>IF(Merge6[[#This Row],[Position2]]="CM",1,0)</f>
        <v>0</v>
      </c>
      <c r="AH811">
        <f>IF(Merge6[[#This Row],[Position2]]="CAM",1,0)</f>
        <v>0</v>
      </c>
      <c r="AI811">
        <f>IF(Merge6[[#This Row],[Position2]]="RM",1,0)</f>
        <v>0</v>
      </c>
      <c r="AJ811">
        <f>IF(Merge6[[#This Row],[Position2]]="LW",1,0)</f>
        <v>0</v>
      </c>
      <c r="AK811">
        <f>IF(Merge6[[#This Row],[Position2]]="RW",1,0)</f>
        <v>1</v>
      </c>
      <c r="AL811">
        <f>IF(Merge6[[#This Row],[Position2]]="CF",1,0)</f>
        <v>0</v>
      </c>
      <c r="AM811">
        <f>IF(Merge6[[#This Row],[Position2]]="ST",1,0)</f>
        <v>0</v>
      </c>
      <c r="AN811">
        <v>81</v>
      </c>
      <c r="AO811">
        <v>85</v>
      </c>
      <c r="AP811">
        <v>65</v>
      </c>
      <c r="AQ811">
        <v>71</v>
      </c>
      <c r="AR811">
        <v>64</v>
      </c>
      <c r="AS811">
        <v>42</v>
      </c>
      <c r="AT811">
        <v>73</v>
      </c>
      <c r="AU811">
        <v>72</v>
      </c>
      <c r="AV811">
        <v>72</v>
      </c>
      <c r="AW811">
        <v>75</v>
      </c>
      <c r="AX811">
        <v>63</v>
      </c>
      <c r="AY811">
        <v>61</v>
      </c>
      <c r="AZ811">
        <v>67</v>
      </c>
      <c r="BA811" t="s">
        <v>1234</v>
      </c>
      <c r="BB811">
        <v>37</v>
      </c>
      <c r="BC811">
        <v>32</v>
      </c>
      <c r="BD811">
        <v>92</v>
      </c>
      <c r="BE811">
        <v>64</v>
      </c>
      <c r="BF811">
        <v>64</v>
      </c>
      <c r="BG811">
        <v>80</v>
      </c>
      <c r="BH811">
        <v>89</v>
      </c>
      <c r="BI811">
        <v>84</v>
      </c>
      <c r="BJ811">
        <v>76</v>
      </c>
      <c r="BK811">
        <v>12</v>
      </c>
      <c r="BL811">
        <v>5</v>
      </c>
      <c r="BM811">
        <v>13</v>
      </c>
      <c r="BN811">
        <v>6</v>
      </c>
      <c r="BO811">
        <v>15</v>
      </c>
      <c r="BP811">
        <v>53</v>
      </c>
      <c r="BQ811">
        <v>74</v>
      </c>
      <c r="BR811">
        <v>67</v>
      </c>
      <c r="BS811">
        <v>31</v>
      </c>
      <c r="BT811">
        <v>69</v>
      </c>
      <c r="BU811">
        <v>71</v>
      </c>
    </row>
    <row r="812" spans="1:73" x14ac:dyDescent="0.25">
      <c r="A812" t="s">
        <v>367</v>
      </c>
      <c r="B812">
        <v>47</v>
      </c>
      <c r="C812" t="s">
        <v>33</v>
      </c>
      <c r="D812">
        <v>20</v>
      </c>
      <c r="E812">
        <f>Merge6[[#This Row],[age]]^2</f>
        <v>400</v>
      </c>
      <c r="F812" s="1">
        <v>14000000</v>
      </c>
      <c r="G812" s="1">
        <v>16000000</v>
      </c>
      <c r="H812" s="1">
        <f>Merge6[[#This Row],[MV at time]]/1000000</f>
        <v>14</v>
      </c>
      <c r="I812" s="1">
        <f>Merge6[[#This Row],[fee]]/1000000</f>
        <v>16</v>
      </c>
      <c r="J812" s="2">
        <f>Merge6[[#This Row],[fee]]/Merge6[[#This Row],[MV at time]]</f>
        <v>1.1428571428571428</v>
      </c>
      <c r="K812" t="s">
        <v>2</v>
      </c>
      <c r="L812" t="s">
        <v>149</v>
      </c>
      <c r="M812" t="s">
        <v>368</v>
      </c>
      <c r="N812" t="s">
        <v>223</v>
      </c>
      <c r="O8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8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12" t="s">
        <v>55</v>
      </c>
      <c r="R812" t="s">
        <v>91</v>
      </c>
      <c r="S812">
        <v>76</v>
      </c>
      <c r="T812">
        <v>86</v>
      </c>
      <c r="U812">
        <f>Merge6[[#This Row],[POT]]-Merge6[[#This Row],[TOT]]</f>
        <v>10</v>
      </c>
      <c r="V812" t="s">
        <v>8</v>
      </c>
      <c r="W812">
        <f>IF(Merge6[[#This Row],[Preffoot]]="Right",1,0)</f>
        <v>1</v>
      </c>
      <c r="X812" t="s">
        <v>9</v>
      </c>
      <c r="Y812">
        <f>IF(Merge6[[#This Row],[Position2]]="GK",1,0)</f>
        <v>0</v>
      </c>
      <c r="Z812">
        <f>IF(Merge6[[#This Row],[Position2]]="LB",1,0)</f>
        <v>0</v>
      </c>
      <c r="AA812">
        <f>IF(Merge6[[#This Row],[Position2]]="CB",1,0)</f>
        <v>1</v>
      </c>
      <c r="AB812">
        <f>IF(Merge6[[#This Row],[Position2]]="RB",1,0)</f>
        <v>0</v>
      </c>
      <c r="AC812">
        <f>IF(Merge6[[#This Row],[Position2]]="LWB",1,0)</f>
        <v>0</v>
      </c>
      <c r="AD812">
        <f>IF(Merge6[[#This Row],[Position2]]="RWB",1,0)</f>
        <v>0</v>
      </c>
      <c r="AE812">
        <f>IF(Merge6[[#This Row],[Position2]]="LM",1,0)</f>
        <v>0</v>
      </c>
      <c r="AF812">
        <f>IF(Merge6[[#This Row],[Position2]]="CDM",1,0)</f>
        <v>0</v>
      </c>
      <c r="AG812">
        <f>IF(Merge6[[#This Row],[Position2]]="CM",1,0)</f>
        <v>0</v>
      </c>
      <c r="AH812">
        <f>IF(Merge6[[#This Row],[Position2]]="CAM",1,0)</f>
        <v>0</v>
      </c>
      <c r="AI812">
        <f>IF(Merge6[[#This Row],[Position2]]="RM",1,0)</f>
        <v>0</v>
      </c>
      <c r="AJ812">
        <f>IF(Merge6[[#This Row],[Position2]]="LW",1,0)</f>
        <v>0</v>
      </c>
      <c r="AK812">
        <f>IF(Merge6[[#This Row],[Position2]]="RW",1,0)</f>
        <v>0</v>
      </c>
      <c r="AL812">
        <f>IF(Merge6[[#This Row],[Position2]]="CF",1,0)</f>
        <v>0</v>
      </c>
      <c r="AM812">
        <f>IF(Merge6[[#This Row],[Position2]]="ST",1,0)</f>
        <v>0</v>
      </c>
      <c r="AN812">
        <v>70</v>
      </c>
      <c r="AO812">
        <v>70</v>
      </c>
      <c r="AP812">
        <v>70</v>
      </c>
      <c r="AQ812">
        <v>70</v>
      </c>
      <c r="AR812">
        <v>67</v>
      </c>
      <c r="AS812">
        <v>69</v>
      </c>
      <c r="AT812">
        <v>38</v>
      </c>
      <c r="AU812">
        <v>30</v>
      </c>
      <c r="AV812">
        <v>43</v>
      </c>
      <c r="AW812">
        <v>55</v>
      </c>
      <c r="AX812">
        <v>33</v>
      </c>
      <c r="AY812">
        <v>45</v>
      </c>
      <c r="AZ812">
        <v>35</v>
      </c>
      <c r="BA812">
        <v>75</v>
      </c>
      <c r="BB812">
        <v>77</v>
      </c>
      <c r="BC812">
        <v>79</v>
      </c>
      <c r="BD812">
        <v>81</v>
      </c>
      <c r="BE812">
        <v>80</v>
      </c>
      <c r="BF812">
        <v>79</v>
      </c>
      <c r="BG812">
        <v>61</v>
      </c>
      <c r="BH812">
        <v>81</v>
      </c>
      <c r="BI812">
        <v>66</v>
      </c>
      <c r="BJ812">
        <v>80</v>
      </c>
      <c r="BK812">
        <v>11</v>
      </c>
      <c r="BL812">
        <v>10</v>
      </c>
      <c r="BM812">
        <v>7</v>
      </c>
      <c r="BN812">
        <v>14</v>
      </c>
      <c r="BO812">
        <v>15</v>
      </c>
      <c r="BP812">
        <v>69</v>
      </c>
      <c r="BQ812">
        <v>65</v>
      </c>
      <c r="BR812">
        <v>54</v>
      </c>
      <c r="BS812">
        <v>76</v>
      </c>
      <c r="BT812">
        <v>59</v>
      </c>
      <c r="BU812">
        <v>70</v>
      </c>
    </row>
    <row r="813" spans="1:73" x14ac:dyDescent="0.25">
      <c r="A813" t="s">
        <v>367</v>
      </c>
      <c r="B813">
        <v>11</v>
      </c>
      <c r="C813" t="s">
        <v>33</v>
      </c>
      <c r="D813">
        <v>24</v>
      </c>
      <c r="E813">
        <f>Merge6[[#This Row],[age]]^2</f>
        <v>576</v>
      </c>
      <c r="F813" s="1">
        <v>20000000</v>
      </c>
      <c r="G813" s="1">
        <v>12000000</v>
      </c>
      <c r="H813" s="1">
        <f>Merge6[[#This Row],[MV at time]]/1000000</f>
        <v>20</v>
      </c>
      <c r="I813" s="1">
        <f>Merge6[[#This Row],[fee]]/1000000</f>
        <v>12</v>
      </c>
      <c r="J813" s="2">
        <f>Merge6[[#This Row],[fee]]/Merge6[[#This Row],[MV at time]]</f>
        <v>0.6</v>
      </c>
      <c r="K813" t="s">
        <v>1233</v>
      </c>
      <c r="L813" t="s">
        <v>149</v>
      </c>
      <c r="M813" t="s">
        <v>223</v>
      </c>
      <c r="N813" t="s">
        <v>242</v>
      </c>
      <c r="O8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13" t="s">
        <v>91</v>
      </c>
      <c r="R813" t="s">
        <v>55</v>
      </c>
      <c r="S813">
        <v>79</v>
      </c>
      <c r="T813">
        <v>83</v>
      </c>
      <c r="U813">
        <f>Merge6[[#This Row],[POT]]-Merge6[[#This Row],[TOT]]</f>
        <v>4</v>
      </c>
      <c r="V813" t="s">
        <v>8</v>
      </c>
      <c r="W813">
        <f>IF(Merge6[[#This Row],[Preffoot]]="Right",1,0)</f>
        <v>1</v>
      </c>
      <c r="X813" t="s">
        <v>92</v>
      </c>
      <c r="Y813">
        <f>IF(Merge6[[#This Row],[Position2]]="GK",1,0)</f>
        <v>0</v>
      </c>
      <c r="Z813">
        <f>IF(Merge6[[#This Row],[Position2]]="LB",1,0)</f>
        <v>0</v>
      </c>
      <c r="AA813">
        <f>IF(Merge6[[#This Row],[Position2]]="CB",1,0)</f>
        <v>0</v>
      </c>
      <c r="AB813">
        <f>IF(Merge6[[#This Row],[Position2]]="RB",1,0)</f>
        <v>0</v>
      </c>
      <c r="AC813">
        <f>IF(Merge6[[#This Row],[Position2]]="LWB",1,0)</f>
        <v>0</v>
      </c>
      <c r="AD813">
        <f>IF(Merge6[[#This Row],[Position2]]="RWB",1,0)</f>
        <v>1</v>
      </c>
      <c r="AE813">
        <f>IF(Merge6[[#This Row],[Position2]]="LM",1,0)</f>
        <v>0</v>
      </c>
      <c r="AF813">
        <f>IF(Merge6[[#This Row],[Position2]]="CDM",1,0)</f>
        <v>0</v>
      </c>
      <c r="AG813">
        <f>IF(Merge6[[#This Row],[Position2]]="CM",1,0)</f>
        <v>0</v>
      </c>
      <c r="AH813">
        <f>IF(Merge6[[#This Row],[Position2]]="CAM",1,0)</f>
        <v>0</v>
      </c>
      <c r="AI813">
        <f>IF(Merge6[[#This Row],[Position2]]="RM",1,0)</f>
        <v>0</v>
      </c>
      <c r="AJ813">
        <f>IF(Merge6[[#This Row],[Position2]]="LW",1,0)</f>
        <v>0</v>
      </c>
      <c r="AK813">
        <f>IF(Merge6[[#This Row],[Position2]]="RW",1,0)</f>
        <v>0</v>
      </c>
      <c r="AL813">
        <f>IF(Merge6[[#This Row],[Position2]]="CF",1,0)</f>
        <v>0</v>
      </c>
      <c r="AM813">
        <f>IF(Merge6[[#This Row],[Position2]]="ST",1,0)</f>
        <v>0</v>
      </c>
      <c r="AN813">
        <v>74</v>
      </c>
      <c r="AO813">
        <v>72</v>
      </c>
      <c r="AP813">
        <v>72</v>
      </c>
      <c r="AQ813">
        <v>72</v>
      </c>
      <c r="AR813">
        <v>70</v>
      </c>
      <c r="AS813">
        <v>73</v>
      </c>
      <c r="AT813">
        <v>67</v>
      </c>
      <c r="AU813">
        <v>40</v>
      </c>
      <c r="AV813">
        <v>52</v>
      </c>
      <c r="AW813">
        <v>69</v>
      </c>
      <c r="AX813">
        <v>33</v>
      </c>
      <c r="AY813">
        <v>45</v>
      </c>
      <c r="AZ813">
        <v>39</v>
      </c>
      <c r="BA813" t="s">
        <v>1234</v>
      </c>
      <c r="BB813">
        <v>81</v>
      </c>
      <c r="BC813">
        <v>83</v>
      </c>
      <c r="BD813">
        <v>77</v>
      </c>
      <c r="BE813">
        <v>79</v>
      </c>
      <c r="BF813">
        <v>79</v>
      </c>
      <c r="BG813">
        <v>65</v>
      </c>
      <c r="BH813">
        <v>79</v>
      </c>
      <c r="BI813">
        <v>67</v>
      </c>
      <c r="BJ813">
        <v>90</v>
      </c>
      <c r="BK813">
        <v>11</v>
      </c>
      <c r="BL813">
        <v>10</v>
      </c>
      <c r="BM813">
        <v>7</v>
      </c>
      <c r="BN813">
        <v>14</v>
      </c>
      <c r="BO813">
        <v>15</v>
      </c>
      <c r="BP813">
        <v>83</v>
      </c>
      <c r="BQ813">
        <v>73</v>
      </c>
      <c r="BR813">
        <v>60</v>
      </c>
      <c r="BS813">
        <v>81</v>
      </c>
      <c r="BT813">
        <v>64</v>
      </c>
      <c r="BU813">
        <v>72</v>
      </c>
    </row>
    <row r="814" spans="1:73" x14ac:dyDescent="0.25">
      <c r="A814" t="s">
        <v>115</v>
      </c>
      <c r="B814">
        <v>11</v>
      </c>
      <c r="C814" t="s">
        <v>116</v>
      </c>
      <c r="D814">
        <v>31</v>
      </c>
      <c r="E814">
        <f>Merge6[[#This Row],[age]]^2</f>
        <v>961</v>
      </c>
      <c r="F814" s="1">
        <v>3000000</v>
      </c>
      <c r="G814" s="1">
        <v>8500000</v>
      </c>
      <c r="H814" s="1">
        <f>Merge6[[#This Row],[MV at time]]/1000000</f>
        <v>3</v>
      </c>
      <c r="I814" s="1">
        <f>Merge6[[#This Row],[fee]]/1000000</f>
        <v>8.5</v>
      </c>
      <c r="J814" s="2">
        <f>Merge6[[#This Row],[fee]]/Merge6[[#This Row],[MV at time]]</f>
        <v>2.8333333333333335</v>
      </c>
      <c r="K814" t="s">
        <v>2</v>
      </c>
      <c r="L814" t="s">
        <v>117</v>
      </c>
      <c r="M814" t="s">
        <v>118</v>
      </c>
      <c r="N814" t="s">
        <v>119</v>
      </c>
      <c r="O8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14" t="s">
        <v>60</v>
      </c>
      <c r="R814" t="s">
        <v>76</v>
      </c>
      <c r="S814">
        <v>79</v>
      </c>
      <c r="T814">
        <v>79</v>
      </c>
      <c r="U814">
        <f>Merge6[[#This Row],[POT]]-Merge6[[#This Row],[TOT]]</f>
        <v>0</v>
      </c>
      <c r="V814" t="s">
        <v>8</v>
      </c>
      <c r="W814">
        <f>IF(Merge6[[#This Row],[Preffoot]]="Right",1,0)</f>
        <v>1</v>
      </c>
      <c r="X814" t="s">
        <v>37</v>
      </c>
      <c r="Y814">
        <f>IF(Merge6[[#This Row],[Position2]]="GK",1,0)</f>
        <v>0</v>
      </c>
      <c r="Z814">
        <f>IF(Merge6[[#This Row],[Position2]]="LB",1,0)</f>
        <v>0</v>
      </c>
      <c r="AA814">
        <f>IF(Merge6[[#This Row],[Position2]]="CB",1,0)</f>
        <v>0</v>
      </c>
      <c r="AB814">
        <f>IF(Merge6[[#This Row],[Position2]]="RB",1,0)</f>
        <v>0</v>
      </c>
      <c r="AC814">
        <f>IF(Merge6[[#This Row],[Position2]]="LWB",1,0)</f>
        <v>0</v>
      </c>
      <c r="AD814">
        <f>IF(Merge6[[#This Row],[Position2]]="RWB",1,0)</f>
        <v>0</v>
      </c>
      <c r="AE814">
        <f>IF(Merge6[[#This Row],[Position2]]="LM",1,0)</f>
        <v>0</v>
      </c>
      <c r="AF814">
        <f>IF(Merge6[[#This Row],[Position2]]="CDM",1,0)</f>
        <v>0</v>
      </c>
      <c r="AG814">
        <f>IF(Merge6[[#This Row],[Position2]]="CM",1,0)</f>
        <v>0</v>
      </c>
      <c r="AH814">
        <f>IF(Merge6[[#This Row],[Position2]]="CAM",1,0)</f>
        <v>0</v>
      </c>
      <c r="AI814">
        <f>IF(Merge6[[#This Row],[Position2]]="RM",1,0)</f>
        <v>1</v>
      </c>
      <c r="AJ814">
        <f>IF(Merge6[[#This Row],[Position2]]="LW",1,0)</f>
        <v>0</v>
      </c>
      <c r="AK814">
        <f>IF(Merge6[[#This Row],[Position2]]="RW",1,0)</f>
        <v>0</v>
      </c>
      <c r="AL814">
        <f>IF(Merge6[[#This Row],[Position2]]="CF",1,0)</f>
        <v>0</v>
      </c>
      <c r="AM814">
        <f>IF(Merge6[[#This Row],[Position2]]="ST",1,0)</f>
        <v>0</v>
      </c>
      <c r="AN814">
        <v>79</v>
      </c>
      <c r="AO814">
        <v>83</v>
      </c>
      <c r="AP814">
        <v>76</v>
      </c>
      <c r="AQ814">
        <v>78</v>
      </c>
      <c r="AR814">
        <v>67</v>
      </c>
      <c r="AS814">
        <v>68</v>
      </c>
      <c r="AT814">
        <v>81</v>
      </c>
      <c r="AU814">
        <v>74</v>
      </c>
      <c r="AV814">
        <v>72</v>
      </c>
      <c r="AW814">
        <v>77</v>
      </c>
      <c r="AX814">
        <v>68</v>
      </c>
      <c r="AY814">
        <v>77</v>
      </c>
      <c r="AZ814">
        <v>73</v>
      </c>
      <c r="BA814">
        <v>47</v>
      </c>
      <c r="BB814">
        <v>55</v>
      </c>
      <c r="BC814">
        <v>65</v>
      </c>
      <c r="BD814">
        <v>83</v>
      </c>
      <c r="BE814">
        <v>75</v>
      </c>
      <c r="BF814">
        <v>79</v>
      </c>
      <c r="BG814">
        <v>79</v>
      </c>
      <c r="BH814">
        <v>80</v>
      </c>
      <c r="BI814">
        <v>87</v>
      </c>
      <c r="BJ814">
        <v>56</v>
      </c>
      <c r="BK814">
        <v>6</v>
      </c>
      <c r="BL814">
        <v>11</v>
      </c>
      <c r="BM814">
        <v>14</v>
      </c>
      <c r="BN814">
        <v>7</v>
      </c>
      <c r="BO814">
        <v>13</v>
      </c>
      <c r="BP814">
        <v>71</v>
      </c>
      <c r="BQ814">
        <v>74</v>
      </c>
      <c r="BR814">
        <v>73</v>
      </c>
      <c r="BS814">
        <v>54</v>
      </c>
      <c r="BT814">
        <v>78</v>
      </c>
      <c r="BU814">
        <v>70</v>
      </c>
    </row>
    <row r="815" spans="1:73" x14ac:dyDescent="0.25">
      <c r="A815" t="s">
        <v>1294</v>
      </c>
      <c r="B815">
        <v>35</v>
      </c>
      <c r="C815" t="s">
        <v>23</v>
      </c>
      <c r="D815">
        <v>20</v>
      </c>
      <c r="E815">
        <f>Merge6[[#This Row],[age]]^2</f>
        <v>400</v>
      </c>
      <c r="F815" s="1">
        <v>40000000</v>
      </c>
      <c r="G815" s="1">
        <v>38000000</v>
      </c>
      <c r="H815" s="1">
        <f>Merge6[[#This Row],[MV at time]]/1000000</f>
        <v>40</v>
      </c>
      <c r="I815" s="1">
        <f>Merge6[[#This Row],[fee]]/1000000</f>
        <v>38</v>
      </c>
      <c r="J815" s="2">
        <f>Merge6[[#This Row],[fee]]/Merge6[[#This Row],[MV at time]]</f>
        <v>0.95</v>
      </c>
      <c r="K815" t="s">
        <v>1233</v>
      </c>
      <c r="L815" t="s">
        <v>238</v>
      </c>
      <c r="M815" t="s">
        <v>168</v>
      </c>
      <c r="N815" t="s">
        <v>242</v>
      </c>
      <c r="O8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15" t="s">
        <v>1242</v>
      </c>
      <c r="R815" t="s">
        <v>55</v>
      </c>
      <c r="S815">
        <v>80</v>
      </c>
      <c r="T815">
        <v>88</v>
      </c>
      <c r="U815">
        <f>Merge6[[#This Row],[POT]]-Merge6[[#This Row],[TOT]]</f>
        <v>8</v>
      </c>
      <c r="V815" t="s">
        <v>43</v>
      </c>
      <c r="W815">
        <f>IF(Merge6[[#This Row],[Preffoot]]="Right",1,0)</f>
        <v>0</v>
      </c>
      <c r="X815" t="s">
        <v>26</v>
      </c>
      <c r="Y815">
        <f>IF(Merge6[[#This Row],[Position2]]="GK",1,0)</f>
        <v>0</v>
      </c>
      <c r="Z815">
        <f>IF(Merge6[[#This Row],[Position2]]="LB",1,0)</f>
        <v>1</v>
      </c>
      <c r="AA815">
        <f>IF(Merge6[[#This Row],[Position2]]="CB",1,0)</f>
        <v>0</v>
      </c>
      <c r="AB815">
        <f>IF(Merge6[[#This Row],[Position2]]="RB",1,0)</f>
        <v>0</v>
      </c>
      <c r="AC815">
        <f>IF(Merge6[[#This Row],[Position2]]="LWB",1,0)</f>
        <v>0</v>
      </c>
      <c r="AD815">
        <f>IF(Merge6[[#This Row],[Position2]]="RWB",1,0)</f>
        <v>0</v>
      </c>
      <c r="AE815">
        <f>IF(Merge6[[#This Row],[Position2]]="LM",1,0)</f>
        <v>0</v>
      </c>
      <c r="AF815">
        <f>IF(Merge6[[#This Row],[Position2]]="CDM",1,0)</f>
        <v>0</v>
      </c>
      <c r="AG815">
        <f>IF(Merge6[[#This Row],[Position2]]="CM",1,0)</f>
        <v>0</v>
      </c>
      <c r="AH815">
        <f>IF(Merge6[[#This Row],[Position2]]="CAM",1,0)</f>
        <v>0</v>
      </c>
      <c r="AI815">
        <f>IF(Merge6[[#This Row],[Position2]]="RM",1,0)</f>
        <v>0</v>
      </c>
      <c r="AJ815">
        <f>IF(Merge6[[#This Row],[Position2]]="LW",1,0)</f>
        <v>0</v>
      </c>
      <c r="AK815">
        <f>IF(Merge6[[#This Row],[Position2]]="RW",1,0)</f>
        <v>0</v>
      </c>
      <c r="AL815">
        <f>IF(Merge6[[#This Row],[Position2]]="CF",1,0)</f>
        <v>0</v>
      </c>
      <c r="AM815">
        <f>IF(Merge6[[#This Row],[Position2]]="ST",1,0)</f>
        <v>0</v>
      </c>
      <c r="AN815">
        <v>79</v>
      </c>
      <c r="AO815">
        <v>77</v>
      </c>
      <c r="AP815">
        <v>78</v>
      </c>
      <c r="AQ815">
        <v>77</v>
      </c>
      <c r="AR815">
        <v>70</v>
      </c>
      <c r="AS815">
        <v>68</v>
      </c>
      <c r="AT815">
        <v>80</v>
      </c>
      <c r="AU815">
        <v>45</v>
      </c>
      <c r="AV815">
        <v>63</v>
      </c>
      <c r="AW815">
        <v>66</v>
      </c>
      <c r="AX815">
        <v>59</v>
      </c>
      <c r="AY815">
        <v>45</v>
      </c>
      <c r="AZ815">
        <v>54</v>
      </c>
      <c r="BA815" t="s">
        <v>1234</v>
      </c>
      <c r="BB815">
        <v>74</v>
      </c>
      <c r="BC815">
        <v>78</v>
      </c>
      <c r="BD815">
        <v>90</v>
      </c>
      <c r="BE815">
        <v>80</v>
      </c>
      <c r="BF815">
        <v>69</v>
      </c>
      <c r="BG815">
        <v>82</v>
      </c>
      <c r="BH815">
        <v>89</v>
      </c>
      <c r="BI815">
        <v>81</v>
      </c>
      <c r="BJ815">
        <v>70</v>
      </c>
      <c r="BK815">
        <v>12</v>
      </c>
      <c r="BL815">
        <v>7</v>
      </c>
      <c r="BM815">
        <v>8</v>
      </c>
      <c r="BN815">
        <v>8</v>
      </c>
      <c r="BO815">
        <v>15</v>
      </c>
      <c r="BP815">
        <v>73</v>
      </c>
      <c r="BQ815">
        <v>78</v>
      </c>
      <c r="BR815">
        <v>73</v>
      </c>
      <c r="BS815">
        <v>74</v>
      </c>
      <c r="BT815">
        <v>70</v>
      </c>
      <c r="BU815">
        <v>75</v>
      </c>
    </row>
    <row r="816" spans="1:73" x14ac:dyDescent="0.25">
      <c r="A816" t="s">
        <v>1189</v>
      </c>
      <c r="B816">
        <v>35</v>
      </c>
      <c r="C816" t="s">
        <v>23</v>
      </c>
      <c r="D816">
        <v>21</v>
      </c>
      <c r="E816">
        <f>Merge6[[#This Row],[age]]^2</f>
        <v>441</v>
      </c>
      <c r="F816" s="1">
        <v>7000000</v>
      </c>
      <c r="G816" s="1">
        <v>8000000</v>
      </c>
      <c r="H816" s="1">
        <f>Merge6[[#This Row],[MV at time]]/1000000</f>
        <v>7</v>
      </c>
      <c r="I816" s="1">
        <f>Merge6[[#This Row],[fee]]/1000000</f>
        <v>8</v>
      </c>
      <c r="J816" s="2">
        <f>Merge6[[#This Row],[fee]]/Merge6[[#This Row],[MV at time]]</f>
        <v>1.1428571428571428</v>
      </c>
      <c r="K816" t="s">
        <v>1050</v>
      </c>
      <c r="L816" t="s">
        <v>238</v>
      </c>
      <c r="M816" t="s">
        <v>13</v>
      </c>
      <c r="N816" t="s">
        <v>184</v>
      </c>
      <c r="O8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16" t="s">
        <v>1082</v>
      </c>
      <c r="R816" t="s">
        <v>60</v>
      </c>
      <c r="S816">
        <v>73</v>
      </c>
      <c r="T816">
        <v>80</v>
      </c>
      <c r="U816">
        <f>Merge6[[#This Row],[POT]]-Merge6[[#This Row],[TOT]]</f>
        <v>7</v>
      </c>
      <c r="V816" t="s">
        <v>43</v>
      </c>
      <c r="W816">
        <f>IF(Merge6[[#This Row],[Preffoot]]="Right",1,0)</f>
        <v>0</v>
      </c>
      <c r="X816" t="s">
        <v>26</v>
      </c>
      <c r="Y816">
        <f>IF(Merge6[[#This Row],[Position2]]="GK",1,0)</f>
        <v>0</v>
      </c>
      <c r="Z816">
        <f>IF(Merge6[[#This Row],[Position2]]="LB",1,0)</f>
        <v>1</v>
      </c>
      <c r="AA816">
        <f>IF(Merge6[[#This Row],[Position2]]="CB",1,0)</f>
        <v>0</v>
      </c>
      <c r="AB816">
        <f>IF(Merge6[[#This Row],[Position2]]="RB",1,0)</f>
        <v>0</v>
      </c>
      <c r="AC816">
        <f>IF(Merge6[[#This Row],[Position2]]="LWB",1,0)</f>
        <v>0</v>
      </c>
      <c r="AD816">
        <f>IF(Merge6[[#This Row],[Position2]]="RWB",1,0)</f>
        <v>0</v>
      </c>
      <c r="AE816">
        <f>IF(Merge6[[#This Row],[Position2]]="LM",1,0)</f>
        <v>0</v>
      </c>
      <c r="AF816">
        <f>IF(Merge6[[#This Row],[Position2]]="CDM",1,0)</f>
        <v>0</v>
      </c>
      <c r="AG816">
        <f>IF(Merge6[[#This Row],[Position2]]="CM",1,0)</f>
        <v>0</v>
      </c>
      <c r="AH816">
        <f>IF(Merge6[[#This Row],[Position2]]="CAM",1,0)</f>
        <v>0</v>
      </c>
      <c r="AI816">
        <f>IF(Merge6[[#This Row],[Position2]]="RM",1,0)</f>
        <v>0</v>
      </c>
      <c r="AJ816">
        <f>IF(Merge6[[#This Row],[Position2]]="LW",1,0)</f>
        <v>0</v>
      </c>
      <c r="AK816">
        <f>IF(Merge6[[#This Row],[Position2]]="RW",1,0)</f>
        <v>0</v>
      </c>
      <c r="AL816">
        <f>IF(Merge6[[#This Row],[Position2]]="CF",1,0)</f>
        <v>0</v>
      </c>
      <c r="AM816">
        <f>IF(Merge6[[#This Row],[Position2]]="ST",1,0)</f>
        <v>0</v>
      </c>
      <c r="AN816">
        <v>74</v>
      </c>
      <c r="AO816">
        <v>74</v>
      </c>
      <c r="AP816">
        <v>74</v>
      </c>
      <c r="AQ816">
        <v>68</v>
      </c>
      <c r="AR816">
        <v>50</v>
      </c>
      <c r="AS816">
        <v>58</v>
      </c>
      <c r="AT816">
        <v>77</v>
      </c>
      <c r="AU816">
        <v>34</v>
      </c>
      <c r="AV816">
        <v>66</v>
      </c>
      <c r="AW816">
        <v>73</v>
      </c>
      <c r="AX816">
        <v>55</v>
      </c>
      <c r="AY816">
        <v>42</v>
      </c>
      <c r="AZ816">
        <v>44</v>
      </c>
      <c r="BA816">
        <v>66</v>
      </c>
      <c r="BB816">
        <v>64</v>
      </c>
      <c r="BC816">
        <v>69</v>
      </c>
      <c r="BD816">
        <v>84</v>
      </c>
      <c r="BE816">
        <v>78</v>
      </c>
      <c r="BF816">
        <v>76</v>
      </c>
      <c r="BG816">
        <v>60</v>
      </c>
      <c r="BH816">
        <v>87</v>
      </c>
      <c r="BI816">
        <v>77</v>
      </c>
      <c r="BJ816">
        <v>58</v>
      </c>
      <c r="BK816">
        <v>12</v>
      </c>
      <c r="BL816">
        <v>8</v>
      </c>
      <c r="BM816">
        <v>13</v>
      </c>
      <c r="BN816">
        <v>6</v>
      </c>
      <c r="BO816">
        <v>13</v>
      </c>
      <c r="BP816">
        <v>70</v>
      </c>
      <c r="BQ816">
        <v>70</v>
      </c>
      <c r="BR816">
        <v>71</v>
      </c>
      <c r="BS816">
        <v>64</v>
      </c>
      <c r="BT816">
        <v>62</v>
      </c>
      <c r="BU816">
        <v>71</v>
      </c>
    </row>
    <row r="817" spans="1:73" x14ac:dyDescent="0.25">
      <c r="A817" t="s">
        <v>1044</v>
      </c>
      <c r="B817">
        <v>47</v>
      </c>
      <c r="C817" t="s">
        <v>23</v>
      </c>
      <c r="D817">
        <v>25</v>
      </c>
      <c r="E817">
        <f>Merge6[[#This Row],[age]]^2</f>
        <v>625</v>
      </c>
      <c r="F817" s="1">
        <v>2000000</v>
      </c>
      <c r="G817" s="1">
        <v>6000000</v>
      </c>
      <c r="H817" s="1">
        <f>Merge6[[#This Row],[MV at time]]/1000000</f>
        <v>2</v>
      </c>
      <c r="I817" s="1">
        <f>Merge6[[#This Row],[fee]]/1000000</f>
        <v>6</v>
      </c>
      <c r="J817" s="2">
        <f>Merge6[[#This Row],[fee]]/Merge6[[#This Row],[MV at time]]</f>
        <v>3</v>
      </c>
      <c r="K817" t="s">
        <v>773</v>
      </c>
      <c r="L817" t="s">
        <v>863</v>
      </c>
      <c r="M817" t="s">
        <v>760</v>
      </c>
      <c r="N817" t="s">
        <v>125</v>
      </c>
      <c r="O8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17" t="s">
        <v>42</v>
      </c>
      <c r="R817" t="s">
        <v>42</v>
      </c>
      <c r="S817">
        <v>71</v>
      </c>
      <c r="T817">
        <v>74</v>
      </c>
      <c r="U817">
        <f>Merge6[[#This Row],[POT]]-Merge6[[#This Row],[TOT]]</f>
        <v>3</v>
      </c>
      <c r="V817" t="s">
        <v>43</v>
      </c>
      <c r="W817">
        <f>IF(Merge6[[#This Row],[Preffoot]]="Right",1,0)</f>
        <v>0</v>
      </c>
      <c r="X817" t="s">
        <v>9</v>
      </c>
      <c r="Y817">
        <f>IF(Merge6[[#This Row],[Position2]]="GK",1,0)</f>
        <v>0</v>
      </c>
      <c r="Z817">
        <f>IF(Merge6[[#This Row],[Position2]]="LB",1,0)</f>
        <v>0</v>
      </c>
      <c r="AA817">
        <f>IF(Merge6[[#This Row],[Position2]]="CB",1,0)</f>
        <v>1</v>
      </c>
      <c r="AB817">
        <f>IF(Merge6[[#This Row],[Position2]]="RB",1,0)</f>
        <v>0</v>
      </c>
      <c r="AC817">
        <f>IF(Merge6[[#This Row],[Position2]]="LWB",1,0)</f>
        <v>0</v>
      </c>
      <c r="AD817">
        <f>IF(Merge6[[#This Row],[Position2]]="RWB",1,0)</f>
        <v>0</v>
      </c>
      <c r="AE817">
        <f>IF(Merge6[[#This Row],[Position2]]="LM",1,0)</f>
        <v>0</v>
      </c>
      <c r="AF817">
        <f>IF(Merge6[[#This Row],[Position2]]="CDM",1,0)</f>
        <v>0</v>
      </c>
      <c r="AG817">
        <f>IF(Merge6[[#This Row],[Position2]]="CM",1,0)</f>
        <v>0</v>
      </c>
      <c r="AH817">
        <f>IF(Merge6[[#This Row],[Position2]]="CAM",1,0)</f>
        <v>0</v>
      </c>
      <c r="AI817">
        <f>IF(Merge6[[#This Row],[Position2]]="RM",1,0)</f>
        <v>0</v>
      </c>
      <c r="AJ817">
        <f>IF(Merge6[[#This Row],[Position2]]="LW",1,0)</f>
        <v>0</v>
      </c>
      <c r="AK817">
        <f>IF(Merge6[[#This Row],[Position2]]="RW",1,0)</f>
        <v>0</v>
      </c>
      <c r="AL817">
        <f>IF(Merge6[[#This Row],[Position2]]="CF",1,0)</f>
        <v>0</v>
      </c>
      <c r="AM817">
        <f>IF(Merge6[[#This Row],[Position2]]="ST",1,0)</f>
        <v>0</v>
      </c>
      <c r="AN817">
        <v>71</v>
      </c>
      <c r="AO817">
        <v>69</v>
      </c>
      <c r="AP817">
        <v>66</v>
      </c>
      <c r="AQ817">
        <v>70</v>
      </c>
      <c r="AR817">
        <v>66</v>
      </c>
      <c r="AS817">
        <v>62</v>
      </c>
      <c r="AT817">
        <v>73</v>
      </c>
      <c r="AU817">
        <v>53</v>
      </c>
      <c r="AV817">
        <v>66</v>
      </c>
      <c r="AW817">
        <v>58</v>
      </c>
      <c r="AX817">
        <v>48</v>
      </c>
      <c r="AY817">
        <v>52</v>
      </c>
      <c r="AZ817">
        <v>68</v>
      </c>
      <c r="BA817">
        <v>72</v>
      </c>
      <c r="BB817">
        <v>70</v>
      </c>
      <c r="BC817">
        <v>71</v>
      </c>
      <c r="BD817">
        <v>82</v>
      </c>
      <c r="BE817">
        <v>74</v>
      </c>
      <c r="BF817">
        <v>72</v>
      </c>
      <c r="BG817">
        <v>73</v>
      </c>
      <c r="BH817">
        <v>80</v>
      </c>
      <c r="BI817">
        <v>72</v>
      </c>
      <c r="BJ817">
        <v>80</v>
      </c>
      <c r="BK817">
        <v>7</v>
      </c>
      <c r="BL817">
        <v>8</v>
      </c>
      <c r="BM817">
        <v>7</v>
      </c>
      <c r="BN817">
        <v>15</v>
      </c>
      <c r="BO817">
        <v>8</v>
      </c>
      <c r="BP817">
        <v>71</v>
      </c>
      <c r="BQ817">
        <v>69</v>
      </c>
      <c r="BR817">
        <v>61</v>
      </c>
      <c r="BS817">
        <v>73</v>
      </c>
      <c r="BT817">
        <v>61</v>
      </c>
      <c r="BU817">
        <v>70</v>
      </c>
    </row>
    <row r="818" spans="1:73" x14ac:dyDescent="0.25">
      <c r="A818" t="s">
        <v>1190</v>
      </c>
      <c r="B818">
        <v>35</v>
      </c>
      <c r="C818" t="s">
        <v>1</v>
      </c>
      <c r="D818">
        <v>20</v>
      </c>
      <c r="E818">
        <f>Merge6[[#This Row],[age]]^2</f>
        <v>400</v>
      </c>
      <c r="F818" s="1">
        <v>13000000</v>
      </c>
      <c r="G818" s="1">
        <v>23000000</v>
      </c>
      <c r="H818" s="1">
        <f>Merge6[[#This Row],[MV at time]]/1000000</f>
        <v>13</v>
      </c>
      <c r="I818" s="1">
        <f>Merge6[[#This Row],[fee]]/1000000</f>
        <v>23</v>
      </c>
      <c r="J818" s="2">
        <f>Merge6[[#This Row],[fee]]/Merge6[[#This Row],[MV at time]]</f>
        <v>1.7692307692307692</v>
      </c>
      <c r="K818" t="s">
        <v>1050</v>
      </c>
      <c r="L818" t="s">
        <v>273</v>
      </c>
      <c r="M818" t="s">
        <v>134</v>
      </c>
      <c r="N818" t="s">
        <v>282</v>
      </c>
      <c r="O8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18" t="s">
        <v>42</v>
      </c>
      <c r="R818" t="s">
        <v>91</v>
      </c>
      <c r="S818">
        <v>75</v>
      </c>
      <c r="T818">
        <v>84</v>
      </c>
      <c r="U818">
        <f>Merge6[[#This Row],[POT]]-Merge6[[#This Row],[TOT]]</f>
        <v>9</v>
      </c>
      <c r="V818" t="s">
        <v>8</v>
      </c>
      <c r="W818">
        <f>IF(Merge6[[#This Row],[Preffoot]]="Right",1,0)</f>
        <v>1</v>
      </c>
      <c r="X818" t="s">
        <v>9</v>
      </c>
      <c r="Y818">
        <f>IF(Merge6[[#This Row],[Position2]]="GK",1,0)</f>
        <v>0</v>
      </c>
      <c r="Z818">
        <f>IF(Merge6[[#This Row],[Position2]]="LB",1,0)</f>
        <v>0</v>
      </c>
      <c r="AA818">
        <f>IF(Merge6[[#This Row],[Position2]]="CB",1,0)</f>
        <v>1</v>
      </c>
      <c r="AB818">
        <f>IF(Merge6[[#This Row],[Position2]]="RB",1,0)</f>
        <v>0</v>
      </c>
      <c r="AC818">
        <f>IF(Merge6[[#This Row],[Position2]]="LWB",1,0)</f>
        <v>0</v>
      </c>
      <c r="AD818">
        <f>IF(Merge6[[#This Row],[Position2]]="RWB",1,0)</f>
        <v>0</v>
      </c>
      <c r="AE818">
        <f>IF(Merge6[[#This Row],[Position2]]="LM",1,0)</f>
        <v>0</v>
      </c>
      <c r="AF818">
        <f>IF(Merge6[[#This Row],[Position2]]="CDM",1,0)</f>
        <v>0</v>
      </c>
      <c r="AG818">
        <f>IF(Merge6[[#This Row],[Position2]]="CM",1,0)</f>
        <v>0</v>
      </c>
      <c r="AH818">
        <f>IF(Merge6[[#This Row],[Position2]]="CAM",1,0)</f>
        <v>0</v>
      </c>
      <c r="AI818">
        <f>IF(Merge6[[#This Row],[Position2]]="RM",1,0)</f>
        <v>0</v>
      </c>
      <c r="AJ818">
        <f>IF(Merge6[[#This Row],[Position2]]="LW",1,0)</f>
        <v>0</v>
      </c>
      <c r="AK818">
        <f>IF(Merge6[[#This Row],[Position2]]="RW",1,0)</f>
        <v>0</v>
      </c>
      <c r="AL818">
        <f>IF(Merge6[[#This Row],[Position2]]="CF",1,0)</f>
        <v>0</v>
      </c>
      <c r="AM818">
        <f>IF(Merge6[[#This Row],[Position2]]="ST",1,0)</f>
        <v>0</v>
      </c>
      <c r="AN818">
        <v>69</v>
      </c>
      <c r="AO818">
        <v>66</v>
      </c>
      <c r="AP818">
        <v>58</v>
      </c>
      <c r="AQ818">
        <v>67</v>
      </c>
      <c r="AR818">
        <v>69</v>
      </c>
      <c r="AS818">
        <v>75</v>
      </c>
      <c r="AT818">
        <v>52</v>
      </c>
      <c r="AU818">
        <v>26</v>
      </c>
      <c r="AV818">
        <v>24</v>
      </c>
      <c r="AW818">
        <v>23</v>
      </c>
      <c r="AX818">
        <v>23</v>
      </c>
      <c r="AY818">
        <v>32</v>
      </c>
      <c r="AZ818">
        <v>28</v>
      </c>
      <c r="BA818">
        <v>74</v>
      </c>
      <c r="BB818">
        <v>76</v>
      </c>
      <c r="BC818">
        <v>77</v>
      </c>
      <c r="BD818">
        <v>71</v>
      </c>
      <c r="BE818">
        <v>76</v>
      </c>
      <c r="BF818">
        <v>80</v>
      </c>
      <c r="BG818">
        <v>56</v>
      </c>
      <c r="BH818">
        <v>75</v>
      </c>
      <c r="BI818">
        <v>63</v>
      </c>
      <c r="BJ818">
        <v>74</v>
      </c>
      <c r="BK818">
        <v>10</v>
      </c>
      <c r="BL818">
        <v>5</v>
      </c>
      <c r="BM818">
        <v>8</v>
      </c>
      <c r="BN818">
        <v>6</v>
      </c>
      <c r="BO818">
        <v>6</v>
      </c>
      <c r="BP818">
        <v>74</v>
      </c>
      <c r="BQ818">
        <v>69</v>
      </c>
      <c r="BR818">
        <v>38</v>
      </c>
      <c r="BS818">
        <v>74</v>
      </c>
      <c r="BT818">
        <v>57</v>
      </c>
      <c r="BU818">
        <v>65</v>
      </c>
    </row>
    <row r="819" spans="1:73" x14ac:dyDescent="0.25">
      <c r="A819" t="s">
        <v>470</v>
      </c>
      <c r="B819">
        <v>9</v>
      </c>
      <c r="C819" t="s">
        <v>28</v>
      </c>
      <c r="D819">
        <v>23</v>
      </c>
      <c r="E819">
        <f>Merge6[[#This Row],[age]]^2</f>
        <v>529</v>
      </c>
      <c r="F819" s="1">
        <v>17000000</v>
      </c>
      <c r="G819" s="1">
        <v>16300000</v>
      </c>
      <c r="H819" s="1">
        <f>Merge6[[#This Row],[MV at time]]/1000000</f>
        <v>17</v>
      </c>
      <c r="I819" s="1">
        <f>Merge6[[#This Row],[fee]]/1000000</f>
        <v>16.3</v>
      </c>
      <c r="J819" s="2">
        <f>Merge6[[#This Row],[fee]]/Merge6[[#This Row],[MV at time]]</f>
        <v>0.95882352941176474</v>
      </c>
      <c r="K819" t="s">
        <v>1050</v>
      </c>
      <c r="L819" t="s">
        <v>149</v>
      </c>
      <c r="M819" t="s">
        <v>209</v>
      </c>
      <c r="N819" t="s">
        <v>460</v>
      </c>
      <c r="O8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19" t="s">
        <v>211</v>
      </c>
      <c r="R819" t="s">
        <v>60</v>
      </c>
      <c r="S819">
        <v>76</v>
      </c>
      <c r="T819">
        <v>82</v>
      </c>
      <c r="U819">
        <f>Merge6[[#This Row],[POT]]-Merge6[[#This Row],[TOT]]</f>
        <v>6</v>
      </c>
      <c r="V819" t="s">
        <v>8</v>
      </c>
      <c r="W819">
        <f>IF(Merge6[[#This Row],[Preffoot]]="Right",1,0)</f>
        <v>1</v>
      </c>
      <c r="X819" t="s">
        <v>15</v>
      </c>
      <c r="Y819">
        <f>IF(Merge6[[#This Row],[Position2]]="GK",1,0)</f>
        <v>0</v>
      </c>
      <c r="Z819">
        <f>IF(Merge6[[#This Row],[Position2]]="LB",1,0)</f>
        <v>0</v>
      </c>
      <c r="AA819">
        <f>IF(Merge6[[#This Row],[Position2]]="CB",1,0)</f>
        <v>0</v>
      </c>
      <c r="AB819">
        <f>IF(Merge6[[#This Row],[Position2]]="RB",1,0)</f>
        <v>0</v>
      </c>
      <c r="AC819">
        <f>IF(Merge6[[#This Row],[Position2]]="LWB",1,0)</f>
        <v>0</v>
      </c>
      <c r="AD819">
        <f>IF(Merge6[[#This Row],[Position2]]="RWB",1,0)</f>
        <v>0</v>
      </c>
      <c r="AE819">
        <f>IF(Merge6[[#This Row],[Position2]]="LM",1,0)</f>
        <v>0</v>
      </c>
      <c r="AF819">
        <f>IF(Merge6[[#This Row],[Position2]]="CDM",1,0)</f>
        <v>0</v>
      </c>
      <c r="AG819">
        <f>IF(Merge6[[#This Row],[Position2]]="CM",1,0)</f>
        <v>0</v>
      </c>
      <c r="AH819">
        <f>IF(Merge6[[#This Row],[Position2]]="CAM",1,0)</f>
        <v>0</v>
      </c>
      <c r="AI819">
        <f>IF(Merge6[[#This Row],[Position2]]="RM",1,0)</f>
        <v>0</v>
      </c>
      <c r="AJ819">
        <f>IF(Merge6[[#This Row],[Position2]]="LW",1,0)</f>
        <v>0</v>
      </c>
      <c r="AK819">
        <f>IF(Merge6[[#This Row],[Position2]]="RW",1,0)</f>
        <v>0</v>
      </c>
      <c r="AL819">
        <f>IF(Merge6[[#This Row],[Position2]]="CF",1,0)</f>
        <v>0</v>
      </c>
      <c r="AM819">
        <f>IF(Merge6[[#This Row],[Position2]]="ST",1,0)</f>
        <v>1</v>
      </c>
      <c r="AN819">
        <v>79</v>
      </c>
      <c r="AO819">
        <v>80</v>
      </c>
      <c r="AP819">
        <v>58</v>
      </c>
      <c r="AQ819">
        <v>73</v>
      </c>
      <c r="AR819">
        <v>58</v>
      </c>
      <c r="AS819">
        <v>72</v>
      </c>
      <c r="AT819">
        <v>77</v>
      </c>
      <c r="AU819">
        <v>79</v>
      </c>
      <c r="AV819">
        <v>69</v>
      </c>
      <c r="AW819">
        <v>75</v>
      </c>
      <c r="AX819">
        <v>77</v>
      </c>
      <c r="AY819">
        <v>76</v>
      </c>
      <c r="AZ819">
        <v>62</v>
      </c>
      <c r="BA819">
        <v>44</v>
      </c>
      <c r="BB819">
        <v>28</v>
      </c>
      <c r="BC819">
        <v>46</v>
      </c>
      <c r="BD819">
        <v>79</v>
      </c>
      <c r="BE819">
        <v>77</v>
      </c>
      <c r="BF819">
        <v>82</v>
      </c>
      <c r="BG819">
        <v>84</v>
      </c>
      <c r="BH819">
        <v>82</v>
      </c>
      <c r="BI819">
        <v>81</v>
      </c>
      <c r="BJ819">
        <v>73</v>
      </c>
      <c r="BK819">
        <v>11</v>
      </c>
      <c r="BL819">
        <v>7</v>
      </c>
      <c r="BM819">
        <v>6</v>
      </c>
      <c r="BN819">
        <v>13</v>
      </c>
      <c r="BO819">
        <v>13</v>
      </c>
      <c r="BP819">
        <v>55</v>
      </c>
      <c r="BQ819">
        <v>69</v>
      </c>
      <c r="BR819">
        <v>74</v>
      </c>
      <c r="BS819">
        <v>39</v>
      </c>
      <c r="BT819">
        <v>74</v>
      </c>
      <c r="BU819">
        <v>82</v>
      </c>
    </row>
    <row r="820" spans="1:73" x14ac:dyDescent="0.25">
      <c r="A820" t="s">
        <v>470</v>
      </c>
      <c r="B820">
        <v>23</v>
      </c>
      <c r="C820" t="s">
        <v>28</v>
      </c>
      <c r="D820">
        <v>20</v>
      </c>
      <c r="E820">
        <f>Merge6[[#This Row],[age]]^2</f>
        <v>400</v>
      </c>
      <c r="F820" s="1">
        <v>1500000</v>
      </c>
      <c r="G820" s="1">
        <v>10300000</v>
      </c>
      <c r="H820" s="1">
        <f>Merge6[[#This Row],[MV at time]]/1000000</f>
        <v>1.5</v>
      </c>
      <c r="I820" s="1">
        <f>Merge6[[#This Row],[fee]]/1000000</f>
        <v>10.3</v>
      </c>
      <c r="J820" s="2">
        <f>Merge6[[#This Row],[fee]]/Merge6[[#This Row],[MV at time]]</f>
        <v>6.8666666666666663</v>
      </c>
      <c r="K820" t="s">
        <v>2</v>
      </c>
      <c r="L820" t="s">
        <v>149</v>
      </c>
      <c r="M820" t="s">
        <v>242</v>
      </c>
      <c r="N820" t="s">
        <v>209</v>
      </c>
      <c r="O8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8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20" t="s">
        <v>55</v>
      </c>
      <c r="R820" t="s">
        <v>211</v>
      </c>
      <c r="S820">
        <v>71</v>
      </c>
      <c r="T820">
        <v>80</v>
      </c>
      <c r="U820">
        <f>Merge6[[#This Row],[POT]]-Merge6[[#This Row],[TOT]]</f>
        <v>9</v>
      </c>
      <c r="V820" t="s">
        <v>8</v>
      </c>
      <c r="W820">
        <f>IF(Merge6[[#This Row],[Preffoot]]="Right",1,0)</f>
        <v>1</v>
      </c>
      <c r="X820" t="s">
        <v>15</v>
      </c>
      <c r="Y820">
        <f>IF(Merge6[[#This Row],[Position2]]="GK",1,0)</f>
        <v>0</v>
      </c>
      <c r="Z820">
        <f>IF(Merge6[[#This Row],[Position2]]="LB",1,0)</f>
        <v>0</v>
      </c>
      <c r="AA820">
        <f>IF(Merge6[[#This Row],[Position2]]="CB",1,0)</f>
        <v>0</v>
      </c>
      <c r="AB820">
        <f>IF(Merge6[[#This Row],[Position2]]="RB",1,0)</f>
        <v>0</v>
      </c>
      <c r="AC820">
        <f>IF(Merge6[[#This Row],[Position2]]="LWB",1,0)</f>
        <v>0</v>
      </c>
      <c r="AD820">
        <f>IF(Merge6[[#This Row],[Position2]]="RWB",1,0)</f>
        <v>0</v>
      </c>
      <c r="AE820">
        <f>IF(Merge6[[#This Row],[Position2]]="LM",1,0)</f>
        <v>0</v>
      </c>
      <c r="AF820">
        <f>IF(Merge6[[#This Row],[Position2]]="CDM",1,0)</f>
        <v>0</v>
      </c>
      <c r="AG820">
        <f>IF(Merge6[[#This Row],[Position2]]="CM",1,0)</f>
        <v>0</v>
      </c>
      <c r="AH820">
        <f>IF(Merge6[[#This Row],[Position2]]="CAM",1,0)</f>
        <v>0</v>
      </c>
      <c r="AI820">
        <f>IF(Merge6[[#This Row],[Position2]]="RM",1,0)</f>
        <v>0</v>
      </c>
      <c r="AJ820">
        <f>IF(Merge6[[#This Row],[Position2]]="LW",1,0)</f>
        <v>0</v>
      </c>
      <c r="AK820">
        <f>IF(Merge6[[#This Row],[Position2]]="RW",1,0)</f>
        <v>0</v>
      </c>
      <c r="AL820">
        <f>IF(Merge6[[#This Row],[Position2]]="CF",1,0)</f>
        <v>0</v>
      </c>
      <c r="AM820">
        <f>IF(Merge6[[#This Row],[Position2]]="ST",1,0)</f>
        <v>1</v>
      </c>
      <c r="AN820">
        <v>71</v>
      </c>
      <c r="AO820">
        <v>73</v>
      </c>
      <c r="AP820">
        <v>46</v>
      </c>
      <c r="AQ820">
        <v>67</v>
      </c>
      <c r="AR820">
        <v>52</v>
      </c>
      <c r="AS820">
        <v>66</v>
      </c>
      <c r="AT820">
        <v>71</v>
      </c>
      <c r="AU820">
        <v>71</v>
      </c>
      <c r="AV820">
        <v>62</v>
      </c>
      <c r="AW820">
        <v>62</v>
      </c>
      <c r="AX820">
        <v>47</v>
      </c>
      <c r="AY820">
        <v>69</v>
      </c>
      <c r="AZ820">
        <v>64</v>
      </c>
      <c r="BA820">
        <v>46</v>
      </c>
      <c r="BB820">
        <v>28</v>
      </c>
      <c r="BC820">
        <v>44</v>
      </c>
      <c r="BD820">
        <v>85</v>
      </c>
      <c r="BE820">
        <v>71</v>
      </c>
      <c r="BF820">
        <v>70</v>
      </c>
      <c r="BG820">
        <v>68</v>
      </c>
      <c r="BH820">
        <v>85</v>
      </c>
      <c r="BI820">
        <v>72</v>
      </c>
      <c r="BJ820">
        <v>66</v>
      </c>
      <c r="BK820">
        <v>11</v>
      </c>
      <c r="BL820">
        <v>7</v>
      </c>
      <c r="BM820">
        <v>6</v>
      </c>
      <c r="BN820">
        <v>13</v>
      </c>
      <c r="BO820">
        <v>13</v>
      </c>
      <c r="BP820">
        <v>64</v>
      </c>
      <c r="BQ820">
        <v>64</v>
      </c>
      <c r="BR820">
        <v>67</v>
      </c>
      <c r="BS820">
        <v>37</v>
      </c>
      <c r="BT820">
        <v>67</v>
      </c>
      <c r="BU820">
        <v>68</v>
      </c>
    </row>
    <row r="821" spans="1:73" x14ac:dyDescent="0.25">
      <c r="A821" t="s">
        <v>693</v>
      </c>
      <c r="B821">
        <v>23</v>
      </c>
      <c r="C821" t="s">
        <v>33</v>
      </c>
      <c r="D821">
        <v>22</v>
      </c>
      <c r="E821">
        <f>Merge6[[#This Row],[age]]^2</f>
        <v>484</v>
      </c>
      <c r="F821" s="1">
        <v>10000000</v>
      </c>
      <c r="G821" s="1">
        <v>9800000</v>
      </c>
      <c r="H821" s="1">
        <f>Merge6[[#This Row],[MV at time]]/1000000</f>
        <v>10</v>
      </c>
      <c r="I821" s="1">
        <f>Merge6[[#This Row],[fee]]/1000000</f>
        <v>9.8000000000000007</v>
      </c>
      <c r="J821" s="2">
        <f>Merge6[[#This Row],[fee]]/Merge6[[#This Row],[MV at time]]</f>
        <v>0.98</v>
      </c>
      <c r="K821" t="s">
        <v>509</v>
      </c>
      <c r="L821" t="s">
        <v>124</v>
      </c>
      <c r="M821" t="s">
        <v>58</v>
      </c>
      <c r="N821" t="s">
        <v>424</v>
      </c>
      <c r="O8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21" t="s">
        <v>60</v>
      </c>
      <c r="R821" t="s">
        <v>7</v>
      </c>
      <c r="S821">
        <v>74</v>
      </c>
      <c r="T821">
        <v>81</v>
      </c>
      <c r="U821">
        <f>Merge6[[#This Row],[POT]]-Merge6[[#This Row],[TOT]]</f>
        <v>7</v>
      </c>
      <c r="V821" t="s">
        <v>8</v>
      </c>
      <c r="W821">
        <f>IF(Merge6[[#This Row],[Preffoot]]="Right",1,0)</f>
        <v>1</v>
      </c>
      <c r="X821" t="s">
        <v>77</v>
      </c>
      <c r="Y821">
        <f>IF(Merge6[[#This Row],[Position2]]="GK",1,0)</f>
        <v>0</v>
      </c>
      <c r="Z821">
        <f>IF(Merge6[[#This Row],[Position2]]="LB",1,0)</f>
        <v>0</v>
      </c>
      <c r="AA821">
        <f>IF(Merge6[[#This Row],[Position2]]="CB",1,0)</f>
        <v>0</v>
      </c>
      <c r="AB821">
        <f>IF(Merge6[[#This Row],[Position2]]="RB",1,0)</f>
        <v>0</v>
      </c>
      <c r="AC821">
        <f>IF(Merge6[[#This Row],[Position2]]="LWB",1,0)</f>
        <v>0</v>
      </c>
      <c r="AD821">
        <f>IF(Merge6[[#This Row],[Position2]]="RWB",1,0)</f>
        <v>0</v>
      </c>
      <c r="AE821">
        <f>IF(Merge6[[#This Row],[Position2]]="LM",1,0)</f>
        <v>1</v>
      </c>
      <c r="AF821">
        <f>IF(Merge6[[#This Row],[Position2]]="CDM",1,0)</f>
        <v>0</v>
      </c>
      <c r="AG821">
        <f>IF(Merge6[[#This Row],[Position2]]="CM",1,0)</f>
        <v>0</v>
      </c>
      <c r="AH821">
        <f>IF(Merge6[[#This Row],[Position2]]="CAM",1,0)</f>
        <v>0</v>
      </c>
      <c r="AI821">
        <f>IF(Merge6[[#This Row],[Position2]]="RM",1,0)</f>
        <v>0</v>
      </c>
      <c r="AJ821">
        <f>IF(Merge6[[#This Row],[Position2]]="LW",1,0)</f>
        <v>0</v>
      </c>
      <c r="AK821">
        <f>IF(Merge6[[#This Row],[Position2]]="RW",1,0)</f>
        <v>0</v>
      </c>
      <c r="AL821">
        <f>IF(Merge6[[#This Row],[Position2]]="CF",1,0)</f>
        <v>0</v>
      </c>
      <c r="AM821">
        <f>IF(Merge6[[#This Row],[Position2]]="ST",1,0)</f>
        <v>0</v>
      </c>
      <c r="AN821">
        <v>72</v>
      </c>
      <c r="AO821">
        <v>76</v>
      </c>
      <c r="AP821">
        <v>73</v>
      </c>
      <c r="AQ821">
        <v>70</v>
      </c>
      <c r="AR821">
        <v>70</v>
      </c>
      <c r="AS821">
        <v>64</v>
      </c>
      <c r="AT821">
        <v>72</v>
      </c>
      <c r="AU821">
        <v>54</v>
      </c>
      <c r="AV821">
        <v>68</v>
      </c>
      <c r="AW821">
        <v>62</v>
      </c>
      <c r="AX821">
        <v>42</v>
      </c>
      <c r="AY821">
        <v>49</v>
      </c>
      <c r="AZ821">
        <v>58</v>
      </c>
      <c r="BA821">
        <v>66</v>
      </c>
      <c r="BB821">
        <v>73</v>
      </c>
      <c r="BC821">
        <v>74</v>
      </c>
      <c r="BD821">
        <v>88</v>
      </c>
      <c r="BE821">
        <v>78</v>
      </c>
      <c r="BF821">
        <v>75</v>
      </c>
      <c r="BG821">
        <v>77</v>
      </c>
      <c r="BH821">
        <v>87</v>
      </c>
      <c r="BI821">
        <v>74</v>
      </c>
      <c r="BJ821">
        <v>73</v>
      </c>
      <c r="BK821">
        <v>10</v>
      </c>
      <c r="BL821">
        <v>7</v>
      </c>
      <c r="BM821">
        <v>14</v>
      </c>
      <c r="BN821">
        <v>10</v>
      </c>
      <c r="BO821">
        <v>9</v>
      </c>
      <c r="BP821">
        <v>67</v>
      </c>
      <c r="BQ821">
        <v>70</v>
      </c>
      <c r="BR821">
        <v>65</v>
      </c>
      <c r="BS821">
        <v>72</v>
      </c>
      <c r="BT821">
        <v>67</v>
      </c>
      <c r="BU821">
        <v>69</v>
      </c>
    </row>
    <row r="822" spans="1:73" x14ac:dyDescent="0.25">
      <c r="A822" t="s">
        <v>1299</v>
      </c>
      <c r="B822">
        <v>23</v>
      </c>
      <c r="C822" t="s">
        <v>23</v>
      </c>
      <c r="D822">
        <v>25</v>
      </c>
      <c r="E822">
        <f>Merge6[[#This Row],[age]]^2</f>
        <v>625</v>
      </c>
      <c r="F822" s="1">
        <v>25000000</v>
      </c>
      <c r="G822" s="1">
        <v>35000000</v>
      </c>
      <c r="H822" s="1">
        <f>Merge6[[#This Row],[MV at time]]/1000000</f>
        <v>25</v>
      </c>
      <c r="I822" s="1">
        <f>Merge6[[#This Row],[fee]]/1000000</f>
        <v>35</v>
      </c>
      <c r="J822" s="2">
        <f>Merge6[[#This Row],[fee]]/Merge6[[#This Row],[MV at time]]</f>
        <v>1.4</v>
      </c>
      <c r="K822" t="s">
        <v>1233</v>
      </c>
      <c r="L822" t="s">
        <v>324</v>
      </c>
      <c r="M822" t="s">
        <v>89</v>
      </c>
      <c r="N822" t="s">
        <v>184</v>
      </c>
      <c r="O8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22" t="s">
        <v>60</v>
      </c>
      <c r="R822" t="s">
        <v>60</v>
      </c>
      <c r="S822">
        <v>79</v>
      </c>
      <c r="T822">
        <v>82</v>
      </c>
      <c r="U822">
        <f>Merge6[[#This Row],[POT]]-Merge6[[#This Row],[TOT]]</f>
        <v>3</v>
      </c>
      <c r="V822" t="s">
        <v>43</v>
      </c>
      <c r="W822">
        <f>IF(Merge6[[#This Row],[Preffoot]]="Right",1,0)</f>
        <v>0</v>
      </c>
      <c r="X822" t="s">
        <v>26</v>
      </c>
      <c r="Y822">
        <f>IF(Merge6[[#This Row],[Position2]]="GK",1,0)</f>
        <v>0</v>
      </c>
      <c r="Z822">
        <f>IF(Merge6[[#This Row],[Position2]]="LB",1,0)</f>
        <v>1</v>
      </c>
      <c r="AA822">
        <f>IF(Merge6[[#This Row],[Position2]]="CB",1,0)</f>
        <v>0</v>
      </c>
      <c r="AB822">
        <f>IF(Merge6[[#This Row],[Position2]]="RB",1,0)</f>
        <v>0</v>
      </c>
      <c r="AC822">
        <f>IF(Merge6[[#This Row],[Position2]]="LWB",1,0)</f>
        <v>0</v>
      </c>
      <c r="AD822">
        <f>IF(Merge6[[#This Row],[Position2]]="RWB",1,0)</f>
        <v>0</v>
      </c>
      <c r="AE822">
        <f>IF(Merge6[[#This Row],[Position2]]="LM",1,0)</f>
        <v>0</v>
      </c>
      <c r="AF822">
        <f>IF(Merge6[[#This Row],[Position2]]="CDM",1,0)</f>
        <v>0</v>
      </c>
      <c r="AG822">
        <f>IF(Merge6[[#This Row],[Position2]]="CM",1,0)</f>
        <v>0</v>
      </c>
      <c r="AH822">
        <f>IF(Merge6[[#This Row],[Position2]]="CAM",1,0)</f>
        <v>0</v>
      </c>
      <c r="AI822">
        <f>IF(Merge6[[#This Row],[Position2]]="RM",1,0)</f>
        <v>0</v>
      </c>
      <c r="AJ822">
        <f>IF(Merge6[[#This Row],[Position2]]="LW",1,0)</f>
        <v>0</v>
      </c>
      <c r="AK822">
        <f>IF(Merge6[[#This Row],[Position2]]="RW",1,0)</f>
        <v>0</v>
      </c>
      <c r="AL822">
        <f>IF(Merge6[[#This Row],[Position2]]="CF",1,0)</f>
        <v>0</v>
      </c>
      <c r="AM822">
        <f>IF(Merge6[[#This Row],[Position2]]="ST",1,0)</f>
        <v>0</v>
      </c>
      <c r="AN822">
        <v>82</v>
      </c>
      <c r="AO822">
        <v>80</v>
      </c>
      <c r="AP822">
        <v>81</v>
      </c>
      <c r="AQ822">
        <v>81</v>
      </c>
      <c r="AR822">
        <v>78</v>
      </c>
      <c r="AS822">
        <v>70</v>
      </c>
      <c r="AT822">
        <v>77</v>
      </c>
      <c r="AU822">
        <v>58</v>
      </c>
      <c r="AV822">
        <v>71</v>
      </c>
      <c r="AW822">
        <v>81</v>
      </c>
      <c r="AX822">
        <v>76</v>
      </c>
      <c r="AY822">
        <v>59</v>
      </c>
      <c r="AZ822">
        <v>61</v>
      </c>
      <c r="BA822" t="s">
        <v>1234</v>
      </c>
      <c r="BB822">
        <v>76</v>
      </c>
      <c r="BC822">
        <v>78</v>
      </c>
      <c r="BD822">
        <v>75</v>
      </c>
      <c r="BE822">
        <v>75</v>
      </c>
      <c r="BF822">
        <v>63</v>
      </c>
      <c r="BG822">
        <v>78</v>
      </c>
      <c r="BH822">
        <v>62</v>
      </c>
      <c r="BI822">
        <v>78</v>
      </c>
      <c r="BJ822">
        <v>72</v>
      </c>
      <c r="BK822">
        <v>11</v>
      </c>
      <c r="BL822">
        <v>15</v>
      </c>
      <c r="BM822">
        <v>11</v>
      </c>
      <c r="BN822">
        <v>13</v>
      </c>
      <c r="BO822">
        <v>11</v>
      </c>
      <c r="BP822">
        <v>74</v>
      </c>
      <c r="BQ822">
        <v>78</v>
      </c>
      <c r="BR822">
        <v>75</v>
      </c>
      <c r="BS822">
        <v>77</v>
      </c>
      <c r="BT822">
        <v>78</v>
      </c>
      <c r="BU822">
        <v>80</v>
      </c>
    </row>
    <row r="823" spans="1:73" x14ac:dyDescent="0.25">
      <c r="A823" t="s">
        <v>910</v>
      </c>
      <c r="B823">
        <v>21</v>
      </c>
      <c r="C823" t="s">
        <v>28</v>
      </c>
      <c r="D823">
        <v>23</v>
      </c>
      <c r="E823">
        <f>Merge6[[#This Row],[age]]^2</f>
        <v>529</v>
      </c>
      <c r="F823" s="1">
        <v>4800000</v>
      </c>
      <c r="G823" s="1">
        <v>6500000</v>
      </c>
      <c r="H823" s="1">
        <f>Merge6[[#This Row],[MV at time]]/1000000</f>
        <v>4.8</v>
      </c>
      <c r="I823" s="1">
        <f>Merge6[[#This Row],[fee]]/1000000</f>
        <v>6.5</v>
      </c>
      <c r="J823" s="2">
        <f>Merge6[[#This Row],[fee]]/Merge6[[#This Row],[MV at time]]</f>
        <v>1.3541666666666667</v>
      </c>
      <c r="K823" t="s">
        <v>773</v>
      </c>
      <c r="L823" t="s">
        <v>208</v>
      </c>
      <c r="M823" t="s">
        <v>429</v>
      </c>
      <c r="N823" t="s">
        <v>449</v>
      </c>
      <c r="O8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23" t="s">
        <v>60</v>
      </c>
      <c r="R823" t="s">
        <v>60</v>
      </c>
      <c r="S823">
        <v>68</v>
      </c>
      <c r="T823">
        <v>73</v>
      </c>
      <c r="U823">
        <f>Merge6[[#This Row],[POT]]-Merge6[[#This Row],[TOT]]</f>
        <v>5</v>
      </c>
      <c r="V823" t="s">
        <v>8</v>
      </c>
      <c r="W823">
        <f>IF(Merge6[[#This Row],[Preffoot]]="Right",1,0)</f>
        <v>1</v>
      </c>
      <c r="X823" t="s">
        <v>15</v>
      </c>
      <c r="Y823">
        <f>IF(Merge6[[#This Row],[Position2]]="GK",1,0)</f>
        <v>0</v>
      </c>
      <c r="Z823">
        <f>IF(Merge6[[#This Row],[Position2]]="LB",1,0)</f>
        <v>0</v>
      </c>
      <c r="AA823">
        <f>IF(Merge6[[#This Row],[Position2]]="CB",1,0)</f>
        <v>0</v>
      </c>
      <c r="AB823">
        <f>IF(Merge6[[#This Row],[Position2]]="RB",1,0)</f>
        <v>0</v>
      </c>
      <c r="AC823">
        <f>IF(Merge6[[#This Row],[Position2]]="LWB",1,0)</f>
        <v>0</v>
      </c>
      <c r="AD823">
        <f>IF(Merge6[[#This Row],[Position2]]="RWB",1,0)</f>
        <v>0</v>
      </c>
      <c r="AE823">
        <f>IF(Merge6[[#This Row],[Position2]]="LM",1,0)</f>
        <v>0</v>
      </c>
      <c r="AF823">
        <f>IF(Merge6[[#This Row],[Position2]]="CDM",1,0)</f>
        <v>0</v>
      </c>
      <c r="AG823">
        <f>IF(Merge6[[#This Row],[Position2]]="CM",1,0)</f>
        <v>0</v>
      </c>
      <c r="AH823">
        <f>IF(Merge6[[#This Row],[Position2]]="CAM",1,0)</f>
        <v>0</v>
      </c>
      <c r="AI823">
        <f>IF(Merge6[[#This Row],[Position2]]="RM",1,0)</f>
        <v>0</v>
      </c>
      <c r="AJ823">
        <f>IF(Merge6[[#This Row],[Position2]]="LW",1,0)</f>
        <v>0</v>
      </c>
      <c r="AK823">
        <f>IF(Merge6[[#This Row],[Position2]]="RW",1,0)</f>
        <v>0</v>
      </c>
      <c r="AL823">
        <f>IF(Merge6[[#This Row],[Position2]]="CF",1,0)</f>
        <v>0</v>
      </c>
      <c r="AM823">
        <f>IF(Merge6[[#This Row],[Position2]]="ST",1,0)</f>
        <v>1</v>
      </c>
      <c r="AN823">
        <v>63</v>
      </c>
      <c r="AO823">
        <v>69</v>
      </c>
      <c r="AP823">
        <v>63</v>
      </c>
      <c r="AQ823">
        <v>65</v>
      </c>
      <c r="AR823">
        <v>56</v>
      </c>
      <c r="AS823">
        <v>54</v>
      </c>
      <c r="AT823">
        <v>76</v>
      </c>
      <c r="AU823">
        <v>65</v>
      </c>
      <c r="AV823">
        <v>56</v>
      </c>
      <c r="AW823">
        <v>62</v>
      </c>
      <c r="AX823">
        <v>62</v>
      </c>
      <c r="AY823">
        <v>42</v>
      </c>
      <c r="AZ823">
        <v>52</v>
      </c>
      <c r="BA823">
        <v>34</v>
      </c>
      <c r="BB823">
        <v>27</v>
      </c>
      <c r="BC823">
        <v>38</v>
      </c>
      <c r="BD823">
        <v>85</v>
      </c>
      <c r="BE823">
        <v>73</v>
      </c>
      <c r="BF823">
        <v>79</v>
      </c>
      <c r="BG823">
        <v>69</v>
      </c>
      <c r="BH823">
        <v>91</v>
      </c>
      <c r="BI823">
        <v>69</v>
      </c>
      <c r="BJ823">
        <v>63</v>
      </c>
      <c r="BK823">
        <v>7</v>
      </c>
      <c r="BL823">
        <v>13</v>
      </c>
      <c r="BM823">
        <v>11</v>
      </c>
      <c r="BN823">
        <v>7</v>
      </c>
      <c r="BO823">
        <v>15</v>
      </c>
      <c r="BP823">
        <v>59</v>
      </c>
      <c r="BQ823">
        <v>68</v>
      </c>
      <c r="BR823">
        <v>67</v>
      </c>
      <c r="BS823">
        <v>36</v>
      </c>
      <c r="BT823">
        <v>61</v>
      </c>
      <c r="BU823">
        <v>62</v>
      </c>
    </row>
    <row r="824" spans="1:73" x14ac:dyDescent="0.25">
      <c r="A824" t="s">
        <v>694</v>
      </c>
      <c r="B824">
        <v>0</v>
      </c>
      <c r="C824" t="s">
        <v>28</v>
      </c>
      <c r="D824">
        <v>23</v>
      </c>
      <c r="E824">
        <f>Merge6[[#This Row],[age]]^2</f>
        <v>529</v>
      </c>
      <c r="F824" s="1">
        <v>8000000</v>
      </c>
      <c r="G824" s="1">
        <v>19100000</v>
      </c>
      <c r="H824" s="1">
        <f>Merge6[[#This Row],[MV at time]]/1000000</f>
        <v>8</v>
      </c>
      <c r="I824" s="1">
        <f>Merge6[[#This Row],[fee]]/1000000</f>
        <v>19.100000000000001</v>
      </c>
      <c r="J824" s="2">
        <f>Merge6[[#This Row],[fee]]/Merge6[[#This Row],[MV at time]]</f>
        <v>2.3875000000000002</v>
      </c>
      <c r="K824" t="s">
        <v>509</v>
      </c>
      <c r="L824" t="s">
        <v>208</v>
      </c>
      <c r="M824" t="s">
        <v>180</v>
      </c>
      <c r="N824" t="s">
        <v>449</v>
      </c>
      <c r="O8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24" t="s">
        <v>131</v>
      </c>
      <c r="R824" t="s">
        <v>60</v>
      </c>
      <c r="S824">
        <v>74</v>
      </c>
      <c r="T824">
        <v>81</v>
      </c>
      <c r="U824">
        <f>Merge6[[#This Row],[POT]]-Merge6[[#This Row],[TOT]]</f>
        <v>7</v>
      </c>
      <c r="V824" t="s">
        <v>8</v>
      </c>
      <c r="W824">
        <f>IF(Merge6[[#This Row],[Preffoot]]="Right",1,0)</f>
        <v>1</v>
      </c>
      <c r="X824" t="s">
        <v>15</v>
      </c>
      <c r="Y824">
        <f>IF(Merge6[[#This Row],[Position2]]="GK",1,0)</f>
        <v>0</v>
      </c>
      <c r="Z824">
        <f>IF(Merge6[[#This Row],[Position2]]="LB",1,0)</f>
        <v>0</v>
      </c>
      <c r="AA824">
        <f>IF(Merge6[[#This Row],[Position2]]="CB",1,0)</f>
        <v>0</v>
      </c>
      <c r="AB824">
        <f>IF(Merge6[[#This Row],[Position2]]="RB",1,0)</f>
        <v>0</v>
      </c>
      <c r="AC824">
        <f>IF(Merge6[[#This Row],[Position2]]="LWB",1,0)</f>
        <v>0</v>
      </c>
      <c r="AD824">
        <f>IF(Merge6[[#This Row],[Position2]]="RWB",1,0)</f>
        <v>0</v>
      </c>
      <c r="AE824">
        <f>IF(Merge6[[#This Row],[Position2]]="LM",1,0)</f>
        <v>0</v>
      </c>
      <c r="AF824">
        <f>IF(Merge6[[#This Row],[Position2]]="CDM",1,0)</f>
        <v>0</v>
      </c>
      <c r="AG824">
        <f>IF(Merge6[[#This Row],[Position2]]="CM",1,0)</f>
        <v>0</v>
      </c>
      <c r="AH824">
        <f>IF(Merge6[[#This Row],[Position2]]="CAM",1,0)</f>
        <v>0</v>
      </c>
      <c r="AI824">
        <f>IF(Merge6[[#This Row],[Position2]]="RM",1,0)</f>
        <v>0</v>
      </c>
      <c r="AJ824">
        <f>IF(Merge6[[#This Row],[Position2]]="LW",1,0)</f>
        <v>0</v>
      </c>
      <c r="AK824">
        <f>IF(Merge6[[#This Row],[Position2]]="RW",1,0)</f>
        <v>0</v>
      </c>
      <c r="AL824">
        <f>IF(Merge6[[#This Row],[Position2]]="CF",1,0)</f>
        <v>0</v>
      </c>
      <c r="AM824">
        <f>IF(Merge6[[#This Row],[Position2]]="ST",1,0)</f>
        <v>1</v>
      </c>
      <c r="AN824">
        <v>73</v>
      </c>
      <c r="AO824">
        <v>69</v>
      </c>
      <c r="AP824">
        <v>40</v>
      </c>
      <c r="AQ824">
        <v>68</v>
      </c>
      <c r="AR824">
        <v>55</v>
      </c>
      <c r="AS824">
        <v>78</v>
      </c>
      <c r="AT824">
        <v>75</v>
      </c>
      <c r="AU824">
        <v>75</v>
      </c>
      <c r="AV824">
        <v>59</v>
      </c>
      <c r="AW824">
        <v>42</v>
      </c>
      <c r="AX824">
        <v>31</v>
      </c>
      <c r="AY824">
        <v>65</v>
      </c>
      <c r="AZ824">
        <v>66</v>
      </c>
      <c r="BA824">
        <v>32</v>
      </c>
      <c r="BB824">
        <v>20</v>
      </c>
      <c r="BC824">
        <v>29</v>
      </c>
      <c r="BD824">
        <v>62</v>
      </c>
      <c r="BE824">
        <v>69</v>
      </c>
      <c r="BF824">
        <v>79</v>
      </c>
      <c r="BG824">
        <v>54</v>
      </c>
      <c r="BH824">
        <v>65</v>
      </c>
      <c r="BI824">
        <v>59</v>
      </c>
      <c r="BJ824">
        <v>77</v>
      </c>
      <c r="BK824">
        <v>13</v>
      </c>
      <c r="BL824">
        <v>13</v>
      </c>
      <c r="BM824">
        <v>11</v>
      </c>
      <c r="BN824">
        <v>12</v>
      </c>
      <c r="BO824">
        <v>13</v>
      </c>
      <c r="BP824">
        <v>75</v>
      </c>
      <c r="BQ824">
        <v>73</v>
      </c>
      <c r="BR824">
        <v>74</v>
      </c>
      <c r="BS824">
        <v>28</v>
      </c>
      <c r="BT824">
        <v>66</v>
      </c>
      <c r="BU824">
        <v>68</v>
      </c>
    </row>
    <row r="825" spans="1:73" x14ac:dyDescent="0.25">
      <c r="A825" t="s">
        <v>695</v>
      </c>
      <c r="B825">
        <v>23</v>
      </c>
      <c r="C825" t="s">
        <v>57</v>
      </c>
      <c r="D825">
        <v>24</v>
      </c>
      <c r="E825">
        <f>Merge6[[#This Row],[age]]^2</f>
        <v>576</v>
      </c>
      <c r="F825" s="1">
        <v>17000000</v>
      </c>
      <c r="G825" s="1">
        <v>11000000</v>
      </c>
      <c r="H825" s="1">
        <f>Merge6[[#This Row],[MV at time]]/1000000</f>
        <v>17</v>
      </c>
      <c r="I825" s="1">
        <f>Merge6[[#This Row],[fee]]/1000000</f>
        <v>11</v>
      </c>
      <c r="J825" s="2">
        <f>Merge6[[#This Row],[fee]]/Merge6[[#This Row],[MV at time]]</f>
        <v>0.6470588235294118</v>
      </c>
      <c r="K825" t="s">
        <v>509</v>
      </c>
      <c r="L825" t="s">
        <v>34</v>
      </c>
      <c r="M825" t="s">
        <v>307</v>
      </c>
      <c r="N825" t="s">
        <v>36</v>
      </c>
      <c r="O8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25" t="s">
        <v>14</v>
      </c>
      <c r="R825" t="s">
        <v>6</v>
      </c>
      <c r="S825">
        <v>78</v>
      </c>
      <c r="T825">
        <v>83</v>
      </c>
      <c r="U825">
        <f>Merge6[[#This Row],[POT]]-Merge6[[#This Row],[TOT]]</f>
        <v>5</v>
      </c>
      <c r="V825" t="s">
        <v>8</v>
      </c>
      <c r="W825">
        <f>IF(Merge6[[#This Row],[Preffoot]]="Right",1,0)</f>
        <v>1</v>
      </c>
      <c r="X825" t="s">
        <v>20</v>
      </c>
      <c r="Y825">
        <f>IF(Merge6[[#This Row],[Position2]]="GK",1,0)</f>
        <v>0</v>
      </c>
      <c r="Z825">
        <f>IF(Merge6[[#This Row],[Position2]]="LB",1,0)</f>
        <v>0</v>
      </c>
      <c r="AA825">
        <f>IF(Merge6[[#This Row],[Position2]]="CB",1,0)</f>
        <v>0</v>
      </c>
      <c r="AB825">
        <f>IF(Merge6[[#This Row],[Position2]]="RB",1,0)</f>
        <v>0</v>
      </c>
      <c r="AC825">
        <f>IF(Merge6[[#This Row],[Position2]]="LWB",1,0)</f>
        <v>0</v>
      </c>
      <c r="AD825">
        <f>IF(Merge6[[#This Row],[Position2]]="RWB",1,0)</f>
        <v>0</v>
      </c>
      <c r="AE825">
        <f>IF(Merge6[[#This Row],[Position2]]="LM",1,0)</f>
        <v>0</v>
      </c>
      <c r="AF825">
        <f>IF(Merge6[[#This Row],[Position2]]="CDM",1,0)</f>
        <v>0</v>
      </c>
      <c r="AG825">
        <f>IF(Merge6[[#This Row],[Position2]]="CM",1,0)</f>
        <v>1</v>
      </c>
      <c r="AH825">
        <f>IF(Merge6[[#This Row],[Position2]]="CAM",1,0)</f>
        <v>0</v>
      </c>
      <c r="AI825">
        <f>IF(Merge6[[#This Row],[Position2]]="RM",1,0)</f>
        <v>0</v>
      </c>
      <c r="AJ825">
        <f>IF(Merge6[[#This Row],[Position2]]="LW",1,0)</f>
        <v>0</v>
      </c>
      <c r="AK825">
        <f>IF(Merge6[[#This Row],[Position2]]="RW",1,0)</f>
        <v>0</v>
      </c>
      <c r="AL825">
        <f>IF(Merge6[[#This Row],[Position2]]="CF",1,0)</f>
        <v>0</v>
      </c>
      <c r="AM825">
        <f>IF(Merge6[[#This Row],[Position2]]="ST",1,0)</f>
        <v>0</v>
      </c>
      <c r="AN825">
        <v>84</v>
      </c>
      <c r="AO825">
        <v>83</v>
      </c>
      <c r="AP825">
        <v>73</v>
      </c>
      <c r="AQ825">
        <v>81</v>
      </c>
      <c r="AR825">
        <v>77</v>
      </c>
      <c r="AS825">
        <v>52</v>
      </c>
      <c r="AT825">
        <v>69</v>
      </c>
      <c r="AU825">
        <v>66</v>
      </c>
      <c r="AV825">
        <v>68</v>
      </c>
      <c r="AW825">
        <v>80</v>
      </c>
      <c r="AX825">
        <v>64</v>
      </c>
      <c r="AY825">
        <v>65</v>
      </c>
      <c r="AZ825">
        <v>63</v>
      </c>
      <c r="BA825">
        <v>65</v>
      </c>
      <c r="BB825">
        <v>58</v>
      </c>
      <c r="BC825">
        <v>63</v>
      </c>
      <c r="BD825">
        <v>69</v>
      </c>
      <c r="BE825">
        <v>76</v>
      </c>
      <c r="BF825">
        <v>43</v>
      </c>
      <c r="BG825">
        <v>79</v>
      </c>
      <c r="BH825">
        <v>65</v>
      </c>
      <c r="BI825">
        <v>79</v>
      </c>
      <c r="BJ825">
        <v>51</v>
      </c>
      <c r="BK825">
        <v>6</v>
      </c>
      <c r="BL825">
        <v>7</v>
      </c>
      <c r="BM825">
        <v>7</v>
      </c>
      <c r="BN825">
        <v>14</v>
      </c>
      <c r="BO825">
        <v>8</v>
      </c>
      <c r="BP825">
        <v>61</v>
      </c>
      <c r="BQ825">
        <v>76</v>
      </c>
      <c r="BR825">
        <v>74</v>
      </c>
      <c r="BS825">
        <v>67</v>
      </c>
      <c r="BT825">
        <v>80</v>
      </c>
      <c r="BU825">
        <v>81</v>
      </c>
    </row>
    <row r="826" spans="1:73" x14ac:dyDescent="0.25">
      <c r="A826" t="s">
        <v>991</v>
      </c>
      <c r="B826">
        <v>33</v>
      </c>
      <c r="C826" t="s">
        <v>28</v>
      </c>
      <c r="D826">
        <v>24</v>
      </c>
      <c r="E826">
        <f>Merge6[[#This Row],[age]]^2</f>
        <v>576</v>
      </c>
      <c r="F826" s="1">
        <v>12000000</v>
      </c>
      <c r="G826" s="1">
        <v>34000000</v>
      </c>
      <c r="H826" s="1">
        <f>Merge6[[#This Row],[MV at time]]/1000000</f>
        <v>12</v>
      </c>
      <c r="I826" s="1">
        <f>Merge6[[#This Row],[fee]]/1000000</f>
        <v>34</v>
      </c>
      <c r="J826" s="2">
        <f>Merge6[[#This Row],[fee]]/Merge6[[#This Row],[MV at time]]</f>
        <v>2.8333333333333335</v>
      </c>
      <c r="K826" t="s">
        <v>773</v>
      </c>
      <c r="L826" t="s">
        <v>145</v>
      </c>
      <c r="M826" t="s">
        <v>405</v>
      </c>
      <c r="N826" t="s">
        <v>486</v>
      </c>
      <c r="O8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26" t="s">
        <v>131</v>
      </c>
      <c r="R826" t="s">
        <v>60</v>
      </c>
      <c r="S826">
        <v>78</v>
      </c>
      <c r="T826">
        <v>83</v>
      </c>
      <c r="U826">
        <f>Merge6[[#This Row],[POT]]-Merge6[[#This Row],[TOT]]</f>
        <v>5</v>
      </c>
      <c r="V826" t="s">
        <v>8</v>
      </c>
      <c r="W826">
        <f>IF(Merge6[[#This Row],[Preffoot]]="Right",1,0)</f>
        <v>1</v>
      </c>
      <c r="X826" t="s">
        <v>15</v>
      </c>
      <c r="Y826">
        <f>IF(Merge6[[#This Row],[Position2]]="GK",1,0)</f>
        <v>0</v>
      </c>
      <c r="Z826">
        <f>IF(Merge6[[#This Row],[Position2]]="LB",1,0)</f>
        <v>0</v>
      </c>
      <c r="AA826">
        <f>IF(Merge6[[#This Row],[Position2]]="CB",1,0)</f>
        <v>0</v>
      </c>
      <c r="AB826">
        <f>IF(Merge6[[#This Row],[Position2]]="RB",1,0)</f>
        <v>0</v>
      </c>
      <c r="AC826">
        <f>IF(Merge6[[#This Row],[Position2]]="LWB",1,0)</f>
        <v>0</v>
      </c>
      <c r="AD826">
        <f>IF(Merge6[[#This Row],[Position2]]="RWB",1,0)</f>
        <v>0</v>
      </c>
      <c r="AE826">
        <f>IF(Merge6[[#This Row],[Position2]]="LM",1,0)</f>
        <v>0</v>
      </c>
      <c r="AF826">
        <f>IF(Merge6[[#This Row],[Position2]]="CDM",1,0)</f>
        <v>0</v>
      </c>
      <c r="AG826">
        <f>IF(Merge6[[#This Row],[Position2]]="CM",1,0)</f>
        <v>0</v>
      </c>
      <c r="AH826">
        <f>IF(Merge6[[#This Row],[Position2]]="CAM",1,0)</f>
        <v>0</v>
      </c>
      <c r="AI826">
        <f>IF(Merge6[[#This Row],[Position2]]="RM",1,0)</f>
        <v>0</v>
      </c>
      <c r="AJ826">
        <f>IF(Merge6[[#This Row],[Position2]]="LW",1,0)</f>
        <v>0</v>
      </c>
      <c r="AK826">
        <f>IF(Merge6[[#This Row],[Position2]]="RW",1,0)</f>
        <v>0</v>
      </c>
      <c r="AL826">
        <f>IF(Merge6[[#This Row],[Position2]]="CF",1,0)</f>
        <v>0</v>
      </c>
      <c r="AM826">
        <f>IF(Merge6[[#This Row],[Position2]]="ST",1,0)</f>
        <v>1</v>
      </c>
      <c r="AN826">
        <v>76</v>
      </c>
      <c r="AO826">
        <v>74</v>
      </c>
      <c r="AP826">
        <v>67</v>
      </c>
      <c r="AQ826">
        <v>70</v>
      </c>
      <c r="AR826">
        <v>59</v>
      </c>
      <c r="AS826">
        <v>81</v>
      </c>
      <c r="AT826">
        <v>75</v>
      </c>
      <c r="AU826">
        <v>80</v>
      </c>
      <c r="AV826">
        <v>71</v>
      </c>
      <c r="AW826">
        <v>63</v>
      </c>
      <c r="AX826">
        <v>56</v>
      </c>
      <c r="AY826">
        <v>60</v>
      </c>
      <c r="AZ826">
        <v>64</v>
      </c>
      <c r="BA826">
        <v>40</v>
      </c>
      <c r="BB826">
        <v>36</v>
      </c>
      <c r="BC826">
        <v>46</v>
      </c>
      <c r="BD826">
        <v>79</v>
      </c>
      <c r="BE826">
        <v>86</v>
      </c>
      <c r="BF826">
        <v>77</v>
      </c>
      <c r="BG826">
        <v>73</v>
      </c>
      <c r="BH826">
        <v>88</v>
      </c>
      <c r="BI826">
        <v>79</v>
      </c>
      <c r="BJ826">
        <v>85</v>
      </c>
      <c r="BK826">
        <v>6</v>
      </c>
      <c r="BL826">
        <v>14</v>
      </c>
      <c r="BM826">
        <v>14</v>
      </c>
      <c r="BN826">
        <v>14</v>
      </c>
      <c r="BO826">
        <v>10</v>
      </c>
      <c r="BP826">
        <v>34</v>
      </c>
      <c r="BQ826">
        <v>77</v>
      </c>
      <c r="BR826">
        <v>79</v>
      </c>
      <c r="BS826">
        <v>44</v>
      </c>
      <c r="BT826">
        <v>74</v>
      </c>
      <c r="BU826">
        <v>66</v>
      </c>
    </row>
    <row r="827" spans="1:73" x14ac:dyDescent="0.25">
      <c r="A827" t="s">
        <v>38</v>
      </c>
      <c r="B827">
        <v>11</v>
      </c>
      <c r="C827" t="s">
        <v>1</v>
      </c>
      <c r="D827">
        <v>25</v>
      </c>
      <c r="E827">
        <f>Merge6[[#This Row],[age]]^2</f>
        <v>625</v>
      </c>
      <c r="F827" s="1">
        <v>5000000</v>
      </c>
      <c r="G827" s="1">
        <v>9250000</v>
      </c>
      <c r="H827" s="1">
        <f>Merge6[[#This Row],[MV at time]]/1000000</f>
        <v>5</v>
      </c>
      <c r="I827" s="1">
        <f>Merge6[[#This Row],[fee]]/1000000</f>
        <v>9.25</v>
      </c>
      <c r="J827" s="2">
        <f>Merge6[[#This Row],[fee]]/Merge6[[#This Row],[MV at time]]</f>
        <v>1.85</v>
      </c>
      <c r="K827" t="s">
        <v>2</v>
      </c>
      <c r="L827" t="s">
        <v>39</v>
      </c>
      <c r="M827" t="s">
        <v>40</v>
      </c>
      <c r="N827" t="s">
        <v>41</v>
      </c>
      <c r="O8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27" t="s">
        <v>42</v>
      </c>
      <c r="R827" t="s">
        <v>7</v>
      </c>
      <c r="S827">
        <v>74</v>
      </c>
      <c r="T827">
        <v>78</v>
      </c>
      <c r="U827">
        <f>Merge6[[#This Row],[POT]]-Merge6[[#This Row],[TOT]]</f>
        <v>4</v>
      </c>
      <c r="V827" t="s">
        <v>43</v>
      </c>
      <c r="W827">
        <f>IF(Merge6[[#This Row],[Preffoot]]="Right",1,0)</f>
        <v>0</v>
      </c>
      <c r="X827" t="s">
        <v>9</v>
      </c>
      <c r="Y827">
        <f>IF(Merge6[[#This Row],[Position2]]="GK",1,0)</f>
        <v>0</v>
      </c>
      <c r="Z827">
        <f>IF(Merge6[[#This Row],[Position2]]="LB",1,0)</f>
        <v>0</v>
      </c>
      <c r="AA827">
        <f>IF(Merge6[[#This Row],[Position2]]="CB",1,0)</f>
        <v>1</v>
      </c>
      <c r="AB827">
        <f>IF(Merge6[[#This Row],[Position2]]="RB",1,0)</f>
        <v>0</v>
      </c>
      <c r="AC827">
        <f>IF(Merge6[[#This Row],[Position2]]="LWB",1,0)</f>
        <v>0</v>
      </c>
      <c r="AD827">
        <f>IF(Merge6[[#This Row],[Position2]]="RWB",1,0)</f>
        <v>0</v>
      </c>
      <c r="AE827">
        <f>IF(Merge6[[#This Row],[Position2]]="LM",1,0)</f>
        <v>0</v>
      </c>
      <c r="AF827">
        <f>IF(Merge6[[#This Row],[Position2]]="CDM",1,0)</f>
        <v>0</v>
      </c>
      <c r="AG827">
        <f>IF(Merge6[[#This Row],[Position2]]="CM",1,0)</f>
        <v>0</v>
      </c>
      <c r="AH827">
        <f>IF(Merge6[[#This Row],[Position2]]="CAM",1,0)</f>
        <v>0</v>
      </c>
      <c r="AI827">
        <f>IF(Merge6[[#This Row],[Position2]]="RM",1,0)</f>
        <v>0</v>
      </c>
      <c r="AJ827">
        <f>IF(Merge6[[#This Row],[Position2]]="LW",1,0)</f>
        <v>0</v>
      </c>
      <c r="AK827">
        <f>IF(Merge6[[#This Row],[Position2]]="RW",1,0)</f>
        <v>0</v>
      </c>
      <c r="AL827">
        <f>IF(Merge6[[#This Row],[Position2]]="CF",1,0)</f>
        <v>0</v>
      </c>
      <c r="AM827">
        <f>IF(Merge6[[#This Row],[Position2]]="ST",1,0)</f>
        <v>0</v>
      </c>
      <c r="AN827">
        <v>59</v>
      </c>
      <c r="AO827">
        <v>42</v>
      </c>
      <c r="AP827">
        <v>44</v>
      </c>
      <c r="AQ827">
        <v>67</v>
      </c>
      <c r="AR827">
        <v>60</v>
      </c>
      <c r="AS827">
        <v>75</v>
      </c>
      <c r="AT827">
        <v>41</v>
      </c>
      <c r="AU827">
        <v>28</v>
      </c>
      <c r="AV827">
        <v>31</v>
      </c>
      <c r="AW827">
        <v>38</v>
      </c>
      <c r="AX827">
        <v>37</v>
      </c>
      <c r="AY827">
        <v>33</v>
      </c>
      <c r="AZ827">
        <v>24</v>
      </c>
      <c r="BA827">
        <v>69</v>
      </c>
      <c r="BB827">
        <v>78</v>
      </c>
      <c r="BC827">
        <v>73</v>
      </c>
      <c r="BD827">
        <v>60</v>
      </c>
      <c r="BE827">
        <v>79</v>
      </c>
      <c r="BF827">
        <v>87</v>
      </c>
      <c r="BG827">
        <v>44</v>
      </c>
      <c r="BH827">
        <v>81</v>
      </c>
      <c r="BI827">
        <v>59</v>
      </c>
      <c r="BJ827">
        <v>65</v>
      </c>
      <c r="BK827">
        <v>14</v>
      </c>
      <c r="BL827">
        <v>8</v>
      </c>
      <c r="BM827">
        <v>7</v>
      </c>
      <c r="BN827">
        <v>7</v>
      </c>
      <c r="BO827">
        <v>13</v>
      </c>
      <c r="BP827">
        <v>82</v>
      </c>
      <c r="BQ827">
        <v>71</v>
      </c>
      <c r="BR827">
        <v>28</v>
      </c>
      <c r="BS827">
        <v>67</v>
      </c>
      <c r="BT827">
        <v>32</v>
      </c>
      <c r="BU827">
        <v>66</v>
      </c>
    </row>
    <row r="828" spans="1:73" x14ac:dyDescent="0.25">
      <c r="A828" t="s">
        <v>493</v>
      </c>
      <c r="B828">
        <v>0</v>
      </c>
      <c r="C828" t="s">
        <v>17</v>
      </c>
      <c r="D828">
        <v>25</v>
      </c>
      <c r="E828">
        <f>Merge6[[#This Row],[age]]^2</f>
        <v>625</v>
      </c>
      <c r="F828" s="1">
        <v>8000000</v>
      </c>
      <c r="G828" s="1">
        <v>10000000</v>
      </c>
      <c r="H828" s="1">
        <f>Merge6[[#This Row],[MV at time]]/1000000</f>
        <v>8</v>
      </c>
      <c r="I828" s="1">
        <f>Merge6[[#This Row],[fee]]/1000000</f>
        <v>10</v>
      </c>
      <c r="J828" s="2">
        <f>Merge6[[#This Row],[fee]]/Merge6[[#This Row],[MV at time]]</f>
        <v>1.25</v>
      </c>
      <c r="K828" t="s">
        <v>2</v>
      </c>
      <c r="L828" t="s">
        <v>34</v>
      </c>
      <c r="M828" t="s">
        <v>231</v>
      </c>
      <c r="N828" t="s">
        <v>253</v>
      </c>
      <c r="O8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28" t="s">
        <v>6</v>
      </c>
      <c r="R828" t="s">
        <v>91</v>
      </c>
      <c r="S828">
        <v>77</v>
      </c>
      <c r="T828">
        <v>81</v>
      </c>
      <c r="U828">
        <f>Merge6[[#This Row],[POT]]-Merge6[[#This Row],[TOT]]</f>
        <v>4</v>
      </c>
      <c r="V828" t="s">
        <v>8</v>
      </c>
      <c r="W828">
        <f>IF(Merge6[[#This Row],[Preffoot]]="Right",1,0)</f>
        <v>1</v>
      </c>
      <c r="X828" t="s">
        <v>61</v>
      </c>
      <c r="Y828">
        <f>IF(Merge6[[#This Row],[Position2]]="GK",1,0)</f>
        <v>0</v>
      </c>
      <c r="Z828">
        <f>IF(Merge6[[#This Row],[Position2]]="LB",1,0)</f>
        <v>0</v>
      </c>
      <c r="AA828">
        <f>IF(Merge6[[#This Row],[Position2]]="CB",1,0)</f>
        <v>0</v>
      </c>
      <c r="AB828">
        <f>IF(Merge6[[#This Row],[Position2]]="RB",1,0)</f>
        <v>0</v>
      </c>
      <c r="AC828">
        <f>IF(Merge6[[#This Row],[Position2]]="LWB",1,0)</f>
        <v>0</v>
      </c>
      <c r="AD828">
        <f>IF(Merge6[[#This Row],[Position2]]="RWB",1,0)</f>
        <v>0</v>
      </c>
      <c r="AE828">
        <f>IF(Merge6[[#This Row],[Position2]]="LM",1,0)</f>
        <v>0</v>
      </c>
      <c r="AF828">
        <f>IF(Merge6[[#This Row],[Position2]]="CDM",1,0)</f>
        <v>1</v>
      </c>
      <c r="AG828">
        <f>IF(Merge6[[#This Row],[Position2]]="CM",1,0)</f>
        <v>0</v>
      </c>
      <c r="AH828">
        <f>IF(Merge6[[#This Row],[Position2]]="CAM",1,0)</f>
        <v>0</v>
      </c>
      <c r="AI828">
        <f>IF(Merge6[[#This Row],[Position2]]="RM",1,0)</f>
        <v>0</v>
      </c>
      <c r="AJ828">
        <f>IF(Merge6[[#This Row],[Position2]]="LW",1,0)</f>
        <v>0</v>
      </c>
      <c r="AK828">
        <f>IF(Merge6[[#This Row],[Position2]]="RW",1,0)</f>
        <v>0</v>
      </c>
      <c r="AL828">
        <f>IF(Merge6[[#This Row],[Position2]]="CF",1,0)</f>
        <v>0</v>
      </c>
      <c r="AM828">
        <f>IF(Merge6[[#This Row],[Position2]]="ST",1,0)</f>
        <v>0</v>
      </c>
      <c r="AN828">
        <v>80</v>
      </c>
      <c r="AO828">
        <v>75</v>
      </c>
      <c r="AP828">
        <v>50</v>
      </c>
      <c r="AQ828">
        <v>81</v>
      </c>
      <c r="AR828">
        <v>81</v>
      </c>
      <c r="AS828">
        <v>56</v>
      </c>
      <c r="AT828">
        <v>74</v>
      </c>
      <c r="AU828">
        <v>53</v>
      </c>
      <c r="AV828">
        <v>69</v>
      </c>
      <c r="AW828">
        <v>61</v>
      </c>
      <c r="AX828">
        <v>68</v>
      </c>
      <c r="AY828">
        <v>68</v>
      </c>
      <c r="AZ828">
        <v>54</v>
      </c>
      <c r="BA828">
        <v>72</v>
      </c>
      <c r="BB828">
        <v>71</v>
      </c>
      <c r="BC828">
        <v>77</v>
      </c>
      <c r="BD828">
        <v>69</v>
      </c>
      <c r="BE828">
        <v>82</v>
      </c>
      <c r="BF828">
        <v>75</v>
      </c>
      <c r="BG828">
        <v>68</v>
      </c>
      <c r="BH828">
        <v>67</v>
      </c>
      <c r="BI828">
        <v>77</v>
      </c>
      <c r="BJ828">
        <v>73</v>
      </c>
      <c r="BK828">
        <v>10</v>
      </c>
      <c r="BL828">
        <v>6</v>
      </c>
      <c r="BM828">
        <v>7</v>
      </c>
      <c r="BN828">
        <v>9</v>
      </c>
      <c r="BO828">
        <v>11</v>
      </c>
      <c r="BP828">
        <v>70</v>
      </c>
      <c r="BQ828">
        <v>69</v>
      </c>
      <c r="BR828">
        <v>62</v>
      </c>
      <c r="BS828">
        <v>75</v>
      </c>
      <c r="BT828">
        <v>72</v>
      </c>
      <c r="BU828">
        <v>74</v>
      </c>
    </row>
    <row r="829" spans="1:73" x14ac:dyDescent="0.25">
      <c r="A829" t="s">
        <v>1260</v>
      </c>
      <c r="B829">
        <v>35</v>
      </c>
      <c r="C829" t="s">
        <v>23</v>
      </c>
      <c r="D829">
        <v>24</v>
      </c>
      <c r="E829">
        <f>Merge6[[#This Row],[age]]^2</f>
        <v>576</v>
      </c>
      <c r="F829" s="1">
        <v>7000000</v>
      </c>
      <c r="G829" s="1">
        <v>8500000</v>
      </c>
      <c r="H829" s="1">
        <f>Merge6[[#This Row],[MV at time]]/1000000</f>
        <v>7</v>
      </c>
      <c r="I829" s="1">
        <f>Merge6[[#This Row],[fee]]/1000000</f>
        <v>8.5</v>
      </c>
      <c r="J829" s="2">
        <f>Merge6[[#This Row],[fee]]/Merge6[[#This Row],[MV at time]]</f>
        <v>1.2142857142857142</v>
      </c>
      <c r="K829" t="s">
        <v>1233</v>
      </c>
      <c r="L829" t="s">
        <v>145</v>
      </c>
      <c r="M829" t="s">
        <v>240</v>
      </c>
      <c r="N829" t="s">
        <v>129</v>
      </c>
      <c r="O8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29" t="s">
        <v>91</v>
      </c>
      <c r="R829" t="s">
        <v>60</v>
      </c>
      <c r="S829">
        <v>73</v>
      </c>
      <c r="T829">
        <v>78</v>
      </c>
      <c r="U829">
        <f>Merge6[[#This Row],[POT]]-Merge6[[#This Row],[TOT]]</f>
        <v>5</v>
      </c>
      <c r="V829" t="s">
        <v>43</v>
      </c>
      <c r="W829">
        <f>IF(Merge6[[#This Row],[Preffoot]]="Right",1,0)</f>
        <v>0</v>
      </c>
      <c r="X829" t="s">
        <v>26</v>
      </c>
      <c r="Y829">
        <f>IF(Merge6[[#This Row],[Position2]]="GK",1,0)</f>
        <v>0</v>
      </c>
      <c r="Z829">
        <f>IF(Merge6[[#This Row],[Position2]]="LB",1,0)</f>
        <v>1</v>
      </c>
      <c r="AA829">
        <f>IF(Merge6[[#This Row],[Position2]]="CB",1,0)</f>
        <v>0</v>
      </c>
      <c r="AB829">
        <f>IF(Merge6[[#This Row],[Position2]]="RB",1,0)</f>
        <v>0</v>
      </c>
      <c r="AC829">
        <f>IF(Merge6[[#This Row],[Position2]]="LWB",1,0)</f>
        <v>0</v>
      </c>
      <c r="AD829">
        <f>IF(Merge6[[#This Row],[Position2]]="RWB",1,0)</f>
        <v>0</v>
      </c>
      <c r="AE829">
        <f>IF(Merge6[[#This Row],[Position2]]="LM",1,0)</f>
        <v>0</v>
      </c>
      <c r="AF829">
        <f>IF(Merge6[[#This Row],[Position2]]="CDM",1,0)</f>
        <v>0</v>
      </c>
      <c r="AG829">
        <f>IF(Merge6[[#This Row],[Position2]]="CM",1,0)</f>
        <v>0</v>
      </c>
      <c r="AH829">
        <f>IF(Merge6[[#This Row],[Position2]]="CAM",1,0)</f>
        <v>0</v>
      </c>
      <c r="AI829">
        <f>IF(Merge6[[#This Row],[Position2]]="RM",1,0)</f>
        <v>0</v>
      </c>
      <c r="AJ829">
        <f>IF(Merge6[[#This Row],[Position2]]="LW",1,0)</f>
        <v>0</v>
      </c>
      <c r="AK829">
        <f>IF(Merge6[[#This Row],[Position2]]="RW",1,0)</f>
        <v>0</v>
      </c>
      <c r="AL829">
        <f>IF(Merge6[[#This Row],[Position2]]="CF",1,0)</f>
        <v>0</v>
      </c>
      <c r="AM829">
        <f>IF(Merge6[[#This Row],[Position2]]="ST",1,0)</f>
        <v>0</v>
      </c>
      <c r="AN829">
        <v>74</v>
      </c>
      <c r="AO829">
        <v>71</v>
      </c>
      <c r="AP829">
        <v>64</v>
      </c>
      <c r="AQ829">
        <v>68</v>
      </c>
      <c r="AR829">
        <v>53</v>
      </c>
      <c r="AS829">
        <v>53</v>
      </c>
      <c r="AT829">
        <v>43</v>
      </c>
      <c r="AU829">
        <v>56</v>
      </c>
      <c r="AV829">
        <v>31</v>
      </c>
      <c r="AW829">
        <v>55</v>
      </c>
      <c r="AX829">
        <v>34</v>
      </c>
      <c r="AY829">
        <v>36</v>
      </c>
      <c r="AZ829">
        <v>34</v>
      </c>
      <c r="BA829" t="s">
        <v>1234</v>
      </c>
      <c r="BB829">
        <v>75</v>
      </c>
      <c r="BC829">
        <v>74</v>
      </c>
      <c r="BD829">
        <v>84</v>
      </c>
      <c r="BE829">
        <v>80</v>
      </c>
      <c r="BF829">
        <v>48</v>
      </c>
      <c r="BG829">
        <v>80</v>
      </c>
      <c r="BH829">
        <v>67</v>
      </c>
      <c r="BI829">
        <v>82</v>
      </c>
      <c r="BJ829">
        <v>71</v>
      </c>
      <c r="BK829">
        <v>10</v>
      </c>
      <c r="BL829">
        <v>11</v>
      </c>
      <c r="BM829">
        <v>9</v>
      </c>
      <c r="BN829">
        <v>13</v>
      </c>
      <c r="BO829">
        <v>11</v>
      </c>
      <c r="BP829">
        <v>77</v>
      </c>
      <c r="BQ829">
        <v>68</v>
      </c>
      <c r="BR829">
        <v>56</v>
      </c>
      <c r="BS829">
        <v>69</v>
      </c>
      <c r="BT829">
        <v>54</v>
      </c>
      <c r="BU829">
        <v>62</v>
      </c>
    </row>
    <row r="830" spans="1:73" x14ac:dyDescent="0.25">
      <c r="A830" t="s">
        <v>996</v>
      </c>
      <c r="B830">
        <v>33</v>
      </c>
      <c r="C830" t="s">
        <v>10</v>
      </c>
      <c r="D830">
        <v>25</v>
      </c>
      <c r="E830">
        <f>Merge6[[#This Row],[age]]^2</f>
        <v>625</v>
      </c>
      <c r="F830" s="1">
        <v>7000000</v>
      </c>
      <c r="G830" s="1">
        <v>7000000</v>
      </c>
      <c r="H830" s="1">
        <f>Merge6[[#This Row],[MV at time]]/1000000</f>
        <v>7</v>
      </c>
      <c r="I830" s="1">
        <f>Merge6[[#This Row],[fee]]/1000000</f>
        <v>7</v>
      </c>
      <c r="J830" s="2">
        <f>Merge6[[#This Row],[fee]]/Merge6[[#This Row],[MV at time]]</f>
        <v>1</v>
      </c>
      <c r="K830" t="s">
        <v>773</v>
      </c>
      <c r="L830" t="s">
        <v>330</v>
      </c>
      <c r="M830" t="s">
        <v>427</v>
      </c>
      <c r="N830" t="s">
        <v>819</v>
      </c>
      <c r="O8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30" t="s">
        <v>91</v>
      </c>
      <c r="R830" t="s">
        <v>91</v>
      </c>
      <c r="S830">
        <v>75</v>
      </c>
      <c r="T830">
        <v>78</v>
      </c>
      <c r="U830">
        <f>Merge6[[#This Row],[POT]]-Merge6[[#This Row],[TOT]]</f>
        <v>3</v>
      </c>
      <c r="V830" t="s">
        <v>8</v>
      </c>
      <c r="W830">
        <f>IF(Merge6[[#This Row],[Preffoot]]="Right",1,0)</f>
        <v>1</v>
      </c>
      <c r="X830" t="s">
        <v>21</v>
      </c>
      <c r="Y830">
        <f>IF(Merge6[[#This Row],[Position2]]="GK",1,0)</f>
        <v>0</v>
      </c>
      <c r="Z830">
        <f>IF(Merge6[[#This Row],[Position2]]="LB",1,0)</f>
        <v>0</v>
      </c>
      <c r="AA830">
        <f>IF(Merge6[[#This Row],[Position2]]="CB",1,0)</f>
        <v>0</v>
      </c>
      <c r="AB830">
        <f>IF(Merge6[[#This Row],[Position2]]="RB",1,0)</f>
        <v>0</v>
      </c>
      <c r="AC830">
        <f>IF(Merge6[[#This Row],[Position2]]="LWB",1,0)</f>
        <v>0</v>
      </c>
      <c r="AD830">
        <f>IF(Merge6[[#This Row],[Position2]]="RWB",1,0)</f>
        <v>0</v>
      </c>
      <c r="AE830">
        <f>IF(Merge6[[#This Row],[Position2]]="LM",1,0)</f>
        <v>0</v>
      </c>
      <c r="AF830">
        <f>IF(Merge6[[#This Row],[Position2]]="CDM",1,0)</f>
        <v>0</v>
      </c>
      <c r="AG830">
        <f>IF(Merge6[[#This Row],[Position2]]="CM",1,0)</f>
        <v>0</v>
      </c>
      <c r="AH830">
        <f>IF(Merge6[[#This Row],[Position2]]="CAM",1,0)</f>
        <v>1</v>
      </c>
      <c r="AI830">
        <f>IF(Merge6[[#This Row],[Position2]]="RM",1,0)</f>
        <v>0</v>
      </c>
      <c r="AJ830">
        <f>IF(Merge6[[#This Row],[Position2]]="LW",1,0)</f>
        <v>0</v>
      </c>
      <c r="AK830">
        <f>IF(Merge6[[#This Row],[Position2]]="RW",1,0)</f>
        <v>0</v>
      </c>
      <c r="AL830">
        <f>IF(Merge6[[#This Row],[Position2]]="CF",1,0)</f>
        <v>0</v>
      </c>
      <c r="AM830">
        <f>IF(Merge6[[#This Row],[Position2]]="ST",1,0)</f>
        <v>0</v>
      </c>
      <c r="AN830">
        <v>81</v>
      </c>
      <c r="AO830">
        <v>80</v>
      </c>
      <c r="AP830">
        <v>64</v>
      </c>
      <c r="AQ830">
        <v>76</v>
      </c>
      <c r="AR830">
        <v>69</v>
      </c>
      <c r="AS830">
        <v>52</v>
      </c>
      <c r="AT830">
        <v>78</v>
      </c>
      <c r="AU830">
        <v>74</v>
      </c>
      <c r="AV830">
        <v>67</v>
      </c>
      <c r="AW830">
        <v>77</v>
      </c>
      <c r="AX830">
        <v>77</v>
      </c>
      <c r="AY830">
        <v>68</v>
      </c>
      <c r="AZ830">
        <v>71</v>
      </c>
      <c r="BA830">
        <v>63</v>
      </c>
      <c r="BB830">
        <v>51</v>
      </c>
      <c r="BC830">
        <v>62</v>
      </c>
      <c r="BD830">
        <v>70</v>
      </c>
      <c r="BE830">
        <v>73</v>
      </c>
      <c r="BF830">
        <v>55</v>
      </c>
      <c r="BG830">
        <v>75</v>
      </c>
      <c r="BH830">
        <v>66</v>
      </c>
      <c r="BI830">
        <v>76</v>
      </c>
      <c r="BJ830">
        <v>70</v>
      </c>
      <c r="BK830">
        <v>16</v>
      </c>
      <c r="BL830">
        <v>15</v>
      </c>
      <c r="BM830">
        <v>12</v>
      </c>
      <c r="BN830">
        <v>14</v>
      </c>
      <c r="BO830">
        <v>10</v>
      </c>
      <c r="BP830">
        <v>57</v>
      </c>
      <c r="BQ830">
        <v>73</v>
      </c>
      <c r="BR830">
        <v>75</v>
      </c>
      <c r="BS830">
        <v>29</v>
      </c>
      <c r="BT830">
        <v>75</v>
      </c>
      <c r="BU830">
        <v>81</v>
      </c>
    </row>
    <row r="831" spans="1:73" x14ac:dyDescent="0.25">
      <c r="A831" t="s">
        <v>464</v>
      </c>
      <c r="B831">
        <v>23</v>
      </c>
      <c r="C831" t="s">
        <v>57</v>
      </c>
      <c r="D831">
        <v>22</v>
      </c>
      <c r="E831">
        <f>Merge6[[#This Row],[age]]^2</f>
        <v>484</v>
      </c>
      <c r="F831" s="1">
        <v>5000000</v>
      </c>
      <c r="G831" s="1">
        <v>10560000</v>
      </c>
      <c r="H831" s="1">
        <f>Merge6[[#This Row],[MV at time]]/1000000</f>
        <v>5</v>
      </c>
      <c r="I831" s="1">
        <f>Merge6[[#This Row],[fee]]/1000000</f>
        <v>10.56</v>
      </c>
      <c r="J831" s="2">
        <f>Merge6[[#This Row],[fee]]/Merge6[[#This Row],[MV at time]]</f>
        <v>2.1120000000000001</v>
      </c>
      <c r="K831" t="s">
        <v>2</v>
      </c>
      <c r="L831" t="s">
        <v>108</v>
      </c>
      <c r="M831" t="s">
        <v>390</v>
      </c>
      <c r="N831" t="s">
        <v>442</v>
      </c>
      <c r="O8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8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831" t="s">
        <v>69</v>
      </c>
      <c r="R831" t="s">
        <v>69</v>
      </c>
      <c r="S831">
        <v>74</v>
      </c>
      <c r="T831">
        <v>82</v>
      </c>
      <c r="U831">
        <f>Merge6[[#This Row],[POT]]-Merge6[[#This Row],[TOT]]</f>
        <v>8</v>
      </c>
      <c r="V831" t="s">
        <v>8</v>
      </c>
      <c r="W831">
        <f>IF(Merge6[[#This Row],[Preffoot]]="Right",1,0)</f>
        <v>1</v>
      </c>
      <c r="X831" t="s">
        <v>20</v>
      </c>
      <c r="Y831">
        <f>IF(Merge6[[#This Row],[Position2]]="GK",1,0)</f>
        <v>0</v>
      </c>
      <c r="Z831">
        <f>IF(Merge6[[#This Row],[Position2]]="LB",1,0)</f>
        <v>0</v>
      </c>
      <c r="AA831">
        <f>IF(Merge6[[#This Row],[Position2]]="CB",1,0)</f>
        <v>0</v>
      </c>
      <c r="AB831">
        <f>IF(Merge6[[#This Row],[Position2]]="RB",1,0)</f>
        <v>0</v>
      </c>
      <c r="AC831">
        <f>IF(Merge6[[#This Row],[Position2]]="LWB",1,0)</f>
        <v>0</v>
      </c>
      <c r="AD831">
        <f>IF(Merge6[[#This Row],[Position2]]="RWB",1,0)</f>
        <v>0</v>
      </c>
      <c r="AE831">
        <f>IF(Merge6[[#This Row],[Position2]]="LM",1,0)</f>
        <v>0</v>
      </c>
      <c r="AF831">
        <f>IF(Merge6[[#This Row],[Position2]]="CDM",1,0)</f>
        <v>0</v>
      </c>
      <c r="AG831">
        <f>IF(Merge6[[#This Row],[Position2]]="CM",1,0)</f>
        <v>1</v>
      </c>
      <c r="AH831">
        <f>IF(Merge6[[#This Row],[Position2]]="CAM",1,0)</f>
        <v>0</v>
      </c>
      <c r="AI831">
        <f>IF(Merge6[[#This Row],[Position2]]="RM",1,0)</f>
        <v>0</v>
      </c>
      <c r="AJ831">
        <f>IF(Merge6[[#This Row],[Position2]]="LW",1,0)</f>
        <v>0</v>
      </c>
      <c r="AK831">
        <f>IF(Merge6[[#This Row],[Position2]]="RW",1,0)</f>
        <v>0</v>
      </c>
      <c r="AL831">
        <f>IF(Merge6[[#This Row],[Position2]]="CF",1,0)</f>
        <v>0</v>
      </c>
      <c r="AM831">
        <f>IF(Merge6[[#This Row],[Position2]]="ST",1,0)</f>
        <v>0</v>
      </c>
      <c r="AN831">
        <v>75</v>
      </c>
      <c r="AO831">
        <v>77</v>
      </c>
      <c r="AP831">
        <v>67</v>
      </c>
      <c r="AQ831">
        <v>76</v>
      </c>
      <c r="AR831">
        <v>72</v>
      </c>
      <c r="AS831">
        <v>41</v>
      </c>
      <c r="AT831">
        <v>72</v>
      </c>
      <c r="AU831">
        <v>65</v>
      </c>
      <c r="AV831">
        <v>70</v>
      </c>
      <c r="AW831">
        <v>68</v>
      </c>
      <c r="AX831">
        <v>56</v>
      </c>
      <c r="AY831">
        <v>63</v>
      </c>
      <c r="AZ831">
        <v>67</v>
      </c>
      <c r="BA831">
        <v>66</v>
      </c>
      <c r="BB831">
        <v>65</v>
      </c>
      <c r="BC831">
        <v>65</v>
      </c>
      <c r="BD831">
        <v>85</v>
      </c>
      <c r="BE831">
        <v>86</v>
      </c>
      <c r="BF831">
        <v>50</v>
      </c>
      <c r="BG831">
        <v>86</v>
      </c>
      <c r="BH831">
        <v>87</v>
      </c>
      <c r="BI831">
        <v>91</v>
      </c>
      <c r="BJ831">
        <v>65</v>
      </c>
      <c r="BK831">
        <v>10</v>
      </c>
      <c r="BL831">
        <v>15</v>
      </c>
      <c r="BM831">
        <v>14</v>
      </c>
      <c r="BN831">
        <v>7</v>
      </c>
      <c r="BO831">
        <v>10</v>
      </c>
      <c r="BP831">
        <v>67</v>
      </c>
      <c r="BQ831">
        <v>72</v>
      </c>
      <c r="BR831">
        <v>68</v>
      </c>
      <c r="BS831">
        <v>67</v>
      </c>
      <c r="BT831">
        <v>72</v>
      </c>
      <c r="BU831">
        <v>69</v>
      </c>
    </row>
    <row r="832" spans="1:73" x14ac:dyDescent="0.25">
      <c r="A832" t="s">
        <v>1364</v>
      </c>
      <c r="B832">
        <v>22</v>
      </c>
      <c r="C832" t="s">
        <v>57</v>
      </c>
      <c r="D832">
        <v>24</v>
      </c>
      <c r="E832">
        <f>Merge6[[#This Row],[age]]^2</f>
        <v>576</v>
      </c>
      <c r="F832" s="1">
        <v>15000000</v>
      </c>
      <c r="G832" s="1">
        <v>13000000</v>
      </c>
      <c r="H832" s="1">
        <f>Merge6[[#This Row],[MV at time]]/1000000</f>
        <v>15</v>
      </c>
      <c r="I832" s="1">
        <f>Merge6[[#This Row],[fee]]/1000000</f>
        <v>13</v>
      </c>
      <c r="J832" s="2">
        <f>Merge6[[#This Row],[fee]]/Merge6[[#This Row],[MV at time]]</f>
        <v>0.8666666666666667</v>
      </c>
      <c r="K832" t="s">
        <v>1233</v>
      </c>
      <c r="L832" t="s">
        <v>133</v>
      </c>
      <c r="M832" t="s">
        <v>90</v>
      </c>
      <c r="N832" t="s">
        <v>129</v>
      </c>
      <c r="O8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32" t="s">
        <v>91</v>
      </c>
      <c r="R832" t="s">
        <v>60</v>
      </c>
      <c r="S832">
        <v>75</v>
      </c>
      <c r="T832">
        <v>80</v>
      </c>
      <c r="U832">
        <f>Merge6[[#This Row],[POT]]-Merge6[[#This Row],[TOT]]</f>
        <v>5</v>
      </c>
      <c r="V832" t="s">
        <v>8</v>
      </c>
      <c r="W832">
        <f>IF(Merge6[[#This Row],[Preffoot]]="Right",1,0)</f>
        <v>1</v>
      </c>
      <c r="X832" t="s">
        <v>20</v>
      </c>
      <c r="Y832">
        <f>IF(Merge6[[#This Row],[Position2]]="GK",1,0)</f>
        <v>0</v>
      </c>
      <c r="Z832">
        <f>IF(Merge6[[#This Row],[Position2]]="LB",1,0)</f>
        <v>0</v>
      </c>
      <c r="AA832">
        <f>IF(Merge6[[#This Row],[Position2]]="CB",1,0)</f>
        <v>0</v>
      </c>
      <c r="AB832">
        <f>IF(Merge6[[#This Row],[Position2]]="RB",1,0)</f>
        <v>0</v>
      </c>
      <c r="AC832">
        <f>IF(Merge6[[#This Row],[Position2]]="LWB",1,0)</f>
        <v>0</v>
      </c>
      <c r="AD832">
        <f>IF(Merge6[[#This Row],[Position2]]="RWB",1,0)</f>
        <v>0</v>
      </c>
      <c r="AE832">
        <f>IF(Merge6[[#This Row],[Position2]]="LM",1,0)</f>
        <v>0</v>
      </c>
      <c r="AF832">
        <f>IF(Merge6[[#This Row],[Position2]]="CDM",1,0)</f>
        <v>0</v>
      </c>
      <c r="AG832">
        <f>IF(Merge6[[#This Row],[Position2]]="CM",1,0)</f>
        <v>1</v>
      </c>
      <c r="AH832">
        <f>IF(Merge6[[#This Row],[Position2]]="CAM",1,0)</f>
        <v>0</v>
      </c>
      <c r="AI832">
        <f>IF(Merge6[[#This Row],[Position2]]="RM",1,0)</f>
        <v>0</v>
      </c>
      <c r="AJ832">
        <f>IF(Merge6[[#This Row],[Position2]]="LW",1,0)</f>
        <v>0</v>
      </c>
      <c r="AK832">
        <f>IF(Merge6[[#This Row],[Position2]]="RW",1,0)</f>
        <v>0</v>
      </c>
      <c r="AL832">
        <f>IF(Merge6[[#This Row],[Position2]]="CF",1,0)</f>
        <v>0</v>
      </c>
      <c r="AM832">
        <f>IF(Merge6[[#This Row],[Position2]]="ST",1,0)</f>
        <v>0</v>
      </c>
      <c r="AN832">
        <v>82</v>
      </c>
      <c r="AO832">
        <v>83</v>
      </c>
      <c r="AP832">
        <v>61</v>
      </c>
      <c r="AQ832">
        <v>78</v>
      </c>
      <c r="AR832">
        <v>73</v>
      </c>
      <c r="AS832">
        <v>51</v>
      </c>
      <c r="AT832">
        <v>66</v>
      </c>
      <c r="AU832">
        <v>43</v>
      </c>
      <c r="AV832">
        <v>68</v>
      </c>
      <c r="AW832">
        <v>65</v>
      </c>
      <c r="AX832">
        <v>50</v>
      </c>
      <c r="AY832">
        <v>42</v>
      </c>
      <c r="AZ832">
        <v>50</v>
      </c>
      <c r="BA832" t="s">
        <v>1234</v>
      </c>
      <c r="BB832">
        <v>70</v>
      </c>
      <c r="BC832">
        <v>70</v>
      </c>
      <c r="BD832">
        <v>76</v>
      </c>
      <c r="BE832">
        <v>77</v>
      </c>
      <c r="BF832">
        <v>70</v>
      </c>
      <c r="BG832">
        <v>85</v>
      </c>
      <c r="BH832">
        <v>55</v>
      </c>
      <c r="BI832">
        <v>79</v>
      </c>
      <c r="BJ832">
        <v>67</v>
      </c>
      <c r="BK832">
        <v>7</v>
      </c>
      <c r="BL832">
        <v>7</v>
      </c>
      <c r="BM832">
        <v>6</v>
      </c>
      <c r="BN832">
        <v>7</v>
      </c>
      <c r="BO832">
        <v>10</v>
      </c>
      <c r="BP832">
        <v>71</v>
      </c>
      <c r="BQ832">
        <v>78</v>
      </c>
      <c r="BR832">
        <v>64</v>
      </c>
      <c r="BS832">
        <v>72</v>
      </c>
      <c r="BT832">
        <v>76</v>
      </c>
      <c r="BU832">
        <v>80</v>
      </c>
    </row>
    <row r="833" spans="1:73" x14ac:dyDescent="0.25">
      <c r="A833" t="s">
        <v>826</v>
      </c>
      <c r="B833">
        <v>9</v>
      </c>
      <c r="C833" t="s">
        <v>84</v>
      </c>
      <c r="D833">
        <v>35</v>
      </c>
      <c r="E833">
        <f>Merge6[[#This Row],[age]]^2</f>
        <v>1225</v>
      </c>
      <c r="F833" s="1">
        <v>500000</v>
      </c>
      <c r="G833" s="1">
        <v>5130000</v>
      </c>
      <c r="H833" s="1">
        <f>Merge6[[#This Row],[MV at time]]/1000000</f>
        <v>0.5</v>
      </c>
      <c r="I833" s="1">
        <f>Merge6[[#This Row],[fee]]/1000000</f>
        <v>5.13</v>
      </c>
      <c r="J833" s="2">
        <f>Merge6[[#This Row],[fee]]/Merge6[[#This Row],[MV at time]]</f>
        <v>10.26</v>
      </c>
      <c r="K833" t="s">
        <v>773</v>
      </c>
      <c r="L833" t="s">
        <v>371</v>
      </c>
      <c r="M833" t="s">
        <v>228</v>
      </c>
      <c r="N833" t="s">
        <v>363</v>
      </c>
      <c r="O8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33" t="s">
        <v>7</v>
      </c>
      <c r="R833" t="s">
        <v>55</v>
      </c>
      <c r="S833">
        <v>75</v>
      </c>
      <c r="T833">
        <v>75</v>
      </c>
      <c r="U833">
        <f>Merge6[[#This Row],[POT]]-Merge6[[#This Row],[TOT]]</f>
        <v>0</v>
      </c>
      <c r="V833" t="s">
        <v>8</v>
      </c>
      <c r="W833">
        <f>IF(Merge6[[#This Row],[Preffoot]]="Right",1,0)</f>
        <v>1</v>
      </c>
      <c r="X833" t="s">
        <v>87</v>
      </c>
      <c r="Y833">
        <f>IF(Merge6[[#This Row],[Position2]]="GK",1,0)</f>
        <v>1</v>
      </c>
      <c r="Z833">
        <f>IF(Merge6[[#This Row],[Position2]]="LB",1,0)</f>
        <v>0</v>
      </c>
      <c r="AA833">
        <f>IF(Merge6[[#This Row],[Position2]]="CB",1,0)</f>
        <v>0</v>
      </c>
      <c r="AB833">
        <f>IF(Merge6[[#This Row],[Position2]]="RB",1,0)</f>
        <v>0</v>
      </c>
      <c r="AC833">
        <f>IF(Merge6[[#This Row],[Position2]]="LWB",1,0)</f>
        <v>0</v>
      </c>
      <c r="AD833">
        <f>IF(Merge6[[#This Row],[Position2]]="RWB",1,0)</f>
        <v>0</v>
      </c>
      <c r="AE833">
        <f>IF(Merge6[[#This Row],[Position2]]="LM",1,0)</f>
        <v>0</v>
      </c>
      <c r="AF833">
        <f>IF(Merge6[[#This Row],[Position2]]="CDM",1,0)</f>
        <v>0</v>
      </c>
      <c r="AG833">
        <f>IF(Merge6[[#This Row],[Position2]]="CM",1,0)</f>
        <v>0</v>
      </c>
      <c r="AH833">
        <f>IF(Merge6[[#This Row],[Position2]]="CAM",1,0)</f>
        <v>0</v>
      </c>
      <c r="AI833">
        <f>IF(Merge6[[#This Row],[Position2]]="RM",1,0)</f>
        <v>0</v>
      </c>
      <c r="AJ833">
        <f>IF(Merge6[[#This Row],[Position2]]="LW",1,0)</f>
        <v>0</v>
      </c>
      <c r="AK833">
        <f>IF(Merge6[[#This Row],[Position2]]="RW",1,0)</f>
        <v>0</v>
      </c>
      <c r="AL833">
        <f>IF(Merge6[[#This Row],[Position2]]="CF",1,0)</f>
        <v>0</v>
      </c>
      <c r="AM833">
        <f>IF(Merge6[[#This Row],[Position2]]="ST",1,0)</f>
        <v>0</v>
      </c>
      <c r="AN833">
        <v>23</v>
      </c>
      <c r="AO833">
        <v>15</v>
      </c>
      <c r="AP833">
        <v>19</v>
      </c>
      <c r="AQ833">
        <v>24</v>
      </c>
      <c r="AR833">
        <v>36</v>
      </c>
      <c r="AS833">
        <v>24</v>
      </c>
      <c r="AT833">
        <v>53</v>
      </c>
      <c r="AU833">
        <v>16</v>
      </c>
      <c r="AV833">
        <v>18</v>
      </c>
      <c r="AW833">
        <v>11</v>
      </c>
      <c r="AX833">
        <v>11</v>
      </c>
      <c r="AY833">
        <v>21</v>
      </c>
      <c r="AZ833">
        <v>14</v>
      </c>
      <c r="BA833">
        <v>20</v>
      </c>
      <c r="BB833">
        <v>24</v>
      </c>
      <c r="BC833">
        <v>15</v>
      </c>
      <c r="BD833">
        <v>42</v>
      </c>
      <c r="BE833">
        <v>27</v>
      </c>
      <c r="BF833">
        <v>66</v>
      </c>
      <c r="BG833">
        <v>47</v>
      </c>
      <c r="BH833">
        <v>33</v>
      </c>
      <c r="BI833">
        <v>42</v>
      </c>
      <c r="BJ833">
        <v>63</v>
      </c>
      <c r="BK833">
        <v>76</v>
      </c>
      <c r="BL833">
        <v>75</v>
      </c>
      <c r="BM833">
        <v>74</v>
      </c>
      <c r="BN833">
        <v>71</v>
      </c>
      <c r="BO833">
        <v>76</v>
      </c>
      <c r="BP833">
        <v>18</v>
      </c>
      <c r="BQ833">
        <v>70</v>
      </c>
      <c r="BR833">
        <v>10</v>
      </c>
      <c r="BS833">
        <v>23</v>
      </c>
      <c r="BT833">
        <v>47</v>
      </c>
      <c r="BU833">
        <v>58</v>
      </c>
    </row>
    <row r="834" spans="1:73" x14ac:dyDescent="0.25">
      <c r="A834" t="s">
        <v>883</v>
      </c>
      <c r="B834">
        <v>20</v>
      </c>
      <c r="C834" t="s">
        <v>71</v>
      </c>
      <c r="D834">
        <v>24</v>
      </c>
      <c r="E834">
        <f>Merge6[[#This Row],[age]]^2</f>
        <v>576</v>
      </c>
      <c r="F834" s="1">
        <v>12000000</v>
      </c>
      <c r="G834" s="1">
        <v>12000000</v>
      </c>
      <c r="H834" s="1">
        <f>Merge6[[#This Row],[MV at time]]/1000000</f>
        <v>12</v>
      </c>
      <c r="I834" s="1">
        <f>Merge6[[#This Row],[fee]]/1000000</f>
        <v>12</v>
      </c>
      <c r="J834" s="2">
        <f>Merge6[[#This Row],[fee]]/Merge6[[#This Row],[MV at time]]</f>
        <v>1</v>
      </c>
      <c r="K834" t="s">
        <v>773</v>
      </c>
      <c r="L834" t="s">
        <v>117</v>
      </c>
      <c r="M834" t="s">
        <v>341</v>
      </c>
      <c r="N834" t="s">
        <v>36</v>
      </c>
      <c r="O8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34" t="s">
        <v>82</v>
      </c>
      <c r="R834" t="s">
        <v>6</v>
      </c>
      <c r="S834">
        <v>77</v>
      </c>
      <c r="T834">
        <v>80</v>
      </c>
      <c r="U834">
        <f>Merge6[[#This Row],[POT]]-Merge6[[#This Row],[TOT]]</f>
        <v>3</v>
      </c>
      <c r="V834" t="s">
        <v>8</v>
      </c>
      <c r="W834">
        <f>IF(Merge6[[#This Row],[Preffoot]]="Right",1,0)</f>
        <v>1</v>
      </c>
      <c r="X834" t="s">
        <v>156</v>
      </c>
      <c r="Y834">
        <f>IF(Merge6[[#This Row],[Position2]]="GK",1,0)</f>
        <v>0</v>
      </c>
      <c r="Z834">
        <f>IF(Merge6[[#This Row],[Position2]]="LB",1,0)</f>
        <v>0</v>
      </c>
      <c r="AA834">
        <f>IF(Merge6[[#This Row],[Position2]]="CB",1,0)</f>
        <v>0</v>
      </c>
      <c r="AB834">
        <f>IF(Merge6[[#This Row],[Position2]]="RB",1,0)</f>
        <v>0</v>
      </c>
      <c r="AC834">
        <f>IF(Merge6[[#This Row],[Position2]]="LWB",1,0)</f>
        <v>0</v>
      </c>
      <c r="AD834">
        <f>IF(Merge6[[#This Row],[Position2]]="RWB",1,0)</f>
        <v>0</v>
      </c>
      <c r="AE834">
        <f>IF(Merge6[[#This Row],[Position2]]="LM",1,0)</f>
        <v>0</v>
      </c>
      <c r="AF834">
        <f>IF(Merge6[[#This Row],[Position2]]="CDM",1,0)</f>
        <v>0</v>
      </c>
      <c r="AG834">
        <f>IF(Merge6[[#This Row],[Position2]]="CM",1,0)</f>
        <v>0</v>
      </c>
      <c r="AH834">
        <f>IF(Merge6[[#This Row],[Position2]]="CAM",1,0)</f>
        <v>0</v>
      </c>
      <c r="AI834">
        <f>IF(Merge6[[#This Row],[Position2]]="RM",1,0)</f>
        <v>0</v>
      </c>
      <c r="AJ834">
        <f>IF(Merge6[[#This Row],[Position2]]="LW",1,0)</f>
        <v>1</v>
      </c>
      <c r="AK834">
        <f>IF(Merge6[[#This Row],[Position2]]="RW",1,0)</f>
        <v>0</v>
      </c>
      <c r="AL834">
        <f>IF(Merge6[[#This Row],[Position2]]="CF",1,0)</f>
        <v>0</v>
      </c>
      <c r="AM834">
        <f>IF(Merge6[[#This Row],[Position2]]="ST",1,0)</f>
        <v>0</v>
      </c>
      <c r="AN834">
        <v>81</v>
      </c>
      <c r="AO834">
        <v>85</v>
      </c>
      <c r="AP834">
        <v>64</v>
      </c>
      <c r="AQ834">
        <v>74</v>
      </c>
      <c r="AR834">
        <v>68</v>
      </c>
      <c r="AS834">
        <v>48</v>
      </c>
      <c r="AT834">
        <v>81</v>
      </c>
      <c r="AU834">
        <v>75</v>
      </c>
      <c r="AV834">
        <v>80</v>
      </c>
      <c r="AW834">
        <v>84</v>
      </c>
      <c r="AX834">
        <v>68</v>
      </c>
      <c r="AY834">
        <v>45</v>
      </c>
      <c r="AZ834">
        <v>74</v>
      </c>
      <c r="BA834">
        <v>36</v>
      </c>
      <c r="BB834">
        <v>34</v>
      </c>
      <c r="BC834">
        <v>37</v>
      </c>
      <c r="BD834">
        <v>85</v>
      </c>
      <c r="BE834">
        <v>77</v>
      </c>
      <c r="BF834">
        <v>69</v>
      </c>
      <c r="BG834">
        <v>72</v>
      </c>
      <c r="BH834">
        <v>82</v>
      </c>
      <c r="BI834">
        <v>80</v>
      </c>
      <c r="BJ834">
        <v>35</v>
      </c>
      <c r="BK834">
        <v>10</v>
      </c>
      <c r="BL834">
        <v>15</v>
      </c>
      <c r="BM834">
        <v>16</v>
      </c>
      <c r="BN834">
        <v>8</v>
      </c>
      <c r="BO834">
        <v>16</v>
      </c>
      <c r="BP834">
        <v>68</v>
      </c>
      <c r="BQ834">
        <v>71</v>
      </c>
      <c r="BR834">
        <v>73</v>
      </c>
      <c r="BS834">
        <v>25</v>
      </c>
      <c r="BT834">
        <v>68</v>
      </c>
      <c r="BU834">
        <v>74</v>
      </c>
    </row>
    <row r="835" spans="1:73" x14ac:dyDescent="0.25">
      <c r="A835" t="s">
        <v>1416</v>
      </c>
      <c r="B835">
        <v>23</v>
      </c>
      <c r="C835" t="s">
        <v>23</v>
      </c>
      <c r="D835">
        <v>22</v>
      </c>
      <c r="E835">
        <f>Merge6[[#This Row],[age]]^2</f>
        <v>484</v>
      </c>
      <c r="F835" s="1">
        <v>12000000</v>
      </c>
      <c r="G835" s="1">
        <v>10000000</v>
      </c>
      <c r="H835" s="1">
        <f>Merge6[[#This Row],[MV at time]]/1000000</f>
        <v>12</v>
      </c>
      <c r="I835" s="1">
        <f>Merge6[[#This Row],[fee]]/1000000</f>
        <v>10</v>
      </c>
      <c r="J835" s="2">
        <f>Merge6[[#This Row],[fee]]/Merge6[[#This Row],[MV at time]]</f>
        <v>0.83333333333333337</v>
      </c>
      <c r="K835" t="s">
        <v>1233</v>
      </c>
      <c r="L835" t="s">
        <v>290</v>
      </c>
      <c r="M835" t="s">
        <v>341</v>
      </c>
      <c r="N835" t="s">
        <v>80</v>
      </c>
      <c r="O8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35" t="s">
        <v>82</v>
      </c>
      <c r="R835" t="s">
        <v>82</v>
      </c>
      <c r="S835">
        <v>79</v>
      </c>
      <c r="T835">
        <v>83</v>
      </c>
      <c r="U835">
        <f>Merge6[[#This Row],[POT]]-Merge6[[#This Row],[TOT]]</f>
        <v>4</v>
      </c>
      <c r="V835" t="s">
        <v>43</v>
      </c>
      <c r="W835">
        <f>IF(Merge6[[#This Row],[Preffoot]]="Right",1,0)</f>
        <v>0</v>
      </c>
      <c r="X835" t="s">
        <v>26</v>
      </c>
      <c r="Y835">
        <f>IF(Merge6[[#This Row],[Position2]]="GK",1,0)</f>
        <v>0</v>
      </c>
      <c r="Z835">
        <f>IF(Merge6[[#This Row],[Position2]]="LB",1,0)</f>
        <v>1</v>
      </c>
      <c r="AA835">
        <f>IF(Merge6[[#This Row],[Position2]]="CB",1,0)</f>
        <v>0</v>
      </c>
      <c r="AB835">
        <f>IF(Merge6[[#This Row],[Position2]]="RB",1,0)</f>
        <v>0</v>
      </c>
      <c r="AC835">
        <f>IF(Merge6[[#This Row],[Position2]]="LWB",1,0)</f>
        <v>0</v>
      </c>
      <c r="AD835">
        <f>IF(Merge6[[#This Row],[Position2]]="RWB",1,0)</f>
        <v>0</v>
      </c>
      <c r="AE835">
        <f>IF(Merge6[[#This Row],[Position2]]="LM",1,0)</f>
        <v>0</v>
      </c>
      <c r="AF835">
        <f>IF(Merge6[[#This Row],[Position2]]="CDM",1,0)</f>
        <v>0</v>
      </c>
      <c r="AG835">
        <f>IF(Merge6[[#This Row],[Position2]]="CM",1,0)</f>
        <v>0</v>
      </c>
      <c r="AH835">
        <f>IF(Merge6[[#This Row],[Position2]]="CAM",1,0)</f>
        <v>0</v>
      </c>
      <c r="AI835">
        <f>IF(Merge6[[#This Row],[Position2]]="RM",1,0)</f>
        <v>0</v>
      </c>
      <c r="AJ835">
        <f>IF(Merge6[[#This Row],[Position2]]="LW",1,0)</f>
        <v>0</v>
      </c>
      <c r="AK835">
        <f>IF(Merge6[[#This Row],[Position2]]="RW",1,0)</f>
        <v>0</v>
      </c>
      <c r="AL835">
        <f>IF(Merge6[[#This Row],[Position2]]="CF",1,0)</f>
        <v>0</v>
      </c>
      <c r="AM835">
        <f>IF(Merge6[[#This Row],[Position2]]="ST",1,0)</f>
        <v>0</v>
      </c>
      <c r="AN835">
        <v>80</v>
      </c>
      <c r="AO835">
        <v>76</v>
      </c>
      <c r="AP835">
        <v>77</v>
      </c>
      <c r="AQ835">
        <v>80</v>
      </c>
      <c r="AR835">
        <v>74</v>
      </c>
      <c r="AS835">
        <v>60</v>
      </c>
      <c r="AT835">
        <v>65</v>
      </c>
      <c r="AU835">
        <v>48</v>
      </c>
      <c r="AV835">
        <v>49</v>
      </c>
      <c r="AW835">
        <v>76</v>
      </c>
      <c r="AX835">
        <v>44</v>
      </c>
      <c r="AY835">
        <v>42</v>
      </c>
      <c r="AZ835">
        <v>61</v>
      </c>
      <c r="BA835" t="s">
        <v>1234</v>
      </c>
      <c r="BB835">
        <v>74</v>
      </c>
      <c r="BC835">
        <v>76</v>
      </c>
      <c r="BD835">
        <v>85</v>
      </c>
      <c r="BE835">
        <v>85</v>
      </c>
      <c r="BF835">
        <v>68</v>
      </c>
      <c r="BG835">
        <v>80</v>
      </c>
      <c r="BH835">
        <v>84</v>
      </c>
      <c r="BI835">
        <v>82</v>
      </c>
      <c r="BJ835">
        <v>56</v>
      </c>
      <c r="BK835">
        <v>9</v>
      </c>
      <c r="BL835">
        <v>8</v>
      </c>
      <c r="BM835">
        <v>12</v>
      </c>
      <c r="BN835">
        <v>6</v>
      </c>
      <c r="BO835">
        <v>13</v>
      </c>
      <c r="BP835">
        <v>78</v>
      </c>
      <c r="BQ835">
        <v>78</v>
      </c>
      <c r="BR835">
        <v>72</v>
      </c>
      <c r="BS835">
        <v>74</v>
      </c>
      <c r="BT835">
        <v>77</v>
      </c>
      <c r="BU835">
        <v>75</v>
      </c>
    </row>
    <row r="836" spans="1:73" x14ac:dyDescent="0.25">
      <c r="A836" t="s">
        <v>696</v>
      </c>
      <c r="B836">
        <v>59</v>
      </c>
      <c r="C836" t="s">
        <v>1</v>
      </c>
      <c r="D836">
        <v>19</v>
      </c>
      <c r="E836">
        <f>Merge6[[#This Row],[age]]^2</f>
        <v>361</v>
      </c>
      <c r="F836" s="1">
        <v>15000000</v>
      </c>
      <c r="G836" s="1">
        <v>15000000</v>
      </c>
      <c r="H836" s="1">
        <f>Merge6[[#This Row],[MV at time]]/1000000</f>
        <v>15</v>
      </c>
      <c r="I836" s="1">
        <f>Merge6[[#This Row],[fee]]/1000000</f>
        <v>15</v>
      </c>
      <c r="J836" s="2">
        <f>Merge6[[#This Row],[fee]]/Merge6[[#This Row],[MV at time]]</f>
        <v>1</v>
      </c>
      <c r="K836" t="s">
        <v>509</v>
      </c>
      <c r="L836" t="s">
        <v>316</v>
      </c>
      <c r="M836" t="s">
        <v>90</v>
      </c>
      <c r="N836" t="s">
        <v>253</v>
      </c>
      <c r="O8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36" t="s">
        <v>542</v>
      </c>
      <c r="R836" t="s">
        <v>91</v>
      </c>
      <c r="S836">
        <v>77</v>
      </c>
      <c r="T836">
        <v>86</v>
      </c>
      <c r="U836">
        <f>Merge6[[#This Row],[POT]]-Merge6[[#This Row],[TOT]]</f>
        <v>9</v>
      </c>
      <c r="V836" t="s">
        <v>8</v>
      </c>
      <c r="W836">
        <f>IF(Merge6[[#This Row],[Preffoot]]="Right",1,0)</f>
        <v>1</v>
      </c>
      <c r="X836" t="s">
        <v>9</v>
      </c>
      <c r="Y836">
        <f>IF(Merge6[[#This Row],[Position2]]="GK",1,0)</f>
        <v>0</v>
      </c>
      <c r="Z836">
        <f>IF(Merge6[[#This Row],[Position2]]="LB",1,0)</f>
        <v>0</v>
      </c>
      <c r="AA836">
        <f>IF(Merge6[[#This Row],[Position2]]="CB",1,0)</f>
        <v>1</v>
      </c>
      <c r="AB836">
        <f>IF(Merge6[[#This Row],[Position2]]="RB",1,0)</f>
        <v>0</v>
      </c>
      <c r="AC836">
        <f>IF(Merge6[[#This Row],[Position2]]="LWB",1,0)</f>
        <v>0</v>
      </c>
      <c r="AD836">
        <f>IF(Merge6[[#This Row],[Position2]]="RWB",1,0)</f>
        <v>0</v>
      </c>
      <c r="AE836">
        <f>IF(Merge6[[#This Row],[Position2]]="LM",1,0)</f>
        <v>0</v>
      </c>
      <c r="AF836">
        <f>IF(Merge6[[#This Row],[Position2]]="CDM",1,0)</f>
        <v>0</v>
      </c>
      <c r="AG836">
        <f>IF(Merge6[[#This Row],[Position2]]="CM",1,0)</f>
        <v>0</v>
      </c>
      <c r="AH836">
        <f>IF(Merge6[[#This Row],[Position2]]="CAM",1,0)</f>
        <v>0</v>
      </c>
      <c r="AI836">
        <f>IF(Merge6[[#This Row],[Position2]]="RM",1,0)</f>
        <v>0</v>
      </c>
      <c r="AJ836">
        <f>IF(Merge6[[#This Row],[Position2]]="LW",1,0)</f>
        <v>0</v>
      </c>
      <c r="AK836">
        <f>IF(Merge6[[#This Row],[Position2]]="RW",1,0)</f>
        <v>0</v>
      </c>
      <c r="AL836">
        <f>IF(Merge6[[#This Row],[Position2]]="CF",1,0)</f>
        <v>0</v>
      </c>
      <c r="AM836">
        <f>IF(Merge6[[#This Row],[Position2]]="ST",1,0)</f>
        <v>0</v>
      </c>
      <c r="AN836">
        <v>72</v>
      </c>
      <c r="AO836">
        <v>65</v>
      </c>
      <c r="AP836">
        <v>26</v>
      </c>
      <c r="AQ836">
        <v>70</v>
      </c>
      <c r="AR836">
        <v>68</v>
      </c>
      <c r="AS836">
        <v>77</v>
      </c>
      <c r="AT836">
        <v>48</v>
      </c>
      <c r="AU836">
        <v>35</v>
      </c>
      <c r="AV836">
        <v>25</v>
      </c>
      <c r="AW836">
        <v>32</v>
      </c>
      <c r="AX836">
        <v>31</v>
      </c>
      <c r="AY836">
        <v>47</v>
      </c>
      <c r="AZ836">
        <v>28</v>
      </c>
      <c r="BA836">
        <v>73</v>
      </c>
      <c r="BB836">
        <v>74</v>
      </c>
      <c r="BC836">
        <v>80</v>
      </c>
      <c r="BD836">
        <v>69</v>
      </c>
      <c r="BE836">
        <v>65</v>
      </c>
      <c r="BF836">
        <v>85</v>
      </c>
      <c r="BG836">
        <v>60</v>
      </c>
      <c r="BH836">
        <v>74</v>
      </c>
      <c r="BI836">
        <v>62</v>
      </c>
      <c r="BJ836">
        <v>84</v>
      </c>
      <c r="BK836">
        <v>6</v>
      </c>
      <c r="BL836">
        <v>10</v>
      </c>
      <c r="BM836">
        <v>13</v>
      </c>
      <c r="BN836">
        <v>10</v>
      </c>
      <c r="BO836">
        <v>5</v>
      </c>
      <c r="BP836">
        <v>78</v>
      </c>
      <c r="BQ836">
        <v>73</v>
      </c>
      <c r="BR836">
        <v>30</v>
      </c>
      <c r="BS836">
        <v>71</v>
      </c>
      <c r="BT836">
        <v>60</v>
      </c>
      <c r="BU836">
        <v>75</v>
      </c>
    </row>
    <row r="837" spans="1:73" x14ac:dyDescent="0.25">
      <c r="A837" t="s">
        <v>697</v>
      </c>
      <c r="B837">
        <v>35</v>
      </c>
      <c r="C837" t="s">
        <v>10</v>
      </c>
      <c r="D837">
        <v>23</v>
      </c>
      <c r="E837">
        <f>Merge6[[#This Row],[age]]^2</f>
        <v>529</v>
      </c>
      <c r="F837" s="1">
        <v>25000000</v>
      </c>
      <c r="G837" s="1">
        <v>28000000</v>
      </c>
      <c r="H837" s="1">
        <f>Merge6[[#This Row],[MV at time]]/1000000</f>
        <v>25</v>
      </c>
      <c r="I837" s="1">
        <f>Merge6[[#This Row],[fee]]/1000000</f>
        <v>28</v>
      </c>
      <c r="J837" s="2">
        <f>Merge6[[#This Row],[fee]]/Merge6[[#This Row],[MV at time]]</f>
        <v>1.1200000000000001</v>
      </c>
      <c r="K837" t="s">
        <v>509</v>
      </c>
      <c r="L837" t="s">
        <v>34</v>
      </c>
      <c r="M837" t="s">
        <v>95</v>
      </c>
      <c r="N837" t="s">
        <v>181</v>
      </c>
      <c r="O8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37" t="s">
        <v>6</v>
      </c>
      <c r="R837" t="s">
        <v>60</v>
      </c>
      <c r="S837">
        <v>79</v>
      </c>
      <c r="T837">
        <v>85</v>
      </c>
      <c r="U837">
        <f>Merge6[[#This Row],[POT]]-Merge6[[#This Row],[TOT]]</f>
        <v>6</v>
      </c>
      <c r="V837" t="s">
        <v>8</v>
      </c>
      <c r="W837">
        <f>IF(Merge6[[#This Row],[Preffoot]]="Right",1,0)</f>
        <v>1</v>
      </c>
      <c r="X837" t="s">
        <v>77</v>
      </c>
      <c r="Y837">
        <f>IF(Merge6[[#This Row],[Position2]]="GK",1,0)</f>
        <v>0</v>
      </c>
      <c r="Z837">
        <f>IF(Merge6[[#This Row],[Position2]]="LB",1,0)</f>
        <v>0</v>
      </c>
      <c r="AA837">
        <f>IF(Merge6[[#This Row],[Position2]]="CB",1,0)</f>
        <v>0</v>
      </c>
      <c r="AB837">
        <f>IF(Merge6[[#This Row],[Position2]]="RB",1,0)</f>
        <v>0</v>
      </c>
      <c r="AC837">
        <f>IF(Merge6[[#This Row],[Position2]]="LWB",1,0)</f>
        <v>0</v>
      </c>
      <c r="AD837">
        <f>IF(Merge6[[#This Row],[Position2]]="RWB",1,0)</f>
        <v>0</v>
      </c>
      <c r="AE837">
        <f>IF(Merge6[[#This Row],[Position2]]="LM",1,0)</f>
        <v>1</v>
      </c>
      <c r="AF837">
        <f>IF(Merge6[[#This Row],[Position2]]="CDM",1,0)</f>
        <v>0</v>
      </c>
      <c r="AG837">
        <f>IF(Merge6[[#This Row],[Position2]]="CM",1,0)</f>
        <v>0</v>
      </c>
      <c r="AH837">
        <f>IF(Merge6[[#This Row],[Position2]]="CAM",1,0)</f>
        <v>0</v>
      </c>
      <c r="AI837">
        <f>IF(Merge6[[#This Row],[Position2]]="RM",1,0)</f>
        <v>0</v>
      </c>
      <c r="AJ837">
        <f>IF(Merge6[[#This Row],[Position2]]="LW",1,0)</f>
        <v>0</v>
      </c>
      <c r="AK837">
        <f>IF(Merge6[[#This Row],[Position2]]="RW",1,0)</f>
        <v>0</v>
      </c>
      <c r="AL837">
        <f>IF(Merge6[[#This Row],[Position2]]="CF",1,0)</f>
        <v>0</v>
      </c>
      <c r="AM837">
        <f>IF(Merge6[[#This Row],[Position2]]="ST",1,0)</f>
        <v>0</v>
      </c>
      <c r="AN837">
        <v>81</v>
      </c>
      <c r="AO837">
        <v>79</v>
      </c>
      <c r="AP837">
        <v>75</v>
      </c>
      <c r="AQ837">
        <v>81</v>
      </c>
      <c r="AR837">
        <v>78</v>
      </c>
      <c r="AS837">
        <v>50</v>
      </c>
      <c r="AT837">
        <v>77</v>
      </c>
      <c r="AU837">
        <v>77</v>
      </c>
      <c r="AV837">
        <v>80</v>
      </c>
      <c r="AW837">
        <v>70</v>
      </c>
      <c r="AX837">
        <v>70</v>
      </c>
      <c r="AY837">
        <v>55</v>
      </c>
      <c r="AZ837">
        <v>72</v>
      </c>
      <c r="BA837">
        <v>72</v>
      </c>
      <c r="BB837">
        <v>71</v>
      </c>
      <c r="BC837">
        <v>72</v>
      </c>
      <c r="BD837">
        <v>69</v>
      </c>
      <c r="BE837">
        <v>79</v>
      </c>
      <c r="BF837">
        <v>63</v>
      </c>
      <c r="BG837">
        <v>75</v>
      </c>
      <c r="BH837">
        <v>65</v>
      </c>
      <c r="BI837">
        <v>76</v>
      </c>
      <c r="BJ837">
        <v>58</v>
      </c>
      <c r="BK837">
        <v>7</v>
      </c>
      <c r="BL837">
        <v>9</v>
      </c>
      <c r="BM837">
        <v>11</v>
      </c>
      <c r="BN837">
        <v>12</v>
      </c>
      <c r="BO837">
        <v>15</v>
      </c>
      <c r="BP837">
        <v>65</v>
      </c>
      <c r="BQ837">
        <v>75</v>
      </c>
      <c r="BR837">
        <v>76</v>
      </c>
      <c r="BS837">
        <v>74</v>
      </c>
      <c r="BT837">
        <v>80</v>
      </c>
      <c r="BU837">
        <v>75</v>
      </c>
    </row>
    <row r="838" spans="1:73" x14ac:dyDescent="0.25">
      <c r="A838" t="s">
        <v>88</v>
      </c>
      <c r="B838">
        <v>11</v>
      </c>
      <c r="C838" t="s">
        <v>33</v>
      </c>
      <c r="D838">
        <v>20</v>
      </c>
      <c r="E838">
        <f>Merge6[[#This Row],[age]]^2</f>
        <v>400</v>
      </c>
      <c r="F838" s="1">
        <v>10000000</v>
      </c>
      <c r="G838" s="1">
        <v>9000000</v>
      </c>
      <c r="H838" s="1">
        <f>Merge6[[#This Row],[MV at time]]/1000000</f>
        <v>10</v>
      </c>
      <c r="I838" s="1">
        <f>Merge6[[#This Row],[fee]]/1000000</f>
        <v>9</v>
      </c>
      <c r="J838" s="2">
        <f>Merge6[[#This Row],[fee]]/Merge6[[#This Row],[MV at time]]</f>
        <v>0.9</v>
      </c>
      <c r="K838" t="s">
        <v>2</v>
      </c>
      <c r="L838" t="s">
        <v>34</v>
      </c>
      <c r="M838" t="s">
        <v>89</v>
      </c>
      <c r="N838" t="s">
        <v>90</v>
      </c>
      <c r="O8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38" t="s">
        <v>60</v>
      </c>
      <c r="R838" t="s">
        <v>91</v>
      </c>
      <c r="S838">
        <v>75</v>
      </c>
      <c r="T838">
        <v>86</v>
      </c>
      <c r="U838">
        <f>Merge6[[#This Row],[POT]]-Merge6[[#This Row],[TOT]]</f>
        <v>11</v>
      </c>
      <c r="V838" t="s">
        <v>8</v>
      </c>
      <c r="W838">
        <f>IF(Merge6[[#This Row],[Preffoot]]="Right",1,0)</f>
        <v>1</v>
      </c>
      <c r="X838" t="s">
        <v>92</v>
      </c>
      <c r="Y838">
        <f>IF(Merge6[[#This Row],[Position2]]="GK",1,0)</f>
        <v>0</v>
      </c>
      <c r="Z838">
        <f>IF(Merge6[[#This Row],[Position2]]="LB",1,0)</f>
        <v>0</v>
      </c>
      <c r="AA838">
        <f>IF(Merge6[[#This Row],[Position2]]="CB",1,0)</f>
        <v>0</v>
      </c>
      <c r="AB838">
        <f>IF(Merge6[[#This Row],[Position2]]="RB",1,0)</f>
        <v>0</v>
      </c>
      <c r="AC838">
        <f>IF(Merge6[[#This Row],[Position2]]="LWB",1,0)</f>
        <v>0</v>
      </c>
      <c r="AD838">
        <f>IF(Merge6[[#This Row],[Position2]]="RWB",1,0)</f>
        <v>1</v>
      </c>
      <c r="AE838">
        <f>IF(Merge6[[#This Row],[Position2]]="LM",1,0)</f>
        <v>0</v>
      </c>
      <c r="AF838">
        <f>IF(Merge6[[#This Row],[Position2]]="CDM",1,0)</f>
        <v>0</v>
      </c>
      <c r="AG838">
        <f>IF(Merge6[[#This Row],[Position2]]="CM",1,0)</f>
        <v>0</v>
      </c>
      <c r="AH838">
        <f>IF(Merge6[[#This Row],[Position2]]="CAM",1,0)</f>
        <v>0</v>
      </c>
      <c r="AI838">
        <f>IF(Merge6[[#This Row],[Position2]]="RM",1,0)</f>
        <v>0</v>
      </c>
      <c r="AJ838">
        <f>IF(Merge6[[#This Row],[Position2]]="LW",1,0)</f>
        <v>0</v>
      </c>
      <c r="AK838">
        <f>IF(Merge6[[#This Row],[Position2]]="RW",1,0)</f>
        <v>0</v>
      </c>
      <c r="AL838">
        <f>IF(Merge6[[#This Row],[Position2]]="CF",1,0)</f>
        <v>0</v>
      </c>
      <c r="AM838">
        <f>IF(Merge6[[#This Row],[Position2]]="ST",1,0)</f>
        <v>0</v>
      </c>
      <c r="AN838">
        <v>80</v>
      </c>
      <c r="AO838">
        <v>77</v>
      </c>
      <c r="AP838">
        <v>75</v>
      </c>
      <c r="AQ838">
        <v>69</v>
      </c>
      <c r="AR838">
        <v>63</v>
      </c>
      <c r="AS838">
        <v>67</v>
      </c>
      <c r="AT838">
        <v>57</v>
      </c>
      <c r="AU838">
        <v>53</v>
      </c>
      <c r="AV838">
        <v>52</v>
      </c>
      <c r="AW838">
        <v>71</v>
      </c>
      <c r="AX838">
        <v>34</v>
      </c>
      <c r="AY838">
        <v>37</v>
      </c>
      <c r="AZ838">
        <v>21</v>
      </c>
      <c r="BA838">
        <v>73</v>
      </c>
      <c r="BB838">
        <v>75</v>
      </c>
      <c r="BC838">
        <v>77</v>
      </c>
      <c r="BD838">
        <v>89</v>
      </c>
      <c r="BE838">
        <v>74</v>
      </c>
      <c r="BF838">
        <v>67</v>
      </c>
      <c r="BG838">
        <v>85</v>
      </c>
      <c r="BH838">
        <v>85</v>
      </c>
      <c r="BI838">
        <v>84</v>
      </c>
      <c r="BJ838">
        <v>61</v>
      </c>
      <c r="BK838">
        <v>12</v>
      </c>
      <c r="BL838">
        <v>10</v>
      </c>
      <c r="BM838">
        <v>7</v>
      </c>
      <c r="BN838">
        <v>14</v>
      </c>
      <c r="BO838">
        <v>15</v>
      </c>
      <c r="BP838">
        <v>65</v>
      </c>
      <c r="BQ838">
        <v>64</v>
      </c>
      <c r="BR838">
        <v>67</v>
      </c>
      <c r="BS838">
        <v>69</v>
      </c>
      <c r="BT838">
        <v>64</v>
      </c>
      <c r="BU838">
        <v>62</v>
      </c>
    </row>
    <row r="839" spans="1:73" x14ac:dyDescent="0.25">
      <c r="A839" t="s">
        <v>964</v>
      </c>
      <c r="B839">
        <v>30</v>
      </c>
      <c r="C839" t="s">
        <v>1</v>
      </c>
      <c r="D839">
        <v>26</v>
      </c>
      <c r="E839">
        <f>Merge6[[#This Row],[age]]^2</f>
        <v>676</v>
      </c>
      <c r="F839" s="1">
        <v>4800000</v>
      </c>
      <c r="G839" s="1">
        <v>6000000</v>
      </c>
      <c r="H839" s="1">
        <f>Merge6[[#This Row],[MV at time]]/1000000</f>
        <v>4.8</v>
      </c>
      <c r="I839" s="1">
        <f>Merge6[[#This Row],[fee]]/1000000</f>
        <v>6</v>
      </c>
      <c r="J839" s="2">
        <f>Merge6[[#This Row],[fee]]/Merge6[[#This Row],[MV at time]]</f>
        <v>1.25</v>
      </c>
      <c r="K839" t="s">
        <v>773</v>
      </c>
      <c r="L839" t="s">
        <v>34</v>
      </c>
      <c r="M839" t="s">
        <v>230</v>
      </c>
      <c r="N839" t="s">
        <v>184</v>
      </c>
      <c r="O8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39" t="s">
        <v>30</v>
      </c>
      <c r="R839" t="s">
        <v>60</v>
      </c>
      <c r="S839">
        <v>76</v>
      </c>
      <c r="T839">
        <v>79</v>
      </c>
      <c r="U839">
        <f>Merge6[[#This Row],[POT]]-Merge6[[#This Row],[TOT]]</f>
        <v>3</v>
      </c>
      <c r="V839" t="s">
        <v>43</v>
      </c>
      <c r="W839">
        <f>IF(Merge6[[#This Row],[Preffoot]]="Right",1,0)</f>
        <v>0</v>
      </c>
      <c r="X839" t="s">
        <v>9</v>
      </c>
      <c r="Y839">
        <f>IF(Merge6[[#This Row],[Position2]]="GK",1,0)</f>
        <v>0</v>
      </c>
      <c r="Z839">
        <f>IF(Merge6[[#This Row],[Position2]]="LB",1,0)</f>
        <v>0</v>
      </c>
      <c r="AA839">
        <f>IF(Merge6[[#This Row],[Position2]]="CB",1,0)</f>
        <v>1</v>
      </c>
      <c r="AB839">
        <f>IF(Merge6[[#This Row],[Position2]]="RB",1,0)</f>
        <v>0</v>
      </c>
      <c r="AC839">
        <f>IF(Merge6[[#This Row],[Position2]]="LWB",1,0)</f>
        <v>0</v>
      </c>
      <c r="AD839">
        <f>IF(Merge6[[#This Row],[Position2]]="RWB",1,0)</f>
        <v>0</v>
      </c>
      <c r="AE839">
        <f>IF(Merge6[[#This Row],[Position2]]="LM",1,0)</f>
        <v>0</v>
      </c>
      <c r="AF839">
        <f>IF(Merge6[[#This Row],[Position2]]="CDM",1,0)</f>
        <v>0</v>
      </c>
      <c r="AG839">
        <f>IF(Merge6[[#This Row],[Position2]]="CM",1,0)</f>
        <v>0</v>
      </c>
      <c r="AH839">
        <f>IF(Merge6[[#This Row],[Position2]]="CAM",1,0)</f>
        <v>0</v>
      </c>
      <c r="AI839">
        <f>IF(Merge6[[#This Row],[Position2]]="RM",1,0)</f>
        <v>0</v>
      </c>
      <c r="AJ839">
        <f>IF(Merge6[[#This Row],[Position2]]="LW",1,0)</f>
        <v>0</v>
      </c>
      <c r="AK839">
        <f>IF(Merge6[[#This Row],[Position2]]="RW",1,0)</f>
        <v>0</v>
      </c>
      <c r="AL839">
        <f>IF(Merge6[[#This Row],[Position2]]="CF",1,0)</f>
        <v>0</v>
      </c>
      <c r="AM839">
        <f>IF(Merge6[[#This Row],[Position2]]="ST",1,0)</f>
        <v>0</v>
      </c>
      <c r="AN839">
        <v>63</v>
      </c>
      <c r="AO839">
        <v>41</v>
      </c>
      <c r="AP839">
        <v>32</v>
      </c>
      <c r="AQ839">
        <v>71</v>
      </c>
      <c r="AR839">
        <v>65</v>
      </c>
      <c r="AS839">
        <v>82</v>
      </c>
      <c r="AT839">
        <v>53</v>
      </c>
      <c r="AU839">
        <v>38</v>
      </c>
      <c r="AV839">
        <v>40</v>
      </c>
      <c r="AW839">
        <v>27</v>
      </c>
      <c r="AX839">
        <v>30</v>
      </c>
      <c r="AY839">
        <v>31</v>
      </c>
      <c r="AZ839">
        <v>28</v>
      </c>
      <c r="BA839">
        <v>76</v>
      </c>
      <c r="BB839">
        <v>73</v>
      </c>
      <c r="BC839">
        <v>77</v>
      </c>
      <c r="BD839">
        <v>55</v>
      </c>
      <c r="BE839">
        <v>72</v>
      </c>
      <c r="BF839">
        <v>86</v>
      </c>
      <c r="BG839">
        <v>37</v>
      </c>
      <c r="BH839">
        <v>53</v>
      </c>
      <c r="BI839">
        <v>49</v>
      </c>
      <c r="BJ839">
        <v>75</v>
      </c>
      <c r="BK839">
        <v>13</v>
      </c>
      <c r="BL839">
        <v>6</v>
      </c>
      <c r="BM839">
        <v>14</v>
      </c>
      <c r="BN839">
        <v>7</v>
      </c>
      <c r="BO839">
        <v>12</v>
      </c>
      <c r="BP839">
        <v>80</v>
      </c>
      <c r="BQ839">
        <v>76</v>
      </c>
      <c r="BR839">
        <v>34</v>
      </c>
      <c r="BS839">
        <v>74</v>
      </c>
      <c r="BT839">
        <v>37</v>
      </c>
      <c r="BU839">
        <v>76</v>
      </c>
    </row>
    <row r="840" spans="1:73" x14ac:dyDescent="0.25">
      <c r="A840" t="s">
        <v>856</v>
      </c>
      <c r="B840">
        <v>11</v>
      </c>
      <c r="C840" t="s">
        <v>28</v>
      </c>
      <c r="D840">
        <v>18</v>
      </c>
      <c r="E840">
        <f>Merge6[[#This Row],[age]]^2</f>
        <v>324</v>
      </c>
      <c r="F840" s="1" t="s">
        <v>380</v>
      </c>
      <c r="G840" s="1">
        <v>10000000</v>
      </c>
      <c r="H840" s="1" t="e">
        <f>Merge6[[#This Row],[MV at time]]/1000000</f>
        <v>#VALUE!</v>
      </c>
      <c r="I840" s="1">
        <f>Merge6[[#This Row],[fee]]/1000000</f>
        <v>10</v>
      </c>
      <c r="J840" s="2" t="e">
        <f>Merge6[[#This Row],[fee]]/Merge6[[#This Row],[MV at time]]</f>
        <v>#VALUE!</v>
      </c>
      <c r="K840" t="s">
        <v>773</v>
      </c>
      <c r="L840" t="s">
        <v>34</v>
      </c>
      <c r="M840" t="s">
        <v>857</v>
      </c>
      <c r="N840" t="s">
        <v>757</v>
      </c>
      <c r="O8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40" t="s">
        <v>858</v>
      </c>
      <c r="R840" t="s">
        <v>484</v>
      </c>
      <c r="S840">
        <v>67</v>
      </c>
      <c r="T840">
        <v>80</v>
      </c>
      <c r="U840">
        <f>Merge6[[#This Row],[POT]]-Merge6[[#This Row],[TOT]]</f>
        <v>13</v>
      </c>
      <c r="V840" t="s">
        <v>8</v>
      </c>
      <c r="W840">
        <f>IF(Merge6[[#This Row],[Preffoot]]="Right",1,0)</f>
        <v>1</v>
      </c>
      <c r="X840" t="s">
        <v>15</v>
      </c>
      <c r="Y840">
        <f>IF(Merge6[[#This Row],[Position2]]="GK",1,0)</f>
        <v>0</v>
      </c>
      <c r="Z840">
        <f>IF(Merge6[[#This Row],[Position2]]="LB",1,0)</f>
        <v>0</v>
      </c>
      <c r="AA840">
        <f>IF(Merge6[[#This Row],[Position2]]="CB",1,0)</f>
        <v>0</v>
      </c>
      <c r="AB840">
        <f>IF(Merge6[[#This Row],[Position2]]="RB",1,0)</f>
        <v>0</v>
      </c>
      <c r="AC840">
        <f>IF(Merge6[[#This Row],[Position2]]="LWB",1,0)</f>
        <v>0</v>
      </c>
      <c r="AD840">
        <f>IF(Merge6[[#This Row],[Position2]]="RWB",1,0)</f>
        <v>0</v>
      </c>
      <c r="AE840">
        <f>IF(Merge6[[#This Row],[Position2]]="LM",1,0)</f>
        <v>0</v>
      </c>
      <c r="AF840">
        <f>IF(Merge6[[#This Row],[Position2]]="CDM",1,0)</f>
        <v>0</v>
      </c>
      <c r="AG840">
        <f>IF(Merge6[[#This Row],[Position2]]="CM",1,0)</f>
        <v>0</v>
      </c>
      <c r="AH840">
        <f>IF(Merge6[[#This Row],[Position2]]="CAM",1,0)</f>
        <v>0</v>
      </c>
      <c r="AI840">
        <f>IF(Merge6[[#This Row],[Position2]]="RM",1,0)</f>
        <v>0</v>
      </c>
      <c r="AJ840">
        <f>IF(Merge6[[#This Row],[Position2]]="LW",1,0)</f>
        <v>0</v>
      </c>
      <c r="AK840">
        <f>IF(Merge6[[#This Row],[Position2]]="RW",1,0)</f>
        <v>0</v>
      </c>
      <c r="AL840">
        <f>IF(Merge6[[#This Row],[Position2]]="CF",1,0)</f>
        <v>0</v>
      </c>
      <c r="AM840">
        <f>IF(Merge6[[#This Row],[Position2]]="ST",1,0)</f>
        <v>1</v>
      </c>
      <c r="AN840">
        <v>67</v>
      </c>
      <c r="AO840">
        <v>69</v>
      </c>
      <c r="AP840">
        <v>42</v>
      </c>
      <c r="AQ840">
        <v>64</v>
      </c>
      <c r="AR840">
        <v>43</v>
      </c>
      <c r="AS840">
        <v>68</v>
      </c>
      <c r="AT840">
        <v>63</v>
      </c>
      <c r="AU840">
        <v>70</v>
      </c>
      <c r="AV840">
        <v>65</v>
      </c>
      <c r="AW840">
        <v>45</v>
      </c>
      <c r="AX840">
        <v>37</v>
      </c>
      <c r="AY840">
        <v>70</v>
      </c>
      <c r="AZ840">
        <v>60</v>
      </c>
      <c r="BA840">
        <v>14</v>
      </c>
      <c r="BB840">
        <v>18</v>
      </c>
      <c r="BC840">
        <v>16</v>
      </c>
      <c r="BD840">
        <v>78</v>
      </c>
      <c r="BE840">
        <v>65</v>
      </c>
      <c r="BF840">
        <v>58</v>
      </c>
      <c r="BG840">
        <v>75</v>
      </c>
      <c r="BH840">
        <v>72</v>
      </c>
      <c r="BI840">
        <v>80</v>
      </c>
      <c r="BJ840">
        <v>67</v>
      </c>
      <c r="BK840">
        <v>13</v>
      </c>
      <c r="BL840">
        <v>9</v>
      </c>
      <c r="BM840">
        <v>12</v>
      </c>
      <c r="BN840">
        <v>14</v>
      </c>
      <c r="BO840">
        <v>12</v>
      </c>
      <c r="BP840">
        <v>35</v>
      </c>
      <c r="BQ840">
        <v>64</v>
      </c>
      <c r="BR840">
        <v>68</v>
      </c>
      <c r="BS840">
        <v>17</v>
      </c>
      <c r="BT840">
        <v>56</v>
      </c>
      <c r="BU840">
        <v>58</v>
      </c>
    </row>
    <row r="841" spans="1:73" x14ac:dyDescent="0.25">
      <c r="A841" t="s">
        <v>1191</v>
      </c>
      <c r="B841">
        <v>23</v>
      </c>
      <c r="C841" t="s">
        <v>17</v>
      </c>
      <c r="D841">
        <v>24</v>
      </c>
      <c r="E841">
        <f>Merge6[[#This Row],[age]]^2</f>
        <v>576</v>
      </c>
      <c r="F841" s="1">
        <v>6000000</v>
      </c>
      <c r="G841" s="1">
        <v>6000000</v>
      </c>
      <c r="H841" s="1">
        <f>Merge6[[#This Row],[MV at time]]/1000000</f>
        <v>6</v>
      </c>
      <c r="I841" s="1">
        <f>Merge6[[#This Row],[fee]]/1000000</f>
        <v>6</v>
      </c>
      <c r="J841" s="2">
        <f>Merge6[[#This Row],[fee]]/Merge6[[#This Row],[MV at time]]</f>
        <v>1</v>
      </c>
      <c r="K841" t="s">
        <v>1050</v>
      </c>
      <c r="L841" t="s">
        <v>290</v>
      </c>
      <c r="M841" t="s">
        <v>456</v>
      </c>
      <c r="N841" t="s">
        <v>274</v>
      </c>
      <c r="O8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41" t="s">
        <v>82</v>
      </c>
      <c r="R841" t="s">
        <v>55</v>
      </c>
      <c r="S841">
        <v>78</v>
      </c>
      <c r="T841">
        <v>82</v>
      </c>
      <c r="U841">
        <f>Merge6[[#This Row],[POT]]-Merge6[[#This Row],[TOT]]</f>
        <v>4</v>
      </c>
      <c r="V841" t="s">
        <v>8</v>
      </c>
      <c r="W841">
        <f>IF(Merge6[[#This Row],[Preffoot]]="Right",1,0)</f>
        <v>1</v>
      </c>
      <c r="X841" t="s">
        <v>61</v>
      </c>
      <c r="Y841">
        <f>IF(Merge6[[#This Row],[Position2]]="GK",1,0)</f>
        <v>0</v>
      </c>
      <c r="Z841">
        <f>IF(Merge6[[#This Row],[Position2]]="LB",1,0)</f>
        <v>0</v>
      </c>
      <c r="AA841">
        <f>IF(Merge6[[#This Row],[Position2]]="CB",1,0)</f>
        <v>0</v>
      </c>
      <c r="AB841">
        <f>IF(Merge6[[#This Row],[Position2]]="RB",1,0)</f>
        <v>0</v>
      </c>
      <c r="AC841">
        <f>IF(Merge6[[#This Row],[Position2]]="LWB",1,0)</f>
        <v>0</v>
      </c>
      <c r="AD841">
        <f>IF(Merge6[[#This Row],[Position2]]="RWB",1,0)</f>
        <v>0</v>
      </c>
      <c r="AE841">
        <f>IF(Merge6[[#This Row],[Position2]]="LM",1,0)</f>
        <v>0</v>
      </c>
      <c r="AF841">
        <f>IF(Merge6[[#This Row],[Position2]]="CDM",1,0)</f>
        <v>1</v>
      </c>
      <c r="AG841">
        <f>IF(Merge6[[#This Row],[Position2]]="CM",1,0)</f>
        <v>0</v>
      </c>
      <c r="AH841">
        <f>IF(Merge6[[#This Row],[Position2]]="CAM",1,0)</f>
        <v>0</v>
      </c>
      <c r="AI841">
        <f>IF(Merge6[[#This Row],[Position2]]="RM",1,0)</f>
        <v>0</v>
      </c>
      <c r="AJ841">
        <f>IF(Merge6[[#This Row],[Position2]]="LW",1,0)</f>
        <v>0</v>
      </c>
      <c r="AK841">
        <f>IF(Merge6[[#This Row],[Position2]]="RW",1,0)</f>
        <v>0</v>
      </c>
      <c r="AL841">
        <f>IF(Merge6[[#This Row],[Position2]]="CF",1,0)</f>
        <v>0</v>
      </c>
      <c r="AM841">
        <f>IF(Merge6[[#This Row],[Position2]]="ST",1,0)</f>
        <v>0</v>
      </c>
      <c r="AN841">
        <v>78</v>
      </c>
      <c r="AO841">
        <v>75</v>
      </c>
      <c r="AP841">
        <v>59</v>
      </c>
      <c r="AQ841">
        <v>78</v>
      </c>
      <c r="AR841">
        <v>76</v>
      </c>
      <c r="AS841">
        <v>69</v>
      </c>
      <c r="AT841">
        <v>76</v>
      </c>
      <c r="AU841">
        <v>59</v>
      </c>
      <c r="AV841">
        <v>65</v>
      </c>
      <c r="AW841">
        <v>59</v>
      </c>
      <c r="AX841">
        <v>54</v>
      </c>
      <c r="AY841">
        <v>58</v>
      </c>
      <c r="AZ841">
        <v>57</v>
      </c>
      <c r="BA841">
        <v>77</v>
      </c>
      <c r="BB841">
        <v>72</v>
      </c>
      <c r="BC841">
        <v>77</v>
      </c>
      <c r="BD841">
        <v>64</v>
      </c>
      <c r="BE841">
        <v>81</v>
      </c>
      <c r="BF841">
        <v>81</v>
      </c>
      <c r="BG841">
        <v>66</v>
      </c>
      <c r="BH841">
        <v>69</v>
      </c>
      <c r="BI841">
        <v>69</v>
      </c>
      <c r="BJ841">
        <v>76</v>
      </c>
      <c r="BK841">
        <v>9</v>
      </c>
      <c r="BL841">
        <v>12</v>
      </c>
      <c r="BM841">
        <v>12</v>
      </c>
      <c r="BN841">
        <v>7</v>
      </c>
      <c r="BO841">
        <v>5</v>
      </c>
      <c r="BP841">
        <v>73</v>
      </c>
      <c r="BQ841">
        <v>76</v>
      </c>
      <c r="BR841">
        <v>64</v>
      </c>
      <c r="BS841">
        <v>76</v>
      </c>
      <c r="BT841">
        <v>75</v>
      </c>
      <c r="BU841">
        <v>76</v>
      </c>
    </row>
    <row r="842" spans="1:73" x14ac:dyDescent="0.25">
      <c r="A842" t="s">
        <v>698</v>
      </c>
      <c r="B842">
        <v>11</v>
      </c>
      <c r="C842" t="s">
        <v>116</v>
      </c>
      <c r="D842">
        <v>27</v>
      </c>
      <c r="E842">
        <f>Merge6[[#This Row],[age]]^2</f>
        <v>729</v>
      </c>
      <c r="F842" s="1">
        <v>40000000</v>
      </c>
      <c r="G842" s="1">
        <v>18000000</v>
      </c>
      <c r="H842" s="1">
        <f>Merge6[[#This Row],[MV at time]]/1000000</f>
        <v>40</v>
      </c>
      <c r="I842" s="1">
        <f>Merge6[[#This Row],[fee]]/1000000</f>
        <v>18</v>
      </c>
      <c r="J842" s="2">
        <f>Merge6[[#This Row],[fee]]/Merge6[[#This Row],[MV at time]]</f>
        <v>0.45</v>
      </c>
      <c r="K842" t="s">
        <v>509</v>
      </c>
      <c r="L842" t="s">
        <v>34</v>
      </c>
      <c r="M842" t="s">
        <v>36</v>
      </c>
      <c r="N842" t="s">
        <v>242</v>
      </c>
      <c r="O8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42" t="s">
        <v>6</v>
      </c>
      <c r="R842" t="s">
        <v>55</v>
      </c>
      <c r="S842">
        <v>83</v>
      </c>
      <c r="T842">
        <v>84</v>
      </c>
      <c r="U842">
        <f>Merge6[[#This Row],[POT]]-Merge6[[#This Row],[TOT]]</f>
        <v>1</v>
      </c>
      <c r="V842" t="s">
        <v>43</v>
      </c>
      <c r="W842">
        <f>IF(Merge6[[#This Row],[Preffoot]]="Right",1,0)</f>
        <v>0</v>
      </c>
      <c r="X842" t="s">
        <v>21</v>
      </c>
      <c r="Y842">
        <f>IF(Merge6[[#This Row],[Position2]]="GK",1,0)</f>
        <v>0</v>
      </c>
      <c r="Z842">
        <f>IF(Merge6[[#This Row],[Position2]]="LB",1,0)</f>
        <v>0</v>
      </c>
      <c r="AA842">
        <f>IF(Merge6[[#This Row],[Position2]]="CB",1,0)</f>
        <v>0</v>
      </c>
      <c r="AB842">
        <f>IF(Merge6[[#This Row],[Position2]]="RB",1,0)</f>
        <v>0</v>
      </c>
      <c r="AC842">
        <f>IF(Merge6[[#This Row],[Position2]]="LWB",1,0)</f>
        <v>0</v>
      </c>
      <c r="AD842">
        <f>IF(Merge6[[#This Row],[Position2]]="RWB",1,0)</f>
        <v>0</v>
      </c>
      <c r="AE842">
        <f>IF(Merge6[[#This Row],[Position2]]="LM",1,0)</f>
        <v>0</v>
      </c>
      <c r="AF842">
        <f>IF(Merge6[[#This Row],[Position2]]="CDM",1,0)</f>
        <v>0</v>
      </c>
      <c r="AG842">
        <f>IF(Merge6[[#This Row],[Position2]]="CM",1,0)</f>
        <v>0</v>
      </c>
      <c r="AH842">
        <f>IF(Merge6[[#This Row],[Position2]]="CAM",1,0)</f>
        <v>1</v>
      </c>
      <c r="AI842">
        <f>IF(Merge6[[#This Row],[Position2]]="RM",1,0)</f>
        <v>0</v>
      </c>
      <c r="AJ842">
        <f>IF(Merge6[[#This Row],[Position2]]="LW",1,0)</f>
        <v>0</v>
      </c>
      <c r="AK842">
        <f>IF(Merge6[[#This Row],[Position2]]="RW",1,0)</f>
        <v>0</v>
      </c>
      <c r="AL842">
        <f>IF(Merge6[[#This Row],[Position2]]="CF",1,0)</f>
        <v>0</v>
      </c>
      <c r="AM842">
        <f>IF(Merge6[[#This Row],[Position2]]="ST",1,0)</f>
        <v>0</v>
      </c>
      <c r="AN842">
        <v>85</v>
      </c>
      <c r="AO842">
        <v>86</v>
      </c>
      <c r="AP842">
        <v>84</v>
      </c>
      <c r="AQ842">
        <v>83</v>
      </c>
      <c r="AR842">
        <v>79</v>
      </c>
      <c r="AS842">
        <v>61</v>
      </c>
      <c r="AT842">
        <v>76</v>
      </c>
      <c r="AU842">
        <v>78</v>
      </c>
      <c r="AV842">
        <v>77</v>
      </c>
      <c r="AW842">
        <v>84</v>
      </c>
      <c r="AX842">
        <v>74</v>
      </c>
      <c r="AY842">
        <v>69</v>
      </c>
      <c r="AZ842">
        <v>64</v>
      </c>
      <c r="BA842">
        <v>60</v>
      </c>
      <c r="BB842">
        <v>49</v>
      </c>
      <c r="BC842">
        <v>54</v>
      </c>
      <c r="BD842">
        <v>74</v>
      </c>
      <c r="BE842">
        <v>71</v>
      </c>
      <c r="BF842">
        <v>57</v>
      </c>
      <c r="BG842">
        <v>80</v>
      </c>
      <c r="BH842">
        <v>75</v>
      </c>
      <c r="BI842">
        <v>79</v>
      </c>
      <c r="BJ842">
        <v>32</v>
      </c>
      <c r="BK842">
        <v>6</v>
      </c>
      <c r="BL842">
        <v>16</v>
      </c>
      <c r="BM842">
        <v>7</v>
      </c>
      <c r="BN842">
        <v>15</v>
      </c>
      <c r="BO842">
        <v>14</v>
      </c>
      <c r="BP842">
        <v>46</v>
      </c>
      <c r="BQ842">
        <v>77</v>
      </c>
      <c r="BR842">
        <v>82</v>
      </c>
      <c r="BS842">
        <v>58</v>
      </c>
      <c r="BT842">
        <v>84</v>
      </c>
      <c r="BU842">
        <v>74</v>
      </c>
    </row>
    <row r="843" spans="1:73" x14ac:dyDescent="0.25">
      <c r="A843" t="s">
        <v>699</v>
      </c>
      <c r="B843">
        <v>41</v>
      </c>
      <c r="C843" t="s">
        <v>28</v>
      </c>
      <c r="D843">
        <v>26</v>
      </c>
      <c r="E843">
        <f>Merge6[[#This Row],[age]]^2</f>
        <v>676</v>
      </c>
      <c r="F843" s="1">
        <v>42000000</v>
      </c>
      <c r="G843" s="1">
        <v>23000000</v>
      </c>
      <c r="H843" s="1">
        <f>Merge6[[#This Row],[MV at time]]/1000000</f>
        <v>42</v>
      </c>
      <c r="I843" s="1">
        <f>Merge6[[#This Row],[fee]]/1000000</f>
        <v>23</v>
      </c>
      <c r="J843" s="2">
        <f>Merge6[[#This Row],[fee]]/Merge6[[#This Row],[MV at time]]</f>
        <v>0.54761904761904767</v>
      </c>
      <c r="K843" t="s">
        <v>509</v>
      </c>
      <c r="L843" t="s">
        <v>34</v>
      </c>
      <c r="M843" t="s">
        <v>218</v>
      </c>
      <c r="N843" t="s">
        <v>95</v>
      </c>
      <c r="O8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43" t="s">
        <v>91</v>
      </c>
      <c r="R843" t="s">
        <v>6</v>
      </c>
      <c r="S843">
        <v>82</v>
      </c>
      <c r="T843">
        <v>84</v>
      </c>
      <c r="U843">
        <f>Merge6[[#This Row],[POT]]-Merge6[[#This Row],[TOT]]</f>
        <v>2</v>
      </c>
      <c r="V843" t="s">
        <v>8</v>
      </c>
      <c r="W843">
        <f>IF(Merge6[[#This Row],[Preffoot]]="Right",1,0)</f>
        <v>1</v>
      </c>
      <c r="X843" t="s">
        <v>15</v>
      </c>
      <c r="Y843">
        <f>IF(Merge6[[#This Row],[Position2]]="GK",1,0)</f>
        <v>0</v>
      </c>
      <c r="Z843">
        <f>IF(Merge6[[#This Row],[Position2]]="LB",1,0)</f>
        <v>0</v>
      </c>
      <c r="AA843">
        <f>IF(Merge6[[#This Row],[Position2]]="CB",1,0)</f>
        <v>0</v>
      </c>
      <c r="AB843">
        <f>IF(Merge6[[#This Row],[Position2]]="RB",1,0)</f>
        <v>0</v>
      </c>
      <c r="AC843">
        <f>IF(Merge6[[#This Row],[Position2]]="LWB",1,0)</f>
        <v>0</v>
      </c>
      <c r="AD843">
        <f>IF(Merge6[[#This Row],[Position2]]="RWB",1,0)</f>
        <v>0</v>
      </c>
      <c r="AE843">
        <f>IF(Merge6[[#This Row],[Position2]]="LM",1,0)</f>
        <v>0</v>
      </c>
      <c r="AF843">
        <f>IF(Merge6[[#This Row],[Position2]]="CDM",1,0)</f>
        <v>0</v>
      </c>
      <c r="AG843">
        <f>IF(Merge6[[#This Row],[Position2]]="CM",1,0)</f>
        <v>0</v>
      </c>
      <c r="AH843">
        <f>IF(Merge6[[#This Row],[Position2]]="CAM",1,0)</f>
        <v>0</v>
      </c>
      <c r="AI843">
        <f>IF(Merge6[[#This Row],[Position2]]="RM",1,0)</f>
        <v>0</v>
      </c>
      <c r="AJ843">
        <f>IF(Merge6[[#This Row],[Position2]]="LW",1,0)</f>
        <v>0</v>
      </c>
      <c r="AK843">
        <f>IF(Merge6[[#This Row],[Position2]]="RW",1,0)</f>
        <v>0</v>
      </c>
      <c r="AL843">
        <f>IF(Merge6[[#This Row],[Position2]]="CF",1,0)</f>
        <v>0</v>
      </c>
      <c r="AM843">
        <f>IF(Merge6[[#This Row],[Position2]]="ST",1,0)</f>
        <v>1</v>
      </c>
      <c r="AN843">
        <v>82</v>
      </c>
      <c r="AO843">
        <v>78</v>
      </c>
      <c r="AP843">
        <v>53</v>
      </c>
      <c r="AQ843">
        <v>78</v>
      </c>
      <c r="AR843">
        <v>51</v>
      </c>
      <c r="AS843">
        <v>78</v>
      </c>
      <c r="AT843">
        <v>82</v>
      </c>
      <c r="AU843">
        <v>85</v>
      </c>
      <c r="AV843">
        <v>84</v>
      </c>
      <c r="AW843">
        <v>85</v>
      </c>
      <c r="AX843">
        <v>85</v>
      </c>
      <c r="AY843">
        <v>71</v>
      </c>
      <c r="AZ843">
        <v>85</v>
      </c>
      <c r="BA843">
        <v>43</v>
      </c>
      <c r="BB843">
        <v>22</v>
      </c>
      <c r="BC843">
        <v>24</v>
      </c>
      <c r="BD843">
        <v>79</v>
      </c>
      <c r="BE843">
        <v>64</v>
      </c>
      <c r="BF843">
        <v>63</v>
      </c>
      <c r="BG843">
        <v>83</v>
      </c>
      <c r="BH843">
        <v>78</v>
      </c>
      <c r="BI843">
        <v>84</v>
      </c>
      <c r="BJ843">
        <v>67</v>
      </c>
      <c r="BK843">
        <v>8</v>
      </c>
      <c r="BL843">
        <v>12</v>
      </c>
      <c r="BM843">
        <v>14</v>
      </c>
      <c r="BN843">
        <v>14</v>
      </c>
      <c r="BO843">
        <v>5</v>
      </c>
      <c r="BP843">
        <v>57</v>
      </c>
      <c r="BQ843">
        <v>85</v>
      </c>
      <c r="BR843">
        <v>86</v>
      </c>
      <c r="BS843">
        <v>26</v>
      </c>
      <c r="BT843">
        <v>67</v>
      </c>
      <c r="BU843">
        <v>84</v>
      </c>
    </row>
    <row r="844" spans="1:73" x14ac:dyDescent="0.25">
      <c r="A844" t="s">
        <v>699</v>
      </c>
      <c r="B844">
        <v>23</v>
      </c>
      <c r="C844" t="s">
        <v>28</v>
      </c>
      <c r="D844">
        <v>25</v>
      </c>
      <c r="E844">
        <f>Merge6[[#This Row],[age]]^2</f>
        <v>625</v>
      </c>
      <c r="F844" s="1">
        <v>37000000</v>
      </c>
      <c r="G844" s="1">
        <v>21000000</v>
      </c>
      <c r="H844" s="1">
        <f>Merge6[[#This Row],[MV at time]]/1000000</f>
        <v>37</v>
      </c>
      <c r="I844" s="1">
        <f>Merge6[[#This Row],[fee]]/1000000</f>
        <v>21</v>
      </c>
      <c r="J844" s="2">
        <f>Merge6[[#This Row],[fee]]/Merge6[[#This Row],[MV at time]]</f>
        <v>0.56756756756756754</v>
      </c>
      <c r="K844" t="s">
        <v>509</v>
      </c>
      <c r="L844" t="s">
        <v>34</v>
      </c>
      <c r="M844" t="s">
        <v>35</v>
      </c>
      <c r="N844" t="s">
        <v>218</v>
      </c>
      <c r="O8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44" t="s">
        <v>6</v>
      </c>
      <c r="R844" t="s">
        <v>91</v>
      </c>
      <c r="S844">
        <v>82</v>
      </c>
      <c r="T844">
        <v>84</v>
      </c>
      <c r="U844">
        <f>Merge6[[#This Row],[POT]]-Merge6[[#This Row],[TOT]]</f>
        <v>2</v>
      </c>
      <c r="V844" t="s">
        <v>8</v>
      </c>
      <c r="W844">
        <f>IF(Merge6[[#This Row],[Preffoot]]="Right",1,0)</f>
        <v>1</v>
      </c>
      <c r="X844" t="s">
        <v>15</v>
      </c>
      <c r="Y844">
        <f>IF(Merge6[[#This Row],[Position2]]="GK",1,0)</f>
        <v>0</v>
      </c>
      <c r="Z844">
        <f>IF(Merge6[[#This Row],[Position2]]="LB",1,0)</f>
        <v>0</v>
      </c>
      <c r="AA844">
        <f>IF(Merge6[[#This Row],[Position2]]="CB",1,0)</f>
        <v>0</v>
      </c>
      <c r="AB844">
        <f>IF(Merge6[[#This Row],[Position2]]="RB",1,0)</f>
        <v>0</v>
      </c>
      <c r="AC844">
        <f>IF(Merge6[[#This Row],[Position2]]="LWB",1,0)</f>
        <v>0</v>
      </c>
      <c r="AD844">
        <f>IF(Merge6[[#This Row],[Position2]]="RWB",1,0)</f>
        <v>0</v>
      </c>
      <c r="AE844">
        <f>IF(Merge6[[#This Row],[Position2]]="LM",1,0)</f>
        <v>0</v>
      </c>
      <c r="AF844">
        <f>IF(Merge6[[#This Row],[Position2]]="CDM",1,0)</f>
        <v>0</v>
      </c>
      <c r="AG844">
        <f>IF(Merge6[[#This Row],[Position2]]="CM",1,0)</f>
        <v>0</v>
      </c>
      <c r="AH844">
        <f>IF(Merge6[[#This Row],[Position2]]="CAM",1,0)</f>
        <v>0</v>
      </c>
      <c r="AI844">
        <f>IF(Merge6[[#This Row],[Position2]]="RM",1,0)</f>
        <v>0</v>
      </c>
      <c r="AJ844">
        <f>IF(Merge6[[#This Row],[Position2]]="LW",1,0)</f>
        <v>0</v>
      </c>
      <c r="AK844">
        <f>IF(Merge6[[#This Row],[Position2]]="RW",1,0)</f>
        <v>0</v>
      </c>
      <c r="AL844">
        <f>IF(Merge6[[#This Row],[Position2]]="CF",1,0)</f>
        <v>0</v>
      </c>
      <c r="AM844">
        <f>IF(Merge6[[#This Row],[Position2]]="ST",1,0)</f>
        <v>1</v>
      </c>
      <c r="AN844">
        <v>82</v>
      </c>
      <c r="AO844">
        <v>78</v>
      </c>
      <c r="AP844">
        <v>53</v>
      </c>
      <c r="AQ844">
        <v>78</v>
      </c>
      <c r="AR844">
        <v>51</v>
      </c>
      <c r="AS844">
        <v>78</v>
      </c>
      <c r="AT844">
        <v>82</v>
      </c>
      <c r="AU844">
        <v>85</v>
      </c>
      <c r="AV844">
        <v>84</v>
      </c>
      <c r="AW844">
        <v>85</v>
      </c>
      <c r="AX844">
        <v>85</v>
      </c>
      <c r="AY844">
        <v>71</v>
      </c>
      <c r="AZ844">
        <v>85</v>
      </c>
      <c r="BA844">
        <v>43</v>
      </c>
      <c r="BB844">
        <v>22</v>
      </c>
      <c r="BC844">
        <v>24</v>
      </c>
      <c r="BD844">
        <v>79</v>
      </c>
      <c r="BE844">
        <v>64</v>
      </c>
      <c r="BF844">
        <v>63</v>
      </c>
      <c r="BG844">
        <v>83</v>
      </c>
      <c r="BH844">
        <v>78</v>
      </c>
      <c r="BI844">
        <v>84</v>
      </c>
      <c r="BJ844">
        <v>67</v>
      </c>
      <c r="BK844">
        <v>8</v>
      </c>
      <c r="BL844">
        <v>12</v>
      </c>
      <c r="BM844">
        <v>14</v>
      </c>
      <c r="BN844">
        <v>14</v>
      </c>
      <c r="BO844">
        <v>5</v>
      </c>
      <c r="BP844">
        <v>57</v>
      </c>
      <c r="BQ844">
        <v>85</v>
      </c>
      <c r="BR844">
        <v>86</v>
      </c>
      <c r="BS844">
        <v>26</v>
      </c>
      <c r="BT844">
        <v>67</v>
      </c>
      <c r="BU844">
        <v>84</v>
      </c>
    </row>
    <row r="845" spans="1:73" x14ac:dyDescent="0.25">
      <c r="A845" t="s">
        <v>1192</v>
      </c>
      <c r="B845">
        <v>46</v>
      </c>
      <c r="C845" t="s">
        <v>57</v>
      </c>
      <c r="D845">
        <v>18</v>
      </c>
      <c r="E845">
        <f>Merge6[[#This Row],[age]]^2</f>
        <v>324</v>
      </c>
      <c r="F845" s="1">
        <v>10000000</v>
      </c>
      <c r="G845" s="1">
        <v>16900000</v>
      </c>
      <c r="H845" s="1">
        <f>Merge6[[#This Row],[MV at time]]/1000000</f>
        <v>10</v>
      </c>
      <c r="I845" s="1">
        <f>Merge6[[#This Row],[fee]]/1000000</f>
        <v>16.899999999999999</v>
      </c>
      <c r="J845" s="2">
        <f>Merge6[[#This Row],[fee]]/Merge6[[#This Row],[MV at time]]</f>
        <v>1.69</v>
      </c>
      <c r="K845" t="s">
        <v>1050</v>
      </c>
      <c r="L845" t="s">
        <v>279</v>
      </c>
      <c r="M845" t="s">
        <v>881</v>
      </c>
      <c r="N845" t="s">
        <v>556</v>
      </c>
      <c r="O8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8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45" t="s">
        <v>55</v>
      </c>
      <c r="R845" t="s">
        <v>60</v>
      </c>
      <c r="S845">
        <v>71</v>
      </c>
      <c r="T845">
        <v>82</v>
      </c>
      <c r="U845">
        <f>Merge6[[#This Row],[POT]]-Merge6[[#This Row],[TOT]]</f>
        <v>11</v>
      </c>
      <c r="V845" t="s">
        <v>8</v>
      </c>
      <c r="W845">
        <f>IF(Merge6[[#This Row],[Preffoot]]="Right",1,0)</f>
        <v>1</v>
      </c>
      <c r="X845" t="s">
        <v>20</v>
      </c>
      <c r="Y845">
        <f>IF(Merge6[[#This Row],[Position2]]="GK",1,0)</f>
        <v>0</v>
      </c>
      <c r="Z845">
        <f>IF(Merge6[[#This Row],[Position2]]="LB",1,0)</f>
        <v>0</v>
      </c>
      <c r="AA845">
        <f>IF(Merge6[[#This Row],[Position2]]="CB",1,0)</f>
        <v>0</v>
      </c>
      <c r="AB845">
        <f>IF(Merge6[[#This Row],[Position2]]="RB",1,0)</f>
        <v>0</v>
      </c>
      <c r="AC845">
        <f>IF(Merge6[[#This Row],[Position2]]="LWB",1,0)</f>
        <v>0</v>
      </c>
      <c r="AD845">
        <f>IF(Merge6[[#This Row],[Position2]]="RWB",1,0)</f>
        <v>0</v>
      </c>
      <c r="AE845">
        <f>IF(Merge6[[#This Row],[Position2]]="LM",1,0)</f>
        <v>0</v>
      </c>
      <c r="AF845">
        <f>IF(Merge6[[#This Row],[Position2]]="CDM",1,0)</f>
        <v>0</v>
      </c>
      <c r="AG845">
        <f>IF(Merge6[[#This Row],[Position2]]="CM",1,0)</f>
        <v>1</v>
      </c>
      <c r="AH845">
        <f>IF(Merge6[[#This Row],[Position2]]="CAM",1,0)</f>
        <v>0</v>
      </c>
      <c r="AI845">
        <f>IF(Merge6[[#This Row],[Position2]]="RM",1,0)</f>
        <v>0</v>
      </c>
      <c r="AJ845">
        <f>IF(Merge6[[#This Row],[Position2]]="LW",1,0)</f>
        <v>0</v>
      </c>
      <c r="AK845">
        <f>IF(Merge6[[#This Row],[Position2]]="RW",1,0)</f>
        <v>0</v>
      </c>
      <c r="AL845">
        <f>IF(Merge6[[#This Row],[Position2]]="CF",1,0)</f>
        <v>0</v>
      </c>
      <c r="AM845">
        <f>IF(Merge6[[#This Row],[Position2]]="ST",1,0)</f>
        <v>0</v>
      </c>
      <c r="AN845">
        <v>74</v>
      </c>
      <c r="AO845">
        <v>73</v>
      </c>
      <c r="AP845">
        <v>58</v>
      </c>
      <c r="AQ845">
        <v>78</v>
      </c>
      <c r="AR845">
        <v>72</v>
      </c>
      <c r="AS845">
        <v>58</v>
      </c>
      <c r="AT845">
        <v>68</v>
      </c>
      <c r="AU845">
        <v>62</v>
      </c>
      <c r="AV845">
        <v>66</v>
      </c>
      <c r="AW845">
        <v>54</v>
      </c>
      <c r="AX845">
        <v>49</v>
      </c>
      <c r="AY845">
        <v>50</v>
      </c>
      <c r="AZ845">
        <v>54</v>
      </c>
      <c r="BA845">
        <v>67</v>
      </c>
      <c r="BB845">
        <v>66</v>
      </c>
      <c r="BC845">
        <v>70</v>
      </c>
      <c r="BD845">
        <v>69</v>
      </c>
      <c r="BE845">
        <v>67</v>
      </c>
      <c r="BF845">
        <v>59</v>
      </c>
      <c r="BG845">
        <v>68</v>
      </c>
      <c r="BH845">
        <v>66</v>
      </c>
      <c r="BI845">
        <v>61</v>
      </c>
      <c r="BJ845">
        <v>58</v>
      </c>
      <c r="BK845">
        <v>8</v>
      </c>
      <c r="BL845">
        <v>14</v>
      </c>
      <c r="BM845">
        <v>8</v>
      </c>
      <c r="BN845">
        <v>14</v>
      </c>
      <c r="BO845">
        <v>8</v>
      </c>
      <c r="BP845">
        <v>67</v>
      </c>
      <c r="BQ845">
        <v>68</v>
      </c>
      <c r="BR845">
        <v>68</v>
      </c>
      <c r="BS845">
        <v>64</v>
      </c>
      <c r="BT845">
        <v>65</v>
      </c>
      <c r="BU845">
        <v>68</v>
      </c>
    </row>
    <row r="846" spans="1:73" x14ac:dyDescent="0.25">
      <c r="A846" t="s">
        <v>212</v>
      </c>
      <c r="B846">
        <v>34</v>
      </c>
      <c r="C846" t="s">
        <v>28</v>
      </c>
      <c r="D846">
        <v>24</v>
      </c>
      <c r="E846">
        <f>Merge6[[#This Row],[age]]^2</f>
        <v>576</v>
      </c>
      <c r="F846" s="1">
        <v>4000000</v>
      </c>
      <c r="G846" s="1">
        <v>7900000</v>
      </c>
      <c r="H846" s="1">
        <f>Merge6[[#This Row],[MV at time]]/1000000</f>
        <v>4</v>
      </c>
      <c r="I846" s="1">
        <f>Merge6[[#This Row],[fee]]/1000000</f>
        <v>7.9</v>
      </c>
      <c r="J846" s="2">
        <f>Merge6[[#This Row],[fee]]/Merge6[[#This Row],[MV at time]]</f>
        <v>1.9750000000000001</v>
      </c>
      <c r="K846" t="s">
        <v>2</v>
      </c>
      <c r="L846" t="s">
        <v>145</v>
      </c>
      <c r="M846" t="s">
        <v>147</v>
      </c>
      <c r="N846" t="s">
        <v>213</v>
      </c>
      <c r="O8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46" t="s">
        <v>131</v>
      </c>
      <c r="R846" t="s">
        <v>131</v>
      </c>
      <c r="S846">
        <v>71</v>
      </c>
      <c r="T846">
        <v>78</v>
      </c>
      <c r="U846">
        <f>Merge6[[#This Row],[POT]]-Merge6[[#This Row],[TOT]]</f>
        <v>7</v>
      </c>
      <c r="V846" t="s">
        <v>43</v>
      </c>
      <c r="W846">
        <f>IF(Merge6[[#This Row],[Preffoot]]="Right",1,0)</f>
        <v>0</v>
      </c>
      <c r="X846" t="s">
        <v>15</v>
      </c>
      <c r="Y846">
        <f>IF(Merge6[[#This Row],[Position2]]="GK",1,0)</f>
        <v>0</v>
      </c>
      <c r="Z846">
        <f>IF(Merge6[[#This Row],[Position2]]="LB",1,0)</f>
        <v>0</v>
      </c>
      <c r="AA846">
        <f>IF(Merge6[[#This Row],[Position2]]="CB",1,0)</f>
        <v>0</v>
      </c>
      <c r="AB846">
        <f>IF(Merge6[[#This Row],[Position2]]="RB",1,0)</f>
        <v>0</v>
      </c>
      <c r="AC846">
        <f>IF(Merge6[[#This Row],[Position2]]="LWB",1,0)</f>
        <v>0</v>
      </c>
      <c r="AD846">
        <f>IF(Merge6[[#This Row],[Position2]]="RWB",1,0)</f>
        <v>0</v>
      </c>
      <c r="AE846">
        <f>IF(Merge6[[#This Row],[Position2]]="LM",1,0)</f>
        <v>0</v>
      </c>
      <c r="AF846">
        <f>IF(Merge6[[#This Row],[Position2]]="CDM",1,0)</f>
        <v>0</v>
      </c>
      <c r="AG846">
        <f>IF(Merge6[[#This Row],[Position2]]="CM",1,0)</f>
        <v>0</v>
      </c>
      <c r="AH846">
        <f>IF(Merge6[[#This Row],[Position2]]="CAM",1,0)</f>
        <v>0</v>
      </c>
      <c r="AI846">
        <f>IF(Merge6[[#This Row],[Position2]]="RM",1,0)</f>
        <v>0</v>
      </c>
      <c r="AJ846">
        <f>IF(Merge6[[#This Row],[Position2]]="LW",1,0)</f>
        <v>0</v>
      </c>
      <c r="AK846">
        <f>IF(Merge6[[#This Row],[Position2]]="RW",1,0)</f>
        <v>0</v>
      </c>
      <c r="AL846">
        <f>IF(Merge6[[#This Row],[Position2]]="CF",1,0)</f>
        <v>0</v>
      </c>
      <c r="AM846">
        <f>IF(Merge6[[#This Row],[Position2]]="ST",1,0)</f>
        <v>1</v>
      </c>
      <c r="AN846">
        <v>74</v>
      </c>
      <c r="AO846">
        <v>70</v>
      </c>
      <c r="AP846">
        <v>58</v>
      </c>
      <c r="AQ846">
        <v>67</v>
      </c>
      <c r="AR846">
        <v>60</v>
      </c>
      <c r="AS846">
        <v>67</v>
      </c>
      <c r="AT846">
        <v>68</v>
      </c>
      <c r="AU846">
        <v>72</v>
      </c>
      <c r="AV846">
        <v>62</v>
      </c>
      <c r="AW846">
        <v>67</v>
      </c>
      <c r="AX846">
        <v>49</v>
      </c>
      <c r="AY846">
        <v>69</v>
      </c>
      <c r="AZ846">
        <v>58</v>
      </c>
      <c r="BA846">
        <v>26</v>
      </c>
      <c r="BB846">
        <v>18</v>
      </c>
      <c r="BC846">
        <v>23</v>
      </c>
      <c r="BD846">
        <v>74</v>
      </c>
      <c r="BE846">
        <v>70</v>
      </c>
      <c r="BF846">
        <v>66</v>
      </c>
      <c r="BG846">
        <v>62</v>
      </c>
      <c r="BH846">
        <v>72</v>
      </c>
      <c r="BI846">
        <v>70</v>
      </c>
      <c r="BJ846">
        <v>62</v>
      </c>
      <c r="BK846">
        <v>6</v>
      </c>
      <c r="BL846">
        <v>9</v>
      </c>
      <c r="BM846">
        <v>7</v>
      </c>
      <c r="BN846">
        <v>11</v>
      </c>
      <c r="BO846">
        <v>16</v>
      </c>
      <c r="BP846">
        <v>56</v>
      </c>
      <c r="BQ846">
        <v>67</v>
      </c>
      <c r="BR846">
        <v>73</v>
      </c>
      <c r="BS846">
        <v>54</v>
      </c>
      <c r="BT846">
        <v>62</v>
      </c>
      <c r="BU846">
        <v>69</v>
      </c>
    </row>
    <row r="847" spans="1:73" x14ac:dyDescent="0.25">
      <c r="A847" t="s">
        <v>700</v>
      </c>
      <c r="B847">
        <v>47</v>
      </c>
      <c r="C847" t="s">
        <v>28</v>
      </c>
      <c r="D847">
        <v>21</v>
      </c>
      <c r="E847">
        <f>Merge6[[#This Row],[age]]^2</f>
        <v>441</v>
      </c>
      <c r="F847" s="1">
        <v>28000000</v>
      </c>
      <c r="G847" s="1">
        <v>18000000</v>
      </c>
      <c r="H847" s="1">
        <f>Merge6[[#This Row],[MV at time]]/1000000</f>
        <v>28</v>
      </c>
      <c r="I847" s="1">
        <f>Merge6[[#This Row],[fee]]/1000000</f>
        <v>18</v>
      </c>
      <c r="J847" s="2">
        <f>Merge6[[#This Row],[fee]]/Merge6[[#This Row],[MV at time]]</f>
        <v>0.6428571428571429</v>
      </c>
      <c r="K847" t="s">
        <v>509</v>
      </c>
      <c r="L847" t="s">
        <v>18</v>
      </c>
      <c r="M847" t="s">
        <v>250</v>
      </c>
      <c r="N847" t="s">
        <v>319</v>
      </c>
      <c r="O8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47" t="s">
        <v>7</v>
      </c>
      <c r="R847" t="s">
        <v>60</v>
      </c>
      <c r="S847">
        <v>77</v>
      </c>
      <c r="T847">
        <v>86</v>
      </c>
      <c r="U847">
        <f>Merge6[[#This Row],[POT]]-Merge6[[#This Row],[TOT]]</f>
        <v>9</v>
      </c>
      <c r="V847" t="s">
        <v>8</v>
      </c>
      <c r="W847">
        <f>IF(Merge6[[#This Row],[Preffoot]]="Right",1,0)</f>
        <v>1</v>
      </c>
      <c r="X847" t="s">
        <v>15</v>
      </c>
      <c r="Y847">
        <f>IF(Merge6[[#This Row],[Position2]]="GK",1,0)</f>
        <v>0</v>
      </c>
      <c r="Z847">
        <f>IF(Merge6[[#This Row],[Position2]]="LB",1,0)</f>
        <v>0</v>
      </c>
      <c r="AA847">
        <f>IF(Merge6[[#This Row],[Position2]]="CB",1,0)</f>
        <v>0</v>
      </c>
      <c r="AB847">
        <f>IF(Merge6[[#This Row],[Position2]]="RB",1,0)</f>
        <v>0</v>
      </c>
      <c r="AC847">
        <f>IF(Merge6[[#This Row],[Position2]]="LWB",1,0)</f>
        <v>0</v>
      </c>
      <c r="AD847">
        <f>IF(Merge6[[#This Row],[Position2]]="RWB",1,0)</f>
        <v>0</v>
      </c>
      <c r="AE847">
        <f>IF(Merge6[[#This Row],[Position2]]="LM",1,0)</f>
        <v>0</v>
      </c>
      <c r="AF847">
        <f>IF(Merge6[[#This Row],[Position2]]="CDM",1,0)</f>
        <v>0</v>
      </c>
      <c r="AG847">
        <f>IF(Merge6[[#This Row],[Position2]]="CM",1,0)</f>
        <v>0</v>
      </c>
      <c r="AH847">
        <f>IF(Merge6[[#This Row],[Position2]]="CAM",1,0)</f>
        <v>0</v>
      </c>
      <c r="AI847">
        <f>IF(Merge6[[#This Row],[Position2]]="RM",1,0)</f>
        <v>0</v>
      </c>
      <c r="AJ847">
        <f>IF(Merge6[[#This Row],[Position2]]="LW",1,0)</f>
        <v>0</v>
      </c>
      <c r="AK847">
        <f>IF(Merge6[[#This Row],[Position2]]="RW",1,0)</f>
        <v>0</v>
      </c>
      <c r="AL847">
        <f>IF(Merge6[[#This Row],[Position2]]="CF",1,0)</f>
        <v>0</v>
      </c>
      <c r="AM847">
        <f>IF(Merge6[[#This Row],[Position2]]="ST",1,0)</f>
        <v>1</v>
      </c>
      <c r="AN847">
        <v>76</v>
      </c>
      <c r="AO847">
        <v>74</v>
      </c>
      <c r="AP847">
        <v>48</v>
      </c>
      <c r="AQ847">
        <v>70</v>
      </c>
      <c r="AR847">
        <v>34</v>
      </c>
      <c r="AS847">
        <v>76</v>
      </c>
      <c r="AT847">
        <v>74</v>
      </c>
      <c r="AU847">
        <v>80</v>
      </c>
      <c r="AV847">
        <v>62</v>
      </c>
      <c r="AW847">
        <v>68</v>
      </c>
      <c r="AX847">
        <v>42</v>
      </c>
      <c r="AY847">
        <v>68</v>
      </c>
      <c r="AZ847">
        <v>72</v>
      </c>
      <c r="BA847">
        <v>36</v>
      </c>
      <c r="BB847">
        <v>18</v>
      </c>
      <c r="BC847">
        <v>20</v>
      </c>
      <c r="BD847">
        <v>72</v>
      </c>
      <c r="BE847">
        <v>69</v>
      </c>
      <c r="BF847">
        <v>73</v>
      </c>
      <c r="BG847">
        <v>76</v>
      </c>
      <c r="BH847">
        <v>75</v>
      </c>
      <c r="BI847">
        <v>69</v>
      </c>
      <c r="BJ847">
        <v>75</v>
      </c>
      <c r="BK847">
        <v>10</v>
      </c>
      <c r="BL847">
        <v>10</v>
      </c>
      <c r="BM847">
        <v>7</v>
      </c>
      <c r="BN847">
        <v>7</v>
      </c>
      <c r="BO847">
        <v>5</v>
      </c>
      <c r="BP847">
        <v>62</v>
      </c>
      <c r="BQ847">
        <v>74</v>
      </c>
      <c r="BR847">
        <v>80</v>
      </c>
      <c r="BS847">
        <v>14</v>
      </c>
      <c r="BT847">
        <v>56</v>
      </c>
      <c r="BU847">
        <v>72</v>
      </c>
    </row>
    <row r="848" spans="1:73" x14ac:dyDescent="0.25">
      <c r="A848" t="s">
        <v>232</v>
      </c>
      <c r="B848">
        <v>23</v>
      </c>
      <c r="C848" t="s">
        <v>28</v>
      </c>
      <c r="D848">
        <v>22</v>
      </c>
      <c r="E848">
        <f>Merge6[[#This Row],[age]]^2</f>
        <v>484</v>
      </c>
      <c r="F848" s="1">
        <v>20000000</v>
      </c>
      <c r="G848" s="1">
        <v>42000000</v>
      </c>
      <c r="H848" s="1">
        <f>Merge6[[#This Row],[MV at time]]/1000000</f>
        <v>20</v>
      </c>
      <c r="I848" s="1">
        <f>Merge6[[#This Row],[fee]]/1000000</f>
        <v>42</v>
      </c>
      <c r="J848" s="2">
        <f>Merge6[[#This Row],[fee]]/Merge6[[#This Row],[MV at time]]</f>
        <v>2.1</v>
      </c>
      <c r="K848" t="s">
        <v>2</v>
      </c>
      <c r="L848" t="s">
        <v>233</v>
      </c>
      <c r="M848" t="s">
        <v>41</v>
      </c>
      <c r="N848" t="s">
        <v>25</v>
      </c>
      <c r="O8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48" t="s">
        <v>7</v>
      </c>
      <c r="R848" t="s">
        <v>7</v>
      </c>
      <c r="S848">
        <v>77</v>
      </c>
      <c r="T848">
        <v>87</v>
      </c>
      <c r="U848">
        <f>Merge6[[#This Row],[POT]]-Merge6[[#This Row],[TOT]]</f>
        <v>10</v>
      </c>
      <c r="V848" t="s">
        <v>43</v>
      </c>
      <c r="W848">
        <f>IF(Merge6[[#This Row],[Preffoot]]="Right",1,0)</f>
        <v>0</v>
      </c>
      <c r="X848" t="s">
        <v>15</v>
      </c>
      <c r="Y848">
        <f>IF(Merge6[[#This Row],[Position2]]="GK",1,0)</f>
        <v>0</v>
      </c>
      <c r="Z848">
        <f>IF(Merge6[[#This Row],[Position2]]="LB",1,0)</f>
        <v>0</v>
      </c>
      <c r="AA848">
        <f>IF(Merge6[[#This Row],[Position2]]="CB",1,0)</f>
        <v>0</v>
      </c>
      <c r="AB848">
        <f>IF(Merge6[[#This Row],[Position2]]="RB",1,0)</f>
        <v>0</v>
      </c>
      <c r="AC848">
        <f>IF(Merge6[[#This Row],[Position2]]="LWB",1,0)</f>
        <v>0</v>
      </c>
      <c r="AD848">
        <f>IF(Merge6[[#This Row],[Position2]]="RWB",1,0)</f>
        <v>0</v>
      </c>
      <c r="AE848">
        <f>IF(Merge6[[#This Row],[Position2]]="LM",1,0)</f>
        <v>0</v>
      </c>
      <c r="AF848">
        <f>IF(Merge6[[#This Row],[Position2]]="CDM",1,0)</f>
        <v>0</v>
      </c>
      <c r="AG848">
        <f>IF(Merge6[[#This Row],[Position2]]="CM",1,0)</f>
        <v>0</v>
      </c>
      <c r="AH848">
        <f>IF(Merge6[[#This Row],[Position2]]="CAM",1,0)</f>
        <v>0</v>
      </c>
      <c r="AI848">
        <f>IF(Merge6[[#This Row],[Position2]]="RM",1,0)</f>
        <v>0</v>
      </c>
      <c r="AJ848">
        <f>IF(Merge6[[#This Row],[Position2]]="LW",1,0)</f>
        <v>0</v>
      </c>
      <c r="AK848">
        <f>IF(Merge6[[#This Row],[Position2]]="RW",1,0)</f>
        <v>0</v>
      </c>
      <c r="AL848">
        <f>IF(Merge6[[#This Row],[Position2]]="CF",1,0)</f>
        <v>0</v>
      </c>
      <c r="AM848">
        <f>IF(Merge6[[#This Row],[Position2]]="ST",1,0)</f>
        <v>1</v>
      </c>
      <c r="AN848">
        <v>80</v>
      </c>
      <c r="AO848">
        <v>82</v>
      </c>
      <c r="AP848">
        <v>64</v>
      </c>
      <c r="AQ848">
        <v>74</v>
      </c>
      <c r="AR848">
        <v>59</v>
      </c>
      <c r="AS848">
        <v>74</v>
      </c>
      <c r="AT848">
        <v>72</v>
      </c>
      <c r="AU848">
        <v>77</v>
      </c>
      <c r="AV848">
        <v>73</v>
      </c>
      <c r="AW848">
        <v>78</v>
      </c>
      <c r="AX848">
        <v>56</v>
      </c>
      <c r="AY848">
        <v>58</v>
      </c>
      <c r="AZ848">
        <v>67</v>
      </c>
      <c r="BA848">
        <v>17</v>
      </c>
      <c r="BB848">
        <v>19</v>
      </c>
      <c r="BC848">
        <v>24</v>
      </c>
      <c r="BD848">
        <v>75</v>
      </c>
      <c r="BE848">
        <v>68</v>
      </c>
      <c r="BF848">
        <v>71</v>
      </c>
      <c r="BG848">
        <v>68</v>
      </c>
      <c r="BH848">
        <v>77</v>
      </c>
      <c r="BI848">
        <v>83</v>
      </c>
      <c r="BJ848">
        <v>69</v>
      </c>
      <c r="BK848">
        <v>9</v>
      </c>
      <c r="BL848">
        <v>11</v>
      </c>
      <c r="BM848">
        <v>15</v>
      </c>
      <c r="BN848">
        <v>8</v>
      </c>
      <c r="BO848">
        <v>14</v>
      </c>
      <c r="BP848">
        <v>59</v>
      </c>
      <c r="BQ848">
        <v>74</v>
      </c>
      <c r="BR848">
        <v>78</v>
      </c>
      <c r="BS848">
        <v>22</v>
      </c>
      <c r="BT848">
        <v>73</v>
      </c>
      <c r="BU848">
        <v>77</v>
      </c>
    </row>
    <row r="849" spans="1:73" x14ac:dyDescent="0.25">
      <c r="A849" t="s">
        <v>232</v>
      </c>
      <c r="B849">
        <v>21</v>
      </c>
      <c r="C849" t="s">
        <v>28</v>
      </c>
      <c r="D849">
        <v>24</v>
      </c>
      <c r="E849">
        <f>Merge6[[#This Row],[age]]^2</f>
        <v>576</v>
      </c>
      <c r="F849" s="1">
        <v>25000000</v>
      </c>
      <c r="G849" s="1">
        <v>26500000</v>
      </c>
      <c r="H849" s="1">
        <f>Merge6[[#This Row],[MV at time]]/1000000</f>
        <v>25</v>
      </c>
      <c r="I849" s="1">
        <f>Merge6[[#This Row],[fee]]/1000000</f>
        <v>26.5</v>
      </c>
      <c r="J849" s="2">
        <f>Merge6[[#This Row],[fee]]/Merge6[[#This Row],[MV at time]]</f>
        <v>1.06</v>
      </c>
      <c r="K849" t="s">
        <v>773</v>
      </c>
      <c r="L849" t="s">
        <v>233</v>
      </c>
      <c r="M849" t="s">
        <v>25</v>
      </c>
      <c r="N849" t="s">
        <v>282</v>
      </c>
      <c r="O8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49" t="s">
        <v>7</v>
      </c>
      <c r="R849" t="s">
        <v>91</v>
      </c>
      <c r="S849">
        <v>78</v>
      </c>
      <c r="T849">
        <v>82</v>
      </c>
      <c r="U849">
        <f>Merge6[[#This Row],[POT]]-Merge6[[#This Row],[TOT]]</f>
        <v>4</v>
      </c>
      <c r="V849" t="s">
        <v>43</v>
      </c>
      <c r="W849">
        <f>IF(Merge6[[#This Row],[Preffoot]]="Right",1,0)</f>
        <v>0</v>
      </c>
      <c r="X849" t="s">
        <v>15</v>
      </c>
      <c r="Y849">
        <f>IF(Merge6[[#This Row],[Position2]]="GK",1,0)</f>
        <v>0</v>
      </c>
      <c r="Z849">
        <f>IF(Merge6[[#This Row],[Position2]]="LB",1,0)</f>
        <v>0</v>
      </c>
      <c r="AA849">
        <f>IF(Merge6[[#This Row],[Position2]]="CB",1,0)</f>
        <v>0</v>
      </c>
      <c r="AB849">
        <f>IF(Merge6[[#This Row],[Position2]]="RB",1,0)</f>
        <v>0</v>
      </c>
      <c r="AC849">
        <f>IF(Merge6[[#This Row],[Position2]]="LWB",1,0)</f>
        <v>0</v>
      </c>
      <c r="AD849">
        <f>IF(Merge6[[#This Row],[Position2]]="RWB",1,0)</f>
        <v>0</v>
      </c>
      <c r="AE849">
        <f>IF(Merge6[[#This Row],[Position2]]="LM",1,0)</f>
        <v>0</v>
      </c>
      <c r="AF849">
        <f>IF(Merge6[[#This Row],[Position2]]="CDM",1,0)</f>
        <v>0</v>
      </c>
      <c r="AG849">
        <f>IF(Merge6[[#This Row],[Position2]]="CM",1,0)</f>
        <v>0</v>
      </c>
      <c r="AH849">
        <f>IF(Merge6[[#This Row],[Position2]]="CAM",1,0)</f>
        <v>0</v>
      </c>
      <c r="AI849">
        <f>IF(Merge6[[#This Row],[Position2]]="RM",1,0)</f>
        <v>0</v>
      </c>
      <c r="AJ849">
        <f>IF(Merge6[[#This Row],[Position2]]="LW",1,0)</f>
        <v>0</v>
      </c>
      <c r="AK849">
        <f>IF(Merge6[[#This Row],[Position2]]="RW",1,0)</f>
        <v>0</v>
      </c>
      <c r="AL849">
        <f>IF(Merge6[[#This Row],[Position2]]="CF",1,0)</f>
        <v>0</v>
      </c>
      <c r="AM849">
        <f>IF(Merge6[[#This Row],[Position2]]="ST",1,0)</f>
        <v>1</v>
      </c>
      <c r="AN849">
        <v>83</v>
      </c>
      <c r="AO849">
        <v>82</v>
      </c>
      <c r="AP849">
        <v>64</v>
      </c>
      <c r="AQ849">
        <v>78</v>
      </c>
      <c r="AR849">
        <v>62</v>
      </c>
      <c r="AS849">
        <v>80</v>
      </c>
      <c r="AT849">
        <v>74</v>
      </c>
      <c r="AU849">
        <v>79</v>
      </c>
      <c r="AV849">
        <v>74</v>
      </c>
      <c r="AW849">
        <v>78</v>
      </c>
      <c r="AX849">
        <v>56</v>
      </c>
      <c r="AY849">
        <v>58</v>
      </c>
      <c r="AZ849">
        <v>74</v>
      </c>
      <c r="BA849">
        <v>50</v>
      </c>
      <c r="BB849">
        <v>19</v>
      </c>
      <c r="BC849">
        <v>24</v>
      </c>
      <c r="BD849">
        <v>71</v>
      </c>
      <c r="BE849">
        <v>64</v>
      </c>
      <c r="BF849">
        <v>72</v>
      </c>
      <c r="BG849">
        <v>67</v>
      </c>
      <c r="BH849">
        <v>70</v>
      </c>
      <c r="BI849">
        <v>83</v>
      </c>
      <c r="BJ849">
        <v>68</v>
      </c>
      <c r="BK849">
        <v>9</v>
      </c>
      <c r="BL849">
        <v>11</v>
      </c>
      <c r="BM849">
        <v>15</v>
      </c>
      <c r="BN849">
        <v>8</v>
      </c>
      <c r="BO849">
        <v>14</v>
      </c>
      <c r="BP849">
        <v>59</v>
      </c>
      <c r="BQ849">
        <v>76</v>
      </c>
      <c r="BR849">
        <v>80</v>
      </c>
      <c r="BS849">
        <v>25</v>
      </c>
      <c r="BT849">
        <v>73</v>
      </c>
      <c r="BU849">
        <v>73</v>
      </c>
    </row>
    <row r="850" spans="1:73" x14ac:dyDescent="0.25">
      <c r="A850" t="s">
        <v>1193</v>
      </c>
      <c r="B850">
        <v>35</v>
      </c>
      <c r="C850" t="s">
        <v>28</v>
      </c>
      <c r="D850">
        <v>22</v>
      </c>
      <c r="E850">
        <f>Merge6[[#This Row],[age]]^2</f>
        <v>484</v>
      </c>
      <c r="F850" s="1">
        <v>22000000</v>
      </c>
      <c r="G850" s="1">
        <v>30000000</v>
      </c>
      <c r="H850" s="1">
        <f>Merge6[[#This Row],[MV at time]]/1000000</f>
        <v>22</v>
      </c>
      <c r="I850" s="1">
        <f>Merge6[[#This Row],[fee]]/1000000</f>
        <v>30</v>
      </c>
      <c r="J850" s="2">
        <f>Merge6[[#This Row],[fee]]/Merge6[[#This Row],[MV at time]]</f>
        <v>1.3636363636363635</v>
      </c>
      <c r="K850" t="s">
        <v>1050</v>
      </c>
      <c r="L850" t="s">
        <v>1100</v>
      </c>
      <c r="M850" t="s">
        <v>203</v>
      </c>
      <c r="N850" t="s">
        <v>216</v>
      </c>
      <c r="O8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50" t="s">
        <v>91</v>
      </c>
      <c r="R850" t="s">
        <v>60</v>
      </c>
      <c r="S850">
        <v>77</v>
      </c>
      <c r="T850">
        <v>83</v>
      </c>
      <c r="U850">
        <f>Merge6[[#This Row],[POT]]-Merge6[[#This Row],[TOT]]</f>
        <v>6</v>
      </c>
      <c r="V850" t="s">
        <v>8</v>
      </c>
      <c r="W850">
        <f>IF(Merge6[[#This Row],[Preffoot]]="Right",1,0)</f>
        <v>1</v>
      </c>
      <c r="X850" t="s">
        <v>15</v>
      </c>
      <c r="Y850">
        <f>IF(Merge6[[#This Row],[Position2]]="GK",1,0)</f>
        <v>0</v>
      </c>
      <c r="Z850">
        <f>IF(Merge6[[#This Row],[Position2]]="LB",1,0)</f>
        <v>0</v>
      </c>
      <c r="AA850">
        <f>IF(Merge6[[#This Row],[Position2]]="CB",1,0)</f>
        <v>0</v>
      </c>
      <c r="AB850">
        <f>IF(Merge6[[#This Row],[Position2]]="RB",1,0)</f>
        <v>0</v>
      </c>
      <c r="AC850">
        <f>IF(Merge6[[#This Row],[Position2]]="LWB",1,0)</f>
        <v>0</v>
      </c>
      <c r="AD850">
        <f>IF(Merge6[[#This Row],[Position2]]="RWB",1,0)</f>
        <v>0</v>
      </c>
      <c r="AE850">
        <f>IF(Merge6[[#This Row],[Position2]]="LM",1,0)</f>
        <v>0</v>
      </c>
      <c r="AF850">
        <f>IF(Merge6[[#This Row],[Position2]]="CDM",1,0)</f>
        <v>0</v>
      </c>
      <c r="AG850">
        <f>IF(Merge6[[#This Row],[Position2]]="CM",1,0)</f>
        <v>0</v>
      </c>
      <c r="AH850">
        <f>IF(Merge6[[#This Row],[Position2]]="CAM",1,0)</f>
        <v>0</v>
      </c>
      <c r="AI850">
        <f>IF(Merge6[[#This Row],[Position2]]="RM",1,0)</f>
        <v>0</v>
      </c>
      <c r="AJ850">
        <f>IF(Merge6[[#This Row],[Position2]]="LW",1,0)</f>
        <v>0</v>
      </c>
      <c r="AK850">
        <f>IF(Merge6[[#This Row],[Position2]]="RW",1,0)</f>
        <v>0</v>
      </c>
      <c r="AL850">
        <f>IF(Merge6[[#This Row],[Position2]]="CF",1,0)</f>
        <v>0</v>
      </c>
      <c r="AM850">
        <f>IF(Merge6[[#This Row],[Position2]]="ST",1,0)</f>
        <v>1</v>
      </c>
      <c r="AN850">
        <v>76</v>
      </c>
      <c r="AO850">
        <v>74</v>
      </c>
      <c r="AP850">
        <v>51</v>
      </c>
      <c r="AQ850">
        <v>68</v>
      </c>
      <c r="AR850">
        <v>61</v>
      </c>
      <c r="AS850">
        <v>67</v>
      </c>
      <c r="AT850">
        <v>76</v>
      </c>
      <c r="AU850">
        <v>82</v>
      </c>
      <c r="AV850">
        <v>71</v>
      </c>
      <c r="AW850">
        <v>65</v>
      </c>
      <c r="AX850">
        <v>35</v>
      </c>
      <c r="AY850">
        <v>75</v>
      </c>
      <c r="AZ850">
        <v>73</v>
      </c>
      <c r="BA850">
        <v>18</v>
      </c>
      <c r="BB850">
        <v>16</v>
      </c>
      <c r="BC850">
        <v>24</v>
      </c>
      <c r="BD850">
        <v>89</v>
      </c>
      <c r="BE850">
        <v>76</v>
      </c>
      <c r="BF850">
        <v>67</v>
      </c>
      <c r="BG850">
        <v>74</v>
      </c>
      <c r="BH850">
        <v>94</v>
      </c>
      <c r="BI850">
        <v>89</v>
      </c>
      <c r="BJ850">
        <v>89</v>
      </c>
      <c r="BK850">
        <v>5</v>
      </c>
      <c r="BL850">
        <v>8</v>
      </c>
      <c r="BM850">
        <v>6</v>
      </c>
      <c r="BN850">
        <v>9</v>
      </c>
      <c r="BO850">
        <v>11</v>
      </c>
      <c r="BP850">
        <v>63</v>
      </c>
      <c r="BQ850">
        <v>77</v>
      </c>
      <c r="BR850">
        <v>80</v>
      </c>
      <c r="BS850">
        <v>17</v>
      </c>
      <c r="BT850">
        <v>53</v>
      </c>
      <c r="BU850">
        <v>69</v>
      </c>
    </row>
    <row r="851" spans="1:73" x14ac:dyDescent="0.25">
      <c r="A851" t="s">
        <v>701</v>
      </c>
      <c r="B851">
        <v>47</v>
      </c>
      <c r="C851" t="s">
        <v>84</v>
      </c>
      <c r="D851">
        <v>24</v>
      </c>
      <c r="E851">
        <f>Merge6[[#This Row],[age]]^2</f>
        <v>576</v>
      </c>
      <c r="F851" s="1">
        <v>20000000</v>
      </c>
      <c r="G851" s="1">
        <v>23500000</v>
      </c>
      <c r="H851" s="1">
        <f>Merge6[[#This Row],[MV at time]]/1000000</f>
        <v>20</v>
      </c>
      <c r="I851" s="1">
        <f>Merge6[[#This Row],[fee]]/1000000</f>
        <v>23.5</v>
      </c>
      <c r="J851" s="2">
        <f>Merge6[[#This Row],[fee]]/Merge6[[#This Row],[MV at time]]</f>
        <v>1.175</v>
      </c>
      <c r="K851" t="s">
        <v>509</v>
      </c>
      <c r="L851" t="s">
        <v>34</v>
      </c>
      <c r="M851" t="s">
        <v>4</v>
      </c>
      <c r="N851" t="s">
        <v>25</v>
      </c>
      <c r="O8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51" t="s">
        <v>6</v>
      </c>
      <c r="R851" t="s">
        <v>7</v>
      </c>
      <c r="S851">
        <v>83</v>
      </c>
      <c r="T851">
        <v>88</v>
      </c>
      <c r="U851">
        <f>Merge6[[#This Row],[POT]]-Merge6[[#This Row],[TOT]]</f>
        <v>5</v>
      </c>
      <c r="V851" t="s">
        <v>43</v>
      </c>
      <c r="W851">
        <f>IF(Merge6[[#This Row],[Preffoot]]="Right",1,0)</f>
        <v>0</v>
      </c>
      <c r="X851" t="s">
        <v>87</v>
      </c>
      <c r="Y851">
        <f>IF(Merge6[[#This Row],[Position2]]="GK",1,0)</f>
        <v>1</v>
      </c>
      <c r="Z851">
        <f>IF(Merge6[[#This Row],[Position2]]="LB",1,0)</f>
        <v>0</v>
      </c>
      <c r="AA851">
        <f>IF(Merge6[[#This Row],[Position2]]="CB",1,0)</f>
        <v>0</v>
      </c>
      <c r="AB851">
        <f>IF(Merge6[[#This Row],[Position2]]="RB",1,0)</f>
        <v>0</v>
      </c>
      <c r="AC851">
        <f>IF(Merge6[[#This Row],[Position2]]="LWB",1,0)</f>
        <v>0</v>
      </c>
      <c r="AD851">
        <f>IF(Merge6[[#This Row],[Position2]]="RWB",1,0)</f>
        <v>0</v>
      </c>
      <c r="AE851">
        <f>IF(Merge6[[#This Row],[Position2]]="LM",1,0)</f>
        <v>0</v>
      </c>
      <c r="AF851">
        <f>IF(Merge6[[#This Row],[Position2]]="CDM",1,0)</f>
        <v>0</v>
      </c>
      <c r="AG851">
        <f>IF(Merge6[[#This Row],[Position2]]="CM",1,0)</f>
        <v>0</v>
      </c>
      <c r="AH851">
        <f>IF(Merge6[[#This Row],[Position2]]="CAM",1,0)</f>
        <v>0</v>
      </c>
      <c r="AI851">
        <f>IF(Merge6[[#This Row],[Position2]]="RM",1,0)</f>
        <v>0</v>
      </c>
      <c r="AJ851">
        <f>IF(Merge6[[#This Row],[Position2]]="LW",1,0)</f>
        <v>0</v>
      </c>
      <c r="AK851">
        <f>IF(Merge6[[#This Row],[Position2]]="RW",1,0)</f>
        <v>0</v>
      </c>
      <c r="AL851">
        <f>IF(Merge6[[#This Row],[Position2]]="CF",1,0)</f>
        <v>0</v>
      </c>
      <c r="AM851">
        <f>IF(Merge6[[#This Row],[Position2]]="ST",1,0)</f>
        <v>0</v>
      </c>
      <c r="AN851">
        <v>16</v>
      </c>
      <c r="AO851">
        <v>18</v>
      </c>
      <c r="AP851">
        <v>24</v>
      </c>
      <c r="AQ851">
        <v>38</v>
      </c>
      <c r="AR851">
        <v>41</v>
      </c>
      <c r="AS851">
        <v>15</v>
      </c>
      <c r="AT851">
        <v>59</v>
      </c>
      <c r="AU851">
        <v>19</v>
      </c>
      <c r="AV851">
        <v>18</v>
      </c>
      <c r="AW851">
        <v>23</v>
      </c>
      <c r="AX851">
        <v>21</v>
      </c>
      <c r="AY851">
        <v>25</v>
      </c>
      <c r="AZ851">
        <v>17</v>
      </c>
      <c r="BA851">
        <v>19</v>
      </c>
      <c r="BB851">
        <v>11</v>
      </c>
      <c r="BC851">
        <v>20</v>
      </c>
      <c r="BD851">
        <v>45</v>
      </c>
      <c r="BE851">
        <v>42</v>
      </c>
      <c r="BF851">
        <v>52</v>
      </c>
      <c r="BG851">
        <v>57</v>
      </c>
      <c r="BH851">
        <v>52</v>
      </c>
      <c r="BI851">
        <v>40</v>
      </c>
      <c r="BJ851">
        <v>71</v>
      </c>
      <c r="BK851">
        <v>82</v>
      </c>
      <c r="BL851">
        <v>82</v>
      </c>
      <c r="BM851">
        <v>83</v>
      </c>
      <c r="BN851">
        <v>79</v>
      </c>
      <c r="BO851">
        <v>84</v>
      </c>
      <c r="BP851">
        <v>39</v>
      </c>
      <c r="BQ851">
        <v>74</v>
      </c>
      <c r="BR851">
        <v>20</v>
      </c>
      <c r="BS851">
        <v>16</v>
      </c>
      <c r="BT851">
        <v>62</v>
      </c>
      <c r="BU851">
        <v>62</v>
      </c>
    </row>
    <row r="852" spans="1:73" x14ac:dyDescent="0.25">
      <c r="A852" t="s">
        <v>701</v>
      </c>
      <c r="B852">
        <v>23</v>
      </c>
      <c r="C852" t="s">
        <v>84</v>
      </c>
      <c r="D852">
        <v>27</v>
      </c>
      <c r="E852">
        <f>Merge6[[#This Row],[age]]^2</f>
        <v>729</v>
      </c>
      <c r="F852" s="1">
        <v>12000000</v>
      </c>
      <c r="G852" s="1">
        <v>12000000</v>
      </c>
      <c r="H852" s="1">
        <f>Merge6[[#This Row],[MV at time]]/1000000</f>
        <v>12</v>
      </c>
      <c r="I852" s="1">
        <f>Merge6[[#This Row],[fee]]/1000000</f>
        <v>12</v>
      </c>
      <c r="J852" s="2">
        <f>Merge6[[#This Row],[fee]]/Merge6[[#This Row],[MV at time]]</f>
        <v>1</v>
      </c>
      <c r="K852" t="s">
        <v>1233</v>
      </c>
      <c r="L852" t="s">
        <v>34</v>
      </c>
      <c r="M852" t="s">
        <v>25</v>
      </c>
      <c r="N852" t="s">
        <v>291</v>
      </c>
      <c r="O8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52" t="s">
        <v>7</v>
      </c>
      <c r="R852" t="s">
        <v>55</v>
      </c>
      <c r="S852">
        <v>79</v>
      </c>
      <c r="T852">
        <v>82</v>
      </c>
      <c r="U852">
        <f>Merge6[[#This Row],[POT]]-Merge6[[#This Row],[TOT]]</f>
        <v>3</v>
      </c>
      <c r="V852" t="s">
        <v>43</v>
      </c>
      <c r="W852">
        <f>IF(Merge6[[#This Row],[Preffoot]]="Right",1,0)</f>
        <v>0</v>
      </c>
      <c r="X852" t="s">
        <v>87</v>
      </c>
      <c r="Y852">
        <f>IF(Merge6[[#This Row],[Position2]]="GK",1,0)</f>
        <v>1</v>
      </c>
      <c r="Z852">
        <f>IF(Merge6[[#This Row],[Position2]]="LB",1,0)</f>
        <v>0</v>
      </c>
      <c r="AA852">
        <f>IF(Merge6[[#This Row],[Position2]]="CB",1,0)</f>
        <v>0</v>
      </c>
      <c r="AB852">
        <f>IF(Merge6[[#This Row],[Position2]]="RB",1,0)</f>
        <v>0</v>
      </c>
      <c r="AC852">
        <f>IF(Merge6[[#This Row],[Position2]]="LWB",1,0)</f>
        <v>0</v>
      </c>
      <c r="AD852">
        <f>IF(Merge6[[#This Row],[Position2]]="RWB",1,0)</f>
        <v>0</v>
      </c>
      <c r="AE852">
        <f>IF(Merge6[[#This Row],[Position2]]="LM",1,0)</f>
        <v>0</v>
      </c>
      <c r="AF852">
        <f>IF(Merge6[[#This Row],[Position2]]="CDM",1,0)</f>
        <v>0</v>
      </c>
      <c r="AG852">
        <f>IF(Merge6[[#This Row],[Position2]]="CM",1,0)</f>
        <v>0</v>
      </c>
      <c r="AH852">
        <f>IF(Merge6[[#This Row],[Position2]]="CAM",1,0)</f>
        <v>0</v>
      </c>
      <c r="AI852">
        <f>IF(Merge6[[#This Row],[Position2]]="RM",1,0)</f>
        <v>0</v>
      </c>
      <c r="AJ852">
        <f>IF(Merge6[[#This Row],[Position2]]="LW",1,0)</f>
        <v>0</v>
      </c>
      <c r="AK852">
        <f>IF(Merge6[[#This Row],[Position2]]="RW",1,0)</f>
        <v>0</v>
      </c>
      <c r="AL852">
        <f>IF(Merge6[[#This Row],[Position2]]="CF",1,0)</f>
        <v>0</v>
      </c>
      <c r="AM852">
        <f>IF(Merge6[[#This Row],[Position2]]="ST",1,0)</f>
        <v>0</v>
      </c>
      <c r="AN852">
        <v>43</v>
      </c>
      <c r="AO852">
        <v>18</v>
      </c>
      <c r="AP852">
        <v>24</v>
      </c>
      <c r="AQ852">
        <v>63</v>
      </c>
      <c r="AR852">
        <v>55</v>
      </c>
      <c r="AS852">
        <v>15</v>
      </c>
      <c r="AT852">
        <v>58</v>
      </c>
      <c r="AU852">
        <v>19</v>
      </c>
      <c r="AV852">
        <v>18</v>
      </c>
      <c r="AW852">
        <v>23</v>
      </c>
      <c r="AX852">
        <v>21</v>
      </c>
      <c r="AY852">
        <v>25</v>
      </c>
      <c r="AZ852">
        <v>17</v>
      </c>
      <c r="BA852" t="s">
        <v>1234</v>
      </c>
      <c r="BB852">
        <v>11</v>
      </c>
      <c r="BC852">
        <v>20</v>
      </c>
      <c r="BD852">
        <v>45</v>
      </c>
      <c r="BE852">
        <v>42</v>
      </c>
      <c r="BF852">
        <v>52</v>
      </c>
      <c r="BG852">
        <v>57</v>
      </c>
      <c r="BH852">
        <v>52</v>
      </c>
      <c r="BI852">
        <v>40</v>
      </c>
      <c r="BJ852">
        <v>71</v>
      </c>
      <c r="BK852">
        <v>81</v>
      </c>
      <c r="BL852">
        <v>80</v>
      </c>
      <c r="BM852">
        <v>79</v>
      </c>
      <c r="BN852">
        <v>77</v>
      </c>
      <c r="BO852">
        <v>81</v>
      </c>
      <c r="BP852">
        <v>39</v>
      </c>
      <c r="BQ852">
        <v>63</v>
      </c>
      <c r="BR852">
        <v>20</v>
      </c>
      <c r="BS852">
        <v>16</v>
      </c>
      <c r="BT852">
        <v>68</v>
      </c>
      <c r="BU852">
        <v>62</v>
      </c>
    </row>
    <row r="853" spans="1:73" x14ac:dyDescent="0.25">
      <c r="A853" t="s">
        <v>1011</v>
      </c>
      <c r="B853">
        <v>35</v>
      </c>
      <c r="C853" t="s">
        <v>84</v>
      </c>
      <c r="D853">
        <v>23</v>
      </c>
      <c r="E853">
        <f>Merge6[[#This Row],[age]]^2</f>
        <v>529</v>
      </c>
      <c r="F853" s="1">
        <v>5500000</v>
      </c>
      <c r="G853" s="1">
        <v>7500000</v>
      </c>
      <c r="H853" s="1">
        <f>Merge6[[#This Row],[MV at time]]/1000000</f>
        <v>5.5</v>
      </c>
      <c r="I853" s="1">
        <f>Merge6[[#This Row],[fee]]/1000000</f>
        <v>7.5</v>
      </c>
      <c r="J853" s="2">
        <f>Merge6[[#This Row],[fee]]/Merge6[[#This Row],[MV at time]]</f>
        <v>1.3636363636363635</v>
      </c>
      <c r="K853" t="s">
        <v>773</v>
      </c>
      <c r="L853" t="s">
        <v>149</v>
      </c>
      <c r="M853" t="s">
        <v>126</v>
      </c>
      <c r="N853" t="s">
        <v>352</v>
      </c>
      <c r="O8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8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53" t="s">
        <v>55</v>
      </c>
      <c r="R853" t="s">
        <v>55</v>
      </c>
      <c r="S853">
        <v>78</v>
      </c>
      <c r="T853">
        <v>84</v>
      </c>
      <c r="U853">
        <f>Merge6[[#This Row],[POT]]-Merge6[[#This Row],[TOT]]</f>
        <v>6</v>
      </c>
      <c r="V853" t="s">
        <v>43</v>
      </c>
      <c r="W853">
        <f>IF(Merge6[[#This Row],[Preffoot]]="Right",1,0)</f>
        <v>0</v>
      </c>
      <c r="X853" t="s">
        <v>87</v>
      </c>
      <c r="Y853">
        <f>IF(Merge6[[#This Row],[Position2]]="GK",1,0)</f>
        <v>1</v>
      </c>
      <c r="Z853">
        <f>IF(Merge6[[#This Row],[Position2]]="LB",1,0)</f>
        <v>0</v>
      </c>
      <c r="AA853">
        <f>IF(Merge6[[#This Row],[Position2]]="CB",1,0)</f>
        <v>0</v>
      </c>
      <c r="AB853">
        <f>IF(Merge6[[#This Row],[Position2]]="RB",1,0)</f>
        <v>0</v>
      </c>
      <c r="AC853">
        <f>IF(Merge6[[#This Row],[Position2]]="LWB",1,0)</f>
        <v>0</v>
      </c>
      <c r="AD853">
        <f>IF(Merge6[[#This Row],[Position2]]="RWB",1,0)</f>
        <v>0</v>
      </c>
      <c r="AE853">
        <f>IF(Merge6[[#This Row],[Position2]]="LM",1,0)</f>
        <v>0</v>
      </c>
      <c r="AF853">
        <f>IF(Merge6[[#This Row],[Position2]]="CDM",1,0)</f>
        <v>0</v>
      </c>
      <c r="AG853">
        <f>IF(Merge6[[#This Row],[Position2]]="CM",1,0)</f>
        <v>0</v>
      </c>
      <c r="AH853">
        <f>IF(Merge6[[#This Row],[Position2]]="CAM",1,0)</f>
        <v>0</v>
      </c>
      <c r="AI853">
        <f>IF(Merge6[[#This Row],[Position2]]="RM",1,0)</f>
        <v>0</v>
      </c>
      <c r="AJ853">
        <f>IF(Merge6[[#This Row],[Position2]]="LW",1,0)</f>
        <v>0</v>
      </c>
      <c r="AK853">
        <f>IF(Merge6[[#This Row],[Position2]]="RW",1,0)</f>
        <v>0</v>
      </c>
      <c r="AL853">
        <f>IF(Merge6[[#This Row],[Position2]]="CF",1,0)</f>
        <v>0</v>
      </c>
      <c r="AM853">
        <f>IF(Merge6[[#This Row],[Position2]]="ST",1,0)</f>
        <v>0</v>
      </c>
      <c r="AN853">
        <v>25</v>
      </c>
      <c r="AO853">
        <v>16</v>
      </c>
      <c r="AP853">
        <v>12</v>
      </c>
      <c r="AQ853">
        <v>28</v>
      </c>
      <c r="AR853">
        <v>24</v>
      </c>
      <c r="AS853">
        <v>21</v>
      </c>
      <c r="AT853">
        <v>55</v>
      </c>
      <c r="AU853">
        <v>13</v>
      </c>
      <c r="AV853">
        <v>16</v>
      </c>
      <c r="AW853">
        <v>15</v>
      </c>
      <c r="AX853">
        <v>18</v>
      </c>
      <c r="AY853">
        <v>19</v>
      </c>
      <c r="AZ853">
        <v>17</v>
      </c>
      <c r="BA853">
        <v>16</v>
      </c>
      <c r="BB853">
        <v>18</v>
      </c>
      <c r="BC853">
        <v>12</v>
      </c>
      <c r="BD853">
        <v>31</v>
      </c>
      <c r="BE853">
        <v>36</v>
      </c>
      <c r="BF853">
        <v>68</v>
      </c>
      <c r="BG853">
        <v>34</v>
      </c>
      <c r="BH853">
        <v>27</v>
      </c>
      <c r="BI853">
        <v>21</v>
      </c>
      <c r="BJ853">
        <v>70</v>
      </c>
      <c r="BK853">
        <v>77</v>
      </c>
      <c r="BL853">
        <v>78</v>
      </c>
      <c r="BM853">
        <v>74</v>
      </c>
      <c r="BN853">
        <v>73</v>
      </c>
      <c r="BO853">
        <v>84</v>
      </c>
      <c r="BP853">
        <v>29</v>
      </c>
      <c r="BQ853">
        <v>67</v>
      </c>
      <c r="BR853">
        <v>15</v>
      </c>
      <c r="BS853">
        <v>25</v>
      </c>
      <c r="BT853">
        <v>21</v>
      </c>
      <c r="BU853">
        <v>55</v>
      </c>
    </row>
    <row r="854" spans="1:73" x14ac:dyDescent="0.25">
      <c r="A854" t="s">
        <v>1333</v>
      </c>
      <c r="B854">
        <v>16</v>
      </c>
      <c r="C854" t="s">
        <v>28</v>
      </c>
      <c r="D854">
        <v>28</v>
      </c>
      <c r="E854">
        <f>Merge6[[#This Row],[age]]^2</f>
        <v>784</v>
      </c>
      <c r="F854" s="1">
        <v>15000000</v>
      </c>
      <c r="G854" s="1">
        <v>18000000</v>
      </c>
      <c r="H854" s="1">
        <f>Merge6[[#This Row],[MV at time]]/1000000</f>
        <v>15</v>
      </c>
      <c r="I854" s="1">
        <f>Merge6[[#This Row],[fee]]/1000000</f>
        <v>18</v>
      </c>
      <c r="J854" s="2">
        <f>Merge6[[#This Row],[fee]]/Merge6[[#This Row],[MV at time]]</f>
        <v>1.2</v>
      </c>
      <c r="K854" t="s">
        <v>1233</v>
      </c>
      <c r="L854" t="s">
        <v>124</v>
      </c>
      <c r="M854" t="s">
        <v>40</v>
      </c>
      <c r="N854" t="s">
        <v>210</v>
      </c>
      <c r="O8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54" t="s">
        <v>42</v>
      </c>
      <c r="R854" t="s">
        <v>60</v>
      </c>
      <c r="S854">
        <v>79</v>
      </c>
      <c r="T854">
        <v>79</v>
      </c>
      <c r="U854">
        <f>Merge6[[#This Row],[POT]]-Merge6[[#This Row],[TOT]]</f>
        <v>0</v>
      </c>
      <c r="V854" t="s">
        <v>8</v>
      </c>
      <c r="W854">
        <f>IF(Merge6[[#This Row],[Preffoot]]="Right",1,0)</f>
        <v>1</v>
      </c>
      <c r="X854" t="s">
        <v>15</v>
      </c>
      <c r="Y854">
        <f>IF(Merge6[[#This Row],[Position2]]="GK",1,0)</f>
        <v>0</v>
      </c>
      <c r="Z854">
        <f>IF(Merge6[[#This Row],[Position2]]="LB",1,0)</f>
        <v>0</v>
      </c>
      <c r="AA854">
        <f>IF(Merge6[[#This Row],[Position2]]="CB",1,0)</f>
        <v>0</v>
      </c>
      <c r="AB854">
        <f>IF(Merge6[[#This Row],[Position2]]="RB",1,0)</f>
        <v>0</v>
      </c>
      <c r="AC854">
        <f>IF(Merge6[[#This Row],[Position2]]="LWB",1,0)</f>
        <v>0</v>
      </c>
      <c r="AD854">
        <f>IF(Merge6[[#This Row],[Position2]]="RWB",1,0)</f>
        <v>0</v>
      </c>
      <c r="AE854">
        <f>IF(Merge6[[#This Row],[Position2]]="LM",1,0)</f>
        <v>0</v>
      </c>
      <c r="AF854">
        <f>IF(Merge6[[#This Row],[Position2]]="CDM",1,0)</f>
        <v>0</v>
      </c>
      <c r="AG854">
        <f>IF(Merge6[[#This Row],[Position2]]="CM",1,0)</f>
        <v>0</v>
      </c>
      <c r="AH854">
        <f>IF(Merge6[[#This Row],[Position2]]="CAM",1,0)</f>
        <v>0</v>
      </c>
      <c r="AI854">
        <f>IF(Merge6[[#This Row],[Position2]]="RM",1,0)</f>
        <v>0</v>
      </c>
      <c r="AJ854">
        <f>IF(Merge6[[#This Row],[Position2]]="LW",1,0)</f>
        <v>0</v>
      </c>
      <c r="AK854">
        <f>IF(Merge6[[#This Row],[Position2]]="RW",1,0)</f>
        <v>0</v>
      </c>
      <c r="AL854">
        <f>IF(Merge6[[#This Row],[Position2]]="CF",1,0)</f>
        <v>0</v>
      </c>
      <c r="AM854">
        <f>IF(Merge6[[#This Row],[Position2]]="ST",1,0)</f>
        <v>1</v>
      </c>
      <c r="AN854">
        <v>78</v>
      </c>
      <c r="AO854">
        <v>73</v>
      </c>
      <c r="AP854">
        <v>41</v>
      </c>
      <c r="AQ854">
        <v>73</v>
      </c>
      <c r="AR854">
        <v>68</v>
      </c>
      <c r="AS854">
        <v>85</v>
      </c>
      <c r="AT854">
        <v>78</v>
      </c>
      <c r="AU854">
        <v>83</v>
      </c>
      <c r="AV854">
        <v>63</v>
      </c>
      <c r="AW854">
        <v>58</v>
      </c>
      <c r="AX854">
        <v>30</v>
      </c>
      <c r="AY854">
        <v>88</v>
      </c>
      <c r="AZ854">
        <v>73</v>
      </c>
      <c r="BA854" t="s">
        <v>1234</v>
      </c>
      <c r="BB854">
        <v>36</v>
      </c>
      <c r="BC854">
        <v>48</v>
      </c>
      <c r="BD854">
        <v>63</v>
      </c>
      <c r="BE854">
        <v>73</v>
      </c>
      <c r="BF854">
        <v>93</v>
      </c>
      <c r="BG854">
        <v>32</v>
      </c>
      <c r="BH854">
        <v>75</v>
      </c>
      <c r="BI854">
        <v>42</v>
      </c>
      <c r="BJ854">
        <v>54</v>
      </c>
      <c r="BK854">
        <v>9</v>
      </c>
      <c r="BL854">
        <v>9</v>
      </c>
      <c r="BM854">
        <v>12</v>
      </c>
      <c r="BN854">
        <v>14</v>
      </c>
      <c r="BO854">
        <v>8</v>
      </c>
      <c r="BP854">
        <v>74</v>
      </c>
      <c r="BQ854">
        <v>75</v>
      </c>
      <c r="BR854">
        <v>81</v>
      </c>
      <c r="BS854">
        <v>41</v>
      </c>
      <c r="BT854">
        <v>68</v>
      </c>
      <c r="BU854">
        <v>74</v>
      </c>
    </row>
    <row r="855" spans="1:73" x14ac:dyDescent="0.25">
      <c r="A855" t="s">
        <v>234</v>
      </c>
      <c r="B855">
        <v>29</v>
      </c>
      <c r="C855" t="s">
        <v>57</v>
      </c>
      <c r="D855">
        <v>30</v>
      </c>
      <c r="E855">
        <f>Merge6[[#This Row],[age]]^2</f>
        <v>900</v>
      </c>
      <c r="F855" s="1">
        <v>38000000</v>
      </c>
      <c r="G855" s="1">
        <v>42000000</v>
      </c>
      <c r="H855" s="1">
        <f>Merge6[[#This Row],[MV at time]]/1000000</f>
        <v>38</v>
      </c>
      <c r="I855" s="1">
        <f>Merge6[[#This Row],[fee]]/1000000</f>
        <v>42</v>
      </c>
      <c r="J855" s="2">
        <f>Merge6[[#This Row],[fee]]/Merge6[[#This Row],[MV at time]]</f>
        <v>1.1052631578947369</v>
      </c>
      <c r="K855" t="s">
        <v>2</v>
      </c>
      <c r="L855" t="s">
        <v>11</v>
      </c>
      <c r="M855" t="s">
        <v>35</v>
      </c>
      <c r="N855" t="s">
        <v>235</v>
      </c>
      <c r="O8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55" t="s">
        <v>6</v>
      </c>
      <c r="R855" t="s">
        <v>31</v>
      </c>
      <c r="S855">
        <v>83</v>
      </c>
      <c r="T855">
        <v>83</v>
      </c>
      <c r="U855">
        <f>Merge6[[#This Row],[POT]]-Merge6[[#This Row],[TOT]]</f>
        <v>0</v>
      </c>
      <c r="V855" t="s">
        <v>8</v>
      </c>
      <c r="W855">
        <f>IF(Merge6[[#This Row],[Preffoot]]="Right",1,0)</f>
        <v>1</v>
      </c>
      <c r="X855" t="s">
        <v>20</v>
      </c>
      <c r="Y855">
        <f>IF(Merge6[[#This Row],[Position2]]="GK",1,0)</f>
        <v>0</v>
      </c>
      <c r="Z855">
        <f>IF(Merge6[[#This Row],[Position2]]="LB",1,0)</f>
        <v>0</v>
      </c>
      <c r="AA855">
        <f>IF(Merge6[[#This Row],[Position2]]="CB",1,0)</f>
        <v>0</v>
      </c>
      <c r="AB855">
        <f>IF(Merge6[[#This Row],[Position2]]="RB",1,0)</f>
        <v>0</v>
      </c>
      <c r="AC855">
        <f>IF(Merge6[[#This Row],[Position2]]="LWB",1,0)</f>
        <v>0</v>
      </c>
      <c r="AD855">
        <f>IF(Merge6[[#This Row],[Position2]]="RWB",1,0)</f>
        <v>0</v>
      </c>
      <c r="AE855">
        <f>IF(Merge6[[#This Row],[Position2]]="LM",1,0)</f>
        <v>0</v>
      </c>
      <c r="AF855">
        <f>IF(Merge6[[#This Row],[Position2]]="CDM",1,0)</f>
        <v>0</v>
      </c>
      <c r="AG855">
        <f>IF(Merge6[[#This Row],[Position2]]="CM",1,0)</f>
        <v>1</v>
      </c>
      <c r="AH855">
        <f>IF(Merge6[[#This Row],[Position2]]="CAM",1,0)</f>
        <v>0</v>
      </c>
      <c r="AI855">
        <f>IF(Merge6[[#This Row],[Position2]]="RM",1,0)</f>
        <v>0</v>
      </c>
      <c r="AJ855">
        <f>IF(Merge6[[#This Row],[Position2]]="LW",1,0)</f>
        <v>0</v>
      </c>
      <c r="AK855">
        <f>IF(Merge6[[#This Row],[Position2]]="RW",1,0)</f>
        <v>0</v>
      </c>
      <c r="AL855">
        <f>IF(Merge6[[#This Row],[Position2]]="CF",1,0)</f>
        <v>0</v>
      </c>
      <c r="AM855">
        <f>IF(Merge6[[#This Row],[Position2]]="ST",1,0)</f>
        <v>0</v>
      </c>
      <c r="AN855">
        <v>84</v>
      </c>
      <c r="AO855">
        <v>80</v>
      </c>
      <c r="AP855">
        <v>64</v>
      </c>
      <c r="AQ855">
        <v>82</v>
      </c>
      <c r="AR855">
        <v>76</v>
      </c>
      <c r="AS855">
        <v>84</v>
      </c>
      <c r="AT855">
        <v>83</v>
      </c>
      <c r="AU855">
        <v>75</v>
      </c>
      <c r="AV855">
        <v>79</v>
      </c>
      <c r="AW855">
        <v>66</v>
      </c>
      <c r="AX855">
        <v>72</v>
      </c>
      <c r="AY855">
        <v>71</v>
      </c>
      <c r="AZ855">
        <v>75</v>
      </c>
      <c r="BA855">
        <v>77</v>
      </c>
      <c r="BB855">
        <v>73</v>
      </c>
      <c r="BC855">
        <v>78</v>
      </c>
      <c r="BD855">
        <v>76</v>
      </c>
      <c r="BE855">
        <v>92</v>
      </c>
      <c r="BF855">
        <v>80</v>
      </c>
      <c r="BG855">
        <v>66</v>
      </c>
      <c r="BH855">
        <v>76</v>
      </c>
      <c r="BI855">
        <v>70</v>
      </c>
      <c r="BJ855">
        <v>88</v>
      </c>
      <c r="BK855">
        <v>6</v>
      </c>
      <c r="BL855">
        <v>16</v>
      </c>
      <c r="BM855">
        <v>16</v>
      </c>
      <c r="BN855">
        <v>11</v>
      </c>
      <c r="BO855">
        <v>8</v>
      </c>
      <c r="BP855">
        <v>81</v>
      </c>
      <c r="BQ855">
        <v>84</v>
      </c>
      <c r="BR855">
        <v>84</v>
      </c>
      <c r="BS855">
        <v>78</v>
      </c>
      <c r="BT855">
        <v>75</v>
      </c>
      <c r="BU855">
        <v>80</v>
      </c>
    </row>
    <row r="856" spans="1:73" x14ac:dyDescent="0.25">
      <c r="A856" t="s">
        <v>234</v>
      </c>
      <c r="B856">
        <v>28</v>
      </c>
      <c r="C856" t="s">
        <v>28</v>
      </c>
      <c r="D856">
        <v>28</v>
      </c>
      <c r="E856">
        <f>Merge6[[#This Row],[age]]^2</f>
        <v>784</v>
      </c>
      <c r="F856" s="1">
        <v>15000000</v>
      </c>
      <c r="G856" s="1">
        <v>16000000</v>
      </c>
      <c r="H856" s="1">
        <f>Merge6[[#This Row],[MV at time]]/1000000</f>
        <v>15</v>
      </c>
      <c r="I856" s="1">
        <f>Merge6[[#This Row],[fee]]/1000000</f>
        <v>16</v>
      </c>
      <c r="J856" s="2">
        <f>Merge6[[#This Row],[fee]]/Merge6[[#This Row],[MV at time]]</f>
        <v>1.0666666666666667</v>
      </c>
      <c r="K856" t="s">
        <v>773</v>
      </c>
      <c r="L856" t="s">
        <v>238</v>
      </c>
      <c r="M856" t="s">
        <v>105</v>
      </c>
      <c r="N856" t="s">
        <v>168</v>
      </c>
      <c r="O8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856" t="s">
        <v>14</v>
      </c>
      <c r="R856" t="s">
        <v>14</v>
      </c>
      <c r="S856">
        <v>79</v>
      </c>
      <c r="T856">
        <v>79</v>
      </c>
      <c r="U856">
        <f>Merge6[[#This Row],[POT]]-Merge6[[#This Row],[TOT]]</f>
        <v>0</v>
      </c>
      <c r="V856" t="s">
        <v>43</v>
      </c>
      <c r="W856">
        <f>IF(Merge6[[#This Row],[Preffoot]]="Right",1,0)</f>
        <v>0</v>
      </c>
      <c r="X856" t="s">
        <v>15</v>
      </c>
      <c r="Y856">
        <f>IF(Merge6[[#This Row],[Position2]]="GK",1,0)</f>
        <v>0</v>
      </c>
      <c r="Z856">
        <f>IF(Merge6[[#This Row],[Position2]]="LB",1,0)</f>
        <v>0</v>
      </c>
      <c r="AA856">
        <f>IF(Merge6[[#This Row],[Position2]]="CB",1,0)</f>
        <v>0</v>
      </c>
      <c r="AB856">
        <f>IF(Merge6[[#This Row],[Position2]]="RB",1,0)</f>
        <v>0</v>
      </c>
      <c r="AC856">
        <f>IF(Merge6[[#This Row],[Position2]]="LWB",1,0)</f>
        <v>0</v>
      </c>
      <c r="AD856">
        <f>IF(Merge6[[#This Row],[Position2]]="RWB",1,0)</f>
        <v>0</v>
      </c>
      <c r="AE856">
        <f>IF(Merge6[[#This Row],[Position2]]="LM",1,0)</f>
        <v>0</v>
      </c>
      <c r="AF856">
        <f>IF(Merge6[[#This Row],[Position2]]="CDM",1,0)</f>
        <v>0</v>
      </c>
      <c r="AG856">
        <f>IF(Merge6[[#This Row],[Position2]]="CM",1,0)</f>
        <v>0</v>
      </c>
      <c r="AH856">
        <f>IF(Merge6[[#This Row],[Position2]]="CAM",1,0)</f>
        <v>0</v>
      </c>
      <c r="AI856">
        <f>IF(Merge6[[#This Row],[Position2]]="RM",1,0)</f>
        <v>0</v>
      </c>
      <c r="AJ856">
        <f>IF(Merge6[[#This Row],[Position2]]="LW",1,0)</f>
        <v>0</v>
      </c>
      <c r="AK856">
        <f>IF(Merge6[[#This Row],[Position2]]="RW",1,0)</f>
        <v>0</v>
      </c>
      <c r="AL856">
        <f>IF(Merge6[[#This Row],[Position2]]="CF",1,0)</f>
        <v>0</v>
      </c>
      <c r="AM856">
        <f>IF(Merge6[[#This Row],[Position2]]="ST",1,0)</f>
        <v>1</v>
      </c>
      <c r="AN856">
        <v>78</v>
      </c>
      <c r="AO856">
        <v>74</v>
      </c>
      <c r="AP856">
        <v>66</v>
      </c>
      <c r="AQ856">
        <v>68</v>
      </c>
      <c r="AR856">
        <v>45</v>
      </c>
      <c r="AS856">
        <v>85</v>
      </c>
      <c r="AT856">
        <v>80</v>
      </c>
      <c r="AU856">
        <v>82</v>
      </c>
      <c r="AV856">
        <v>68</v>
      </c>
      <c r="AW856">
        <v>80</v>
      </c>
      <c r="AX856">
        <v>35</v>
      </c>
      <c r="AY856">
        <v>68</v>
      </c>
      <c r="AZ856">
        <v>78</v>
      </c>
      <c r="BA856">
        <v>48</v>
      </c>
      <c r="BB856">
        <v>29</v>
      </c>
      <c r="BC856">
        <v>37</v>
      </c>
      <c r="BD856">
        <v>66</v>
      </c>
      <c r="BE856">
        <v>82</v>
      </c>
      <c r="BF856">
        <v>82</v>
      </c>
      <c r="BG856">
        <v>71</v>
      </c>
      <c r="BH856">
        <v>67</v>
      </c>
      <c r="BI856">
        <v>64</v>
      </c>
      <c r="BJ856">
        <v>82</v>
      </c>
      <c r="BK856">
        <v>15</v>
      </c>
      <c r="BL856">
        <v>11</v>
      </c>
      <c r="BM856">
        <v>14</v>
      </c>
      <c r="BN856">
        <v>8</v>
      </c>
      <c r="BO856">
        <v>11</v>
      </c>
      <c r="BP856">
        <v>76</v>
      </c>
      <c r="BQ856">
        <v>80</v>
      </c>
      <c r="BR856">
        <v>83</v>
      </c>
      <c r="BS856">
        <v>39</v>
      </c>
      <c r="BT856">
        <v>73</v>
      </c>
      <c r="BU856">
        <v>78</v>
      </c>
    </row>
    <row r="857" spans="1:73" x14ac:dyDescent="0.25">
      <c r="A857" t="s">
        <v>702</v>
      </c>
      <c r="B857">
        <v>57</v>
      </c>
      <c r="C857" t="s">
        <v>57</v>
      </c>
      <c r="D857">
        <v>16</v>
      </c>
      <c r="E857">
        <f>Merge6[[#This Row],[age]]^2</f>
        <v>256</v>
      </c>
      <c r="F857" s="1" t="s">
        <v>380</v>
      </c>
      <c r="G857" s="1">
        <v>17500000</v>
      </c>
      <c r="H857" s="1" t="e">
        <f>Merge6[[#This Row],[MV at time]]/1000000</f>
        <v>#VALUE!</v>
      </c>
      <c r="I857" s="1">
        <f>Merge6[[#This Row],[fee]]/1000000</f>
        <v>17.5</v>
      </c>
      <c r="J857" s="2" t="e">
        <f>Merge6[[#This Row],[fee]]/Merge6[[#This Row],[MV at time]]</f>
        <v>#VALUE!</v>
      </c>
      <c r="K857" t="s">
        <v>509</v>
      </c>
      <c r="L857" t="s">
        <v>34</v>
      </c>
      <c r="M857" t="s">
        <v>703</v>
      </c>
      <c r="N857" t="s">
        <v>35</v>
      </c>
      <c r="O8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57" t="s">
        <v>513</v>
      </c>
      <c r="R857" t="s">
        <v>6</v>
      </c>
      <c r="S857">
        <v>72</v>
      </c>
      <c r="T857">
        <v>89</v>
      </c>
      <c r="U857">
        <f>Merge6[[#This Row],[POT]]-Merge6[[#This Row],[TOT]]</f>
        <v>17</v>
      </c>
      <c r="V857" t="s">
        <v>8</v>
      </c>
      <c r="W857">
        <f>IF(Merge6[[#This Row],[Preffoot]]="Right",1,0)</f>
        <v>1</v>
      </c>
      <c r="X857" t="s">
        <v>77</v>
      </c>
      <c r="Y857">
        <f>IF(Merge6[[#This Row],[Position2]]="GK",1,0)</f>
        <v>0</v>
      </c>
      <c r="Z857">
        <f>IF(Merge6[[#This Row],[Position2]]="LB",1,0)</f>
        <v>0</v>
      </c>
      <c r="AA857">
        <f>IF(Merge6[[#This Row],[Position2]]="CB",1,0)</f>
        <v>0</v>
      </c>
      <c r="AB857">
        <f>IF(Merge6[[#This Row],[Position2]]="RB",1,0)</f>
        <v>0</v>
      </c>
      <c r="AC857">
        <f>IF(Merge6[[#This Row],[Position2]]="LWB",1,0)</f>
        <v>0</v>
      </c>
      <c r="AD857">
        <f>IF(Merge6[[#This Row],[Position2]]="RWB",1,0)</f>
        <v>0</v>
      </c>
      <c r="AE857">
        <f>IF(Merge6[[#This Row],[Position2]]="LM",1,0)</f>
        <v>1</v>
      </c>
      <c r="AF857">
        <f>IF(Merge6[[#This Row],[Position2]]="CDM",1,0)</f>
        <v>0</v>
      </c>
      <c r="AG857">
        <f>IF(Merge6[[#This Row],[Position2]]="CM",1,0)</f>
        <v>0</v>
      </c>
      <c r="AH857">
        <f>IF(Merge6[[#This Row],[Position2]]="CAM",1,0)</f>
        <v>0</v>
      </c>
      <c r="AI857">
        <f>IF(Merge6[[#This Row],[Position2]]="RM",1,0)</f>
        <v>0</v>
      </c>
      <c r="AJ857">
        <f>IF(Merge6[[#This Row],[Position2]]="LW",1,0)</f>
        <v>0</v>
      </c>
      <c r="AK857">
        <f>IF(Merge6[[#This Row],[Position2]]="RW",1,0)</f>
        <v>0</v>
      </c>
      <c r="AL857">
        <f>IF(Merge6[[#This Row],[Position2]]="CF",1,0)</f>
        <v>0</v>
      </c>
      <c r="AM857">
        <f>IF(Merge6[[#This Row],[Position2]]="ST",1,0)</f>
        <v>0</v>
      </c>
      <c r="AN857">
        <v>70</v>
      </c>
      <c r="AO857">
        <v>78</v>
      </c>
      <c r="AP857">
        <v>61</v>
      </c>
      <c r="AQ857">
        <v>75</v>
      </c>
      <c r="AR857">
        <v>77</v>
      </c>
      <c r="AS857">
        <v>49</v>
      </c>
      <c r="AT857">
        <v>63</v>
      </c>
      <c r="AU857">
        <v>65</v>
      </c>
      <c r="AV857">
        <v>60</v>
      </c>
      <c r="AW857">
        <v>64</v>
      </c>
      <c r="AX857">
        <v>51</v>
      </c>
      <c r="AY857">
        <v>53</v>
      </c>
      <c r="AZ857">
        <v>47</v>
      </c>
      <c r="BA857">
        <v>45</v>
      </c>
      <c r="BB857">
        <v>53</v>
      </c>
      <c r="BC857">
        <v>55</v>
      </c>
      <c r="BD857">
        <v>85</v>
      </c>
      <c r="BE857">
        <v>60</v>
      </c>
      <c r="BF857">
        <v>43</v>
      </c>
      <c r="BG857">
        <v>88</v>
      </c>
      <c r="BH857">
        <v>75</v>
      </c>
      <c r="BI857">
        <v>88</v>
      </c>
      <c r="BJ857">
        <v>66</v>
      </c>
      <c r="BK857">
        <v>8</v>
      </c>
      <c r="BL857">
        <v>12</v>
      </c>
      <c r="BM857">
        <v>7</v>
      </c>
      <c r="BN857">
        <v>11</v>
      </c>
      <c r="BO857">
        <v>8</v>
      </c>
      <c r="BP857">
        <v>59</v>
      </c>
      <c r="BQ857">
        <v>61</v>
      </c>
      <c r="BR857">
        <v>68</v>
      </c>
      <c r="BS857">
        <v>28</v>
      </c>
      <c r="BT857">
        <v>77</v>
      </c>
      <c r="BU857">
        <v>80</v>
      </c>
    </row>
    <row r="858" spans="1:73" x14ac:dyDescent="0.25">
      <c r="A858" t="s">
        <v>1015</v>
      </c>
      <c r="B858">
        <v>40</v>
      </c>
      <c r="C858" t="s">
        <v>116</v>
      </c>
      <c r="D858">
        <v>22</v>
      </c>
      <c r="E858">
        <f>Merge6[[#This Row],[age]]^2</f>
        <v>484</v>
      </c>
      <c r="F858" s="1">
        <v>13500000</v>
      </c>
      <c r="G858" s="1">
        <v>18000000</v>
      </c>
      <c r="H858" s="1">
        <f>Merge6[[#This Row],[MV at time]]/1000000</f>
        <v>13.5</v>
      </c>
      <c r="I858" s="1">
        <f>Merge6[[#This Row],[fee]]/1000000</f>
        <v>18</v>
      </c>
      <c r="J858" s="2">
        <f>Merge6[[#This Row],[fee]]/Merge6[[#This Row],[MV at time]]</f>
        <v>1.3333333333333333</v>
      </c>
      <c r="K858" t="s">
        <v>773</v>
      </c>
      <c r="L858" t="s">
        <v>11</v>
      </c>
      <c r="M858" t="s">
        <v>1016</v>
      </c>
      <c r="N858" t="s">
        <v>13</v>
      </c>
      <c r="O8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858" t="s">
        <v>30</v>
      </c>
      <c r="R858" t="s">
        <v>14</v>
      </c>
      <c r="S858">
        <v>76</v>
      </c>
      <c r="T858">
        <v>85</v>
      </c>
      <c r="U858">
        <f>Merge6[[#This Row],[POT]]-Merge6[[#This Row],[TOT]]</f>
        <v>9</v>
      </c>
      <c r="V858" t="s">
        <v>43</v>
      </c>
      <c r="W858">
        <f>IF(Merge6[[#This Row],[Preffoot]]="Right",1,0)</f>
        <v>0</v>
      </c>
      <c r="X858" t="s">
        <v>37</v>
      </c>
      <c r="Y858">
        <f>IF(Merge6[[#This Row],[Position2]]="GK",1,0)</f>
        <v>0</v>
      </c>
      <c r="Z858">
        <f>IF(Merge6[[#This Row],[Position2]]="LB",1,0)</f>
        <v>0</v>
      </c>
      <c r="AA858">
        <f>IF(Merge6[[#This Row],[Position2]]="CB",1,0)</f>
        <v>0</v>
      </c>
      <c r="AB858">
        <f>IF(Merge6[[#This Row],[Position2]]="RB",1,0)</f>
        <v>0</v>
      </c>
      <c r="AC858">
        <f>IF(Merge6[[#This Row],[Position2]]="LWB",1,0)</f>
        <v>0</v>
      </c>
      <c r="AD858">
        <f>IF(Merge6[[#This Row],[Position2]]="RWB",1,0)</f>
        <v>0</v>
      </c>
      <c r="AE858">
        <f>IF(Merge6[[#This Row],[Position2]]="LM",1,0)</f>
        <v>0</v>
      </c>
      <c r="AF858">
        <f>IF(Merge6[[#This Row],[Position2]]="CDM",1,0)</f>
        <v>0</v>
      </c>
      <c r="AG858">
        <f>IF(Merge6[[#This Row],[Position2]]="CM",1,0)</f>
        <v>0</v>
      </c>
      <c r="AH858">
        <f>IF(Merge6[[#This Row],[Position2]]="CAM",1,0)</f>
        <v>0</v>
      </c>
      <c r="AI858">
        <f>IF(Merge6[[#This Row],[Position2]]="RM",1,0)</f>
        <v>1</v>
      </c>
      <c r="AJ858">
        <f>IF(Merge6[[#This Row],[Position2]]="LW",1,0)</f>
        <v>0</v>
      </c>
      <c r="AK858">
        <f>IF(Merge6[[#This Row],[Position2]]="RW",1,0)</f>
        <v>0</v>
      </c>
      <c r="AL858">
        <f>IF(Merge6[[#This Row],[Position2]]="CF",1,0)</f>
        <v>0</v>
      </c>
      <c r="AM858">
        <f>IF(Merge6[[#This Row],[Position2]]="ST",1,0)</f>
        <v>0</v>
      </c>
      <c r="AN858">
        <v>79</v>
      </c>
      <c r="AO858">
        <v>81</v>
      </c>
      <c r="AP858">
        <v>66</v>
      </c>
      <c r="AQ858">
        <v>74</v>
      </c>
      <c r="AR858">
        <v>67</v>
      </c>
      <c r="AS858">
        <v>60</v>
      </c>
      <c r="AT858">
        <v>74</v>
      </c>
      <c r="AU858">
        <v>65</v>
      </c>
      <c r="AV858">
        <v>71</v>
      </c>
      <c r="AW858">
        <v>77</v>
      </c>
      <c r="AX858">
        <v>67</v>
      </c>
      <c r="AY858">
        <v>67</v>
      </c>
      <c r="AZ858">
        <v>67</v>
      </c>
      <c r="BA858">
        <v>34</v>
      </c>
      <c r="BB858">
        <v>20</v>
      </c>
      <c r="BC858">
        <v>36</v>
      </c>
      <c r="BD858">
        <v>86</v>
      </c>
      <c r="BE858">
        <v>71</v>
      </c>
      <c r="BF858">
        <v>51</v>
      </c>
      <c r="BG858">
        <v>84</v>
      </c>
      <c r="BH858">
        <v>81</v>
      </c>
      <c r="BI858">
        <v>87</v>
      </c>
      <c r="BJ858">
        <v>58</v>
      </c>
      <c r="BK858">
        <v>14</v>
      </c>
      <c r="BL858">
        <v>8</v>
      </c>
      <c r="BM858">
        <v>8</v>
      </c>
      <c r="BN858">
        <v>6</v>
      </c>
      <c r="BO858">
        <v>9</v>
      </c>
      <c r="BP858">
        <v>42</v>
      </c>
      <c r="BQ858">
        <v>76</v>
      </c>
      <c r="BR858">
        <v>70</v>
      </c>
      <c r="BS858">
        <v>26</v>
      </c>
      <c r="BT858">
        <v>75</v>
      </c>
      <c r="BU858">
        <v>81</v>
      </c>
    </row>
    <row r="859" spans="1:73" x14ac:dyDescent="0.25">
      <c r="A859" t="s">
        <v>1015</v>
      </c>
      <c r="B859">
        <v>47</v>
      </c>
      <c r="C859" t="s">
        <v>116</v>
      </c>
      <c r="D859">
        <v>23</v>
      </c>
      <c r="E859">
        <f>Merge6[[#This Row],[age]]^2</f>
        <v>529</v>
      </c>
      <c r="F859" s="1">
        <v>15000000</v>
      </c>
      <c r="G859" s="1">
        <v>18000000</v>
      </c>
      <c r="H859" s="1">
        <f>Merge6[[#This Row],[MV at time]]/1000000</f>
        <v>15</v>
      </c>
      <c r="I859" s="1">
        <f>Merge6[[#This Row],[fee]]/1000000</f>
        <v>18</v>
      </c>
      <c r="J859" s="2">
        <f>Merge6[[#This Row],[fee]]/Merge6[[#This Row],[MV at time]]</f>
        <v>1.2</v>
      </c>
      <c r="K859" t="s">
        <v>1050</v>
      </c>
      <c r="L859" t="s">
        <v>11</v>
      </c>
      <c r="M859" t="s">
        <v>13</v>
      </c>
      <c r="N859" t="s">
        <v>225</v>
      </c>
      <c r="O8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859" t="s">
        <v>1082</v>
      </c>
      <c r="R859" t="s">
        <v>66</v>
      </c>
      <c r="S859">
        <v>75</v>
      </c>
      <c r="T859">
        <v>81</v>
      </c>
      <c r="U859">
        <f>Merge6[[#This Row],[POT]]-Merge6[[#This Row],[TOT]]</f>
        <v>6</v>
      </c>
      <c r="V859" t="s">
        <v>43</v>
      </c>
      <c r="W859">
        <f>IF(Merge6[[#This Row],[Preffoot]]="Right",1,0)</f>
        <v>0</v>
      </c>
      <c r="X859" t="s">
        <v>37</v>
      </c>
      <c r="Y859">
        <f>IF(Merge6[[#This Row],[Position2]]="GK",1,0)</f>
        <v>0</v>
      </c>
      <c r="Z859">
        <f>IF(Merge6[[#This Row],[Position2]]="LB",1,0)</f>
        <v>0</v>
      </c>
      <c r="AA859">
        <f>IF(Merge6[[#This Row],[Position2]]="CB",1,0)</f>
        <v>0</v>
      </c>
      <c r="AB859">
        <f>IF(Merge6[[#This Row],[Position2]]="RB",1,0)</f>
        <v>0</v>
      </c>
      <c r="AC859">
        <f>IF(Merge6[[#This Row],[Position2]]="LWB",1,0)</f>
        <v>0</v>
      </c>
      <c r="AD859">
        <f>IF(Merge6[[#This Row],[Position2]]="RWB",1,0)</f>
        <v>0</v>
      </c>
      <c r="AE859">
        <f>IF(Merge6[[#This Row],[Position2]]="LM",1,0)</f>
        <v>0</v>
      </c>
      <c r="AF859">
        <f>IF(Merge6[[#This Row],[Position2]]="CDM",1,0)</f>
        <v>0</v>
      </c>
      <c r="AG859">
        <f>IF(Merge6[[#This Row],[Position2]]="CM",1,0)</f>
        <v>0</v>
      </c>
      <c r="AH859">
        <f>IF(Merge6[[#This Row],[Position2]]="CAM",1,0)</f>
        <v>0</v>
      </c>
      <c r="AI859">
        <f>IF(Merge6[[#This Row],[Position2]]="RM",1,0)</f>
        <v>1</v>
      </c>
      <c r="AJ859">
        <f>IF(Merge6[[#This Row],[Position2]]="LW",1,0)</f>
        <v>0</v>
      </c>
      <c r="AK859">
        <f>IF(Merge6[[#This Row],[Position2]]="RW",1,0)</f>
        <v>0</v>
      </c>
      <c r="AL859">
        <f>IF(Merge6[[#This Row],[Position2]]="CF",1,0)</f>
        <v>0</v>
      </c>
      <c r="AM859">
        <f>IF(Merge6[[#This Row],[Position2]]="ST",1,0)</f>
        <v>0</v>
      </c>
      <c r="AN859">
        <v>78</v>
      </c>
      <c r="AO859">
        <v>80</v>
      </c>
      <c r="AP859">
        <v>66</v>
      </c>
      <c r="AQ859">
        <v>74</v>
      </c>
      <c r="AR859">
        <v>70</v>
      </c>
      <c r="AS859">
        <v>60</v>
      </c>
      <c r="AT859">
        <v>74</v>
      </c>
      <c r="AU859">
        <v>65</v>
      </c>
      <c r="AV859">
        <v>71</v>
      </c>
      <c r="AW859">
        <v>77</v>
      </c>
      <c r="AX859">
        <v>67</v>
      </c>
      <c r="AY859">
        <v>53</v>
      </c>
      <c r="AZ859">
        <v>67</v>
      </c>
      <c r="BA859">
        <v>45</v>
      </c>
      <c r="BB859">
        <v>20</v>
      </c>
      <c r="BC859">
        <v>40</v>
      </c>
      <c r="BD859">
        <v>83</v>
      </c>
      <c r="BE859">
        <v>69</v>
      </c>
      <c r="BF859">
        <v>51</v>
      </c>
      <c r="BG859">
        <v>84</v>
      </c>
      <c r="BH859">
        <v>81</v>
      </c>
      <c r="BI859">
        <v>87</v>
      </c>
      <c r="BJ859">
        <v>58</v>
      </c>
      <c r="BK859">
        <v>14</v>
      </c>
      <c r="BL859">
        <v>8</v>
      </c>
      <c r="BM859">
        <v>8</v>
      </c>
      <c r="BN859">
        <v>6</v>
      </c>
      <c r="BO859">
        <v>9</v>
      </c>
      <c r="BP859">
        <v>42</v>
      </c>
      <c r="BQ859">
        <v>76</v>
      </c>
      <c r="BR859">
        <v>68</v>
      </c>
      <c r="BS859">
        <v>42</v>
      </c>
      <c r="BT859">
        <v>75</v>
      </c>
      <c r="BU859">
        <v>75</v>
      </c>
    </row>
    <row r="860" spans="1:73" x14ac:dyDescent="0.25">
      <c r="A860" t="s">
        <v>1041</v>
      </c>
      <c r="B860">
        <v>46</v>
      </c>
      <c r="C860" t="s">
        <v>71</v>
      </c>
      <c r="D860">
        <v>22</v>
      </c>
      <c r="E860">
        <f>Merge6[[#This Row],[age]]^2</f>
        <v>484</v>
      </c>
      <c r="F860" s="1">
        <v>7000000</v>
      </c>
      <c r="G860" s="1">
        <v>6500000</v>
      </c>
      <c r="H860" s="1">
        <f>Merge6[[#This Row],[MV at time]]/1000000</f>
        <v>7</v>
      </c>
      <c r="I860" s="1">
        <f>Merge6[[#This Row],[fee]]/1000000</f>
        <v>6.5</v>
      </c>
      <c r="J860" s="2">
        <f>Merge6[[#This Row],[fee]]/Merge6[[#This Row],[MV at time]]</f>
        <v>0.9285714285714286</v>
      </c>
      <c r="K860" t="s">
        <v>773</v>
      </c>
      <c r="L860" t="s">
        <v>238</v>
      </c>
      <c r="M860" t="s">
        <v>1042</v>
      </c>
      <c r="N860" t="s">
        <v>168</v>
      </c>
      <c r="O8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860" t="s">
        <v>14</v>
      </c>
      <c r="R860" t="s">
        <v>14</v>
      </c>
      <c r="S860">
        <v>79</v>
      </c>
      <c r="T860">
        <v>87</v>
      </c>
      <c r="U860">
        <f>Merge6[[#This Row],[POT]]-Merge6[[#This Row],[TOT]]</f>
        <v>8</v>
      </c>
      <c r="V860" t="s">
        <v>8</v>
      </c>
      <c r="W860">
        <f>IF(Merge6[[#This Row],[Preffoot]]="Right",1,0)</f>
        <v>1</v>
      </c>
      <c r="X860" t="s">
        <v>114</v>
      </c>
      <c r="Y860">
        <f>IF(Merge6[[#This Row],[Position2]]="GK",1,0)</f>
        <v>0</v>
      </c>
      <c r="Z860">
        <f>IF(Merge6[[#This Row],[Position2]]="LB",1,0)</f>
        <v>0</v>
      </c>
      <c r="AA860">
        <f>IF(Merge6[[#This Row],[Position2]]="CB",1,0)</f>
        <v>0</v>
      </c>
      <c r="AB860">
        <f>IF(Merge6[[#This Row],[Position2]]="RB",1,0)</f>
        <v>0</v>
      </c>
      <c r="AC860">
        <f>IF(Merge6[[#This Row],[Position2]]="LWB",1,0)</f>
        <v>0</v>
      </c>
      <c r="AD860">
        <f>IF(Merge6[[#This Row],[Position2]]="RWB",1,0)</f>
        <v>0</v>
      </c>
      <c r="AE860">
        <f>IF(Merge6[[#This Row],[Position2]]="LM",1,0)</f>
        <v>0</v>
      </c>
      <c r="AF860">
        <f>IF(Merge6[[#This Row],[Position2]]="CDM",1,0)</f>
        <v>0</v>
      </c>
      <c r="AG860">
        <f>IF(Merge6[[#This Row],[Position2]]="CM",1,0)</f>
        <v>0</v>
      </c>
      <c r="AH860">
        <f>IF(Merge6[[#This Row],[Position2]]="CAM",1,0)</f>
        <v>0</v>
      </c>
      <c r="AI860">
        <f>IF(Merge6[[#This Row],[Position2]]="RM",1,0)</f>
        <v>0</v>
      </c>
      <c r="AJ860">
        <f>IF(Merge6[[#This Row],[Position2]]="LW",1,0)</f>
        <v>0</v>
      </c>
      <c r="AK860">
        <f>IF(Merge6[[#This Row],[Position2]]="RW",1,0)</f>
        <v>1</v>
      </c>
      <c r="AL860">
        <f>IF(Merge6[[#This Row],[Position2]]="CF",1,0)</f>
        <v>0</v>
      </c>
      <c r="AM860">
        <f>IF(Merge6[[#This Row],[Position2]]="ST",1,0)</f>
        <v>0</v>
      </c>
      <c r="AN860">
        <v>84</v>
      </c>
      <c r="AO860">
        <v>83</v>
      </c>
      <c r="AP860">
        <v>71</v>
      </c>
      <c r="AQ860">
        <v>82</v>
      </c>
      <c r="AR860">
        <v>76</v>
      </c>
      <c r="AS860">
        <v>40</v>
      </c>
      <c r="AT860">
        <v>75</v>
      </c>
      <c r="AU860">
        <v>75</v>
      </c>
      <c r="AV860">
        <v>74</v>
      </c>
      <c r="AW860">
        <v>77</v>
      </c>
      <c r="AX860">
        <v>69</v>
      </c>
      <c r="AY860">
        <v>67</v>
      </c>
      <c r="AZ860">
        <v>73</v>
      </c>
      <c r="BA860">
        <v>57</v>
      </c>
      <c r="BB860">
        <v>50</v>
      </c>
      <c r="BC860">
        <v>57</v>
      </c>
      <c r="BD860">
        <v>75</v>
      </c>
      <c r="BE860">
        <v>84</v>
      </c>
      <c r="BF860">
        <v>42</v>
      </c>
      <c r="BG860">
        <v>83</v>
      </c>
      <c r="BH860">
        <v>73</v>
      </c>
      <c r="BI860">
        <v>81</v>
      </c>
      <c r="BJ860">
        <v>42</v>
      </c>
      <c r="BK860">
        <v>7</v>
      </c>
      <c r="BL860">
        <v>15</v>
      </c>
      <c r="BM860">
        <v>11</v>
      </c>
      <c r="BN860">
        <v>15</v>
      </c>
      <c r="BO860">
        <v>8</v>
      </c>
      <c r="BP860">
        <v>64</v>
      </c>
      <c r="BQ860">
        <v>82</v>
      </c>
      <c r="BR860">
        <v>82</v>
      </c>
      <c r="BS860">
        <v>66</v>
      </c>
      <c r="BT860">
        <v>81</v>
      </c>
      <c r="BU860">
        <v>82</v>
      </c>
    </row>
    <row r="861" spans="1:73" x14ac:dyDescent="0.25">
      <c r="A861" t="s">
        <v>704</v>
      </c>
      <c r="B861">
        <v>34</v>
      </c>
      <c r="C861" t="s">
        <v>116</v>
      </c>
      <c r="D861">
        <v>19</v>
      </c>
      <c r="E861">
        <f>Merge6[[#This Row],[age]]^2</f>
        <v>361</v>
      </c>
      <c r="F861" s="1">
        <v>2500000</v>
      </c>
      <c r="G861" s="1">
        <v>17900000</v>
      </c>
      <c r="H861" s="1">
        <f>Merge6[[#This Row],[MV at time]]/1000000</f>
        <v>2.5</v>
      </c>
      <c r="I861" s="1">
        <f>Merge6[[#This Row],[fee]]/1000000</f>
        <v>17.899999999999999</v>
      </c>
      <c r="J861" s="2">
        <f>Merge6[[#This Row],[fee]]/Merge6[[#This Row],[MV at time]]</f>
        <v>7.16</v>
      </c>
      <c r="K861" t="s">
        <v>509</v>
      </c>
      <c r="L861" t="s">
        <v>238</v>
      </c>
      <c r="M861" t="s">
        <v>247</v>
      </c>
      <c r="N861" t="s">
        <v>319</v>
      </c>
      <c r="O8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61" t="s">
        <v>7</v>
      </c>
      <c r="R861" t="s">
        <v>60</v>
      </c>
      <c r="S861">
        <v>71</v>
      </c>
      <c r="T861">
        <v>84</v>
      </c>
      <c r="U861">
        <f>Merge6[[#This Row],[POT]]-Merge6[[#This Row],[TOT]]</f>
        <v>13</v>
      </c>
      <c r="V861" t="s">
        <v>43</v>
      </c>
      <c r="W861">
        <f>IF(Merge6[[#This Row],[Preffoot]]="Right",1,0)</f>
        <v>0</v>
      </c>
      <c r="X861" t="s">
        <v>156</v>
      </c>
      <c r="Y861">
        <f>IF(Merge6[[#This Row],[Position2]]="GK",1,0)</f>
        <v>0</v>
      </c>
      <c r="Z861">
        <f>IF(Merge6[[#This Row],[Position2]]="LB",1,0)</f>
        <v>0</v>
      </c>
      <c r="AA861">
        <f>IF(Merge6[[#This Row],[Position2]]="CB",1,0)</f>
        <v>0</v>
      </c>
      <c r="AB861">
        <f>IF(Merge6[[#This Row],[Position2]]="RB",1,0)</f>
        <v>0</v>
      </c>
      <c r="AC861">
        <f>IF(Merge6[[#This Row],[Position2]]="LWB",1,0)</f>
        <v>0</v>
      </c>
      <c r="AD861">
        <f>IF(Merge6[[#This Row],[Position2]]="RWB",1,0)</f>
        <v>0</v>
      </c>
      <c r="AE861">
        <f>IF(Merge6[[#This Row],[Position2]]="LM",1,0)</f>
        <v>0</v>
      </c>
      <c r="AF861">
        <f>IF(Merge6[[#This Row],[Position2]]="CDM",1,0)</f>
        <v>0</v>
      </c>
      <c r="AG861">
        <f>IF(Merge6[[#This Row],[Position2]]="CM",1,0)</f>
        <v>0</v>
      </c>
      <c r="AH861">
        <f>IF(Merge6[[#This Row],[Position2]]="CAM",1,0)</f>
        <v>0</v>
      </c>
      <c r="AI861">
        <f>IF(Merge6[[#This Row],[Position2]]="RM",1,0)</f>
        <v>0</v>
      </c>
      <c r="AJ861">
        <f>IF(Merge6[[#This Row],[Position2]]="LW",1,0)</f>
        <v>1</v>
      </c>
      <c r="AK861">
        <f>IF(Merge6[[#This Row],[Position2]]="RW",1,0)</f>
        <v>0</v>
      </c>
      <c r="AL861">
        <f>IF(Merge6[[#This Row],[Position2]]="CF",1,0)</f>
        <v>0</v>
      </c>
      <c r="AM861">
        <f>IF(Merge6[[#This Row],[Position2]]="ST",1,0)</f>
        <v>0</v>
      </c>
      <c r="AN861">
        <v>74</v>
      </c>
      <c r="AO861">
        <v>77</v>
      </c>
      <c r="AP861">
        <v>61</v>
      </c>
      <c r="AQ861">
        <v>64</v>
      </c>
      <c r="AR861">
        <v>56</v>
      </c>
      <c r="AS861">
        <v>49</v>
      </c>
      <c r="AT861">
        <v>66</v>
      </c>
      <c r="AU861">
        <v>67</v>
      </c>
      <c r="AV861">
        <v>62</v>
      </c>
      <c r="AW861">
        <v>59</v>
      </c>
      <c r="AX861">
        <v>48</v>
      </c>
      <c r="AY861">
        <v>62</v>
      </c>
      <c r="AZ861">
        <v>52</v>
      </c>
      <c r="BA861">
        <v>32</v>
      </c>
      <c r="BB861">
        <v>17</v>
      </c>
      <c r="BC861">
        <v>23</v>
      </c>
      <c r="BD861">
        <v>85</v>
      </c>
      <c r="BE861">
        <v>61</v>
      </c>
      <c r="BF861">
        <v>48</v>
      </c>
      <c r="BG861">
        <v>80</v>
      </c>
      <c r="BH861">
        <v>84</v>
      </c>
      <c r="BI861">
        <v>86</v>
      </c>
      <c r="BJ861">
        <v>52</v>
      </c>
      <c r="BK861">
        <v>12</v>
      </c>
      <c r="BL861">
        <v>6</v>
      </c>
      <c r="BM861">
        <v>13</v>
      </c>
      <c r="BN861">
        <v>7</v>
      </c>
      <c r="BO861">
        <v>6</v>
      </c>
      <c r="BP861">
        <v>36</v>
      </c>
      <c r="BQ861">
        <v>65</v>
      </c>
      <c r="BR861">
        <v>65</v>
      </c>
      <c r="BS861">
        <v>23</v>
      </c>
      <c r="BT861">
        <v>63</v>
      </c>
      <c r="BU861">
        <v>64</v>
      </c>
    </row>
    <row r="862" spans="1:73" x14ac:dyDescent="0.25">
      <c r="A862" t="s">
        <v>704</v>
      </c>
      <c r="B862">
        <v>11</v>
      </c>
      <c r="C862" t="s">
        <v>116</v>
      </c>
      <c r="D862">
        <v>19</v>
      </c>
      <c r="E862">
        <f>Merge6[[#This Row],[age]]^2</f>
        <v>361</v>
      </c>
      <c r="F862" s="1">
        <v>2500000</v>
      </c>
      <c r="G862" s="1">
        <v>11000000</v>
      </c>
      <c r="H862" s="1">
        <f>Merge6[[#This Row],[MV at time]]/1000000</f>
        <v>2.5</v>
      </c>
      <c r="I862" s="1">
        <f>Merge6[[#This Row],[fee]]/1000000</f>
        <v>11</v>
      </c>
      <c r="J862" s="2">
        <f>Merge6[[#This Row],[fee]]/Merge6[[#This Row],[MV at time]]</f>
        <v>4.4000000000000004</v>
      </c>
      <c r="K862" t="s">
        <v>509</v>
      </c>
      <c r="L862" t="s">
        <v>238</v>
      </c>
      <c r="M862" t="s">
        <v>105</v>
      </c>
      <c r="N862" t="s">
        <v>247</v>
      </c>
      <c r="O8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62" t="s">
        <v>14</v>
      </c>
      <c r="R862" t="s">
        <v>7</v>
      </c>
      <c r="S862">
        <v>71</v>
      </c>
      <c r="T862">
        <v>84</v>
      </c>
      <c r="U862">
        <f>Merge6[[#This Row],[POT]]-Merge6[[#This Row],[TOT]]</f>
        <v>13</v>
      </c>
      <c r="V862" t="s">
        <v>43</v>
      </c>
      <c r="W862">
        <f>IF(Merge6[[#This Row],[Preffoot]]="Right",1,0)</f>
        <v>0</v>
      </c>
      <c r="X862" t="s">
        <v>156</v>
      </c>
      <c r="Y862">
        <f>IF(Merge6[[#This Row],[Position2]]="GK",1,0)</f>
        <v>0</v>
      </c>
      <c r="Z862">
        <f>IF(Merge6[[#This Row],[Position2]]="LB",1,0)</f>
        <v>0</v>
      </c>
      <c r="AA862">
        <f>IF(Merge6[[#This Row],[Position2]]="CB",1,0)</f>
        <v>0</v>
      </c>
      <c r="AB862">
        <f>IF(Merge6[[#This Row],[Position2]]="RB",1,0)</f>
        <v>0</v>
      </c>
      <c r="AC862">
        <f>IF(Merge6[[#This Row],[Position2]]="LWB",1,0)</f>
        <v>0</v>
      </c>
      <c r="AD862">
        <f>IF(Merge6[[#This Row],[Position2]]="RWB",1,0)</f>
        <v>0</v>
      </c>
      <c r="AE862">
        <f>IF(Merge6[[#This Row],[Position2]]="LM",1,0)</f>
        <v>0</v>
      </c>
      <c r="AF862">
        <f>IF(Merge6[[#This Row],[Position2]]="CDM",1,0)</f>
        <v>0</v>
      </c>
      <c r="AG862">
        <f>IF(Merge6[[#This Row],[Position2]]="CM",1,0)</f>
        <v>0</v>
      </c>
      <c r="AH862">
        <f>IF(Merge6[[#This Row],[Position2]]="CAM",1,0)</f>
        <v>0</v>
      </c>
      <c r="AI862">
        <f>IF(Merge6[[#This Row],[Position2]]="RM",1,0)</f>
        <v>0</v>
      </c>
      <c r="AJ862">
        <f>IF(Merge6[[#This Row],[Position2]]="LW",1,0)</f>
        <v>1</v>
      </c>
      <c r="AK862">
        <f>IF(Merge6[[#This Row],[Position2]]="RW",1,0)</f>
        <v>0</v>
      </c>
      <c r="AL862">
        <f>IF(Merge6[[#This Row],[Position2]]="CF",1,0)</f>
        <v>0</v>
      </c>
      <c r="AM862">
        <f>IF(Merge6[[#This Row],[Position2]]="ST",1,0)</f>
        <v>0</v>
      </c>
      <c r="AN862">
        <v>74</v>
      </c>
      <c r="AO862">
        <v>77</v>
      </c>
      <c r="AP862">
        <v>61</v>
      </c>
      <c r="AQ862">
        <v>64</v>
      </c>
      <c r="AR862">
        <v>56</v>
      </c>
      <c r="AS862">
        <v>49</v>
      </c>
      <c r="AT862">
        <v>66</v>
      </c>
      <c r="AU862">
        <v>67</v>
      </c>
      <c r="AV862">
        <v>62</v>
      </c>
      <c r="AW862">
        <v>59</v>
      </c>
      <c r="AX862">
        <v>48</v>
      </c>
      <c r="AY862">
        <v>62</v>
      </c>
      <c r="AZ862">
        <v>52</v>
      </c>
      <c r="BA862">
        <v>32</v>
      </c>
      <c r="BB862">
        <v>17</v>
      </c>
      <c r="BC862">
        <v>23</v>
      </c>
      <c r="BD862">
        <v>85</v>
      </c>
      <c r="BE862">
        <v>61</v>
      </c>
      <c r="BF862">
        <v>48</v>
      </c>
      <c r="BG862">
        <v>80</v>
      </c>
      <c r="BH862">
        <v>84</v>
      </c>
      <c r="BI862">
        <v>86</v>
      </c>
      <c r="BJ862">
        <v>52</v>
      </c>
      <c r="BK862">
        <v>12</v>
      </c>
      <c r="BL862">
        <v>6</v>
      </c>
      <c r="BM862">
        <v>13</v>
      </c>
      <c r="BN862">
        <v>7</v>
      </c>
      <c r="BO862">
        <v>6</v>
      </c>
      <c r="BP862">
        <v>36</v>
      </c>
      <c r="BQ862">
        <v>65</v>
      </c>
      <c r="BR862">
        <v>65</v>
      </c>
      <c r="BS862">
        <v>23</v>
      </c>
      <c r="BT862">
        <v>63</v>
      </c>
      <c r="BU862">
        <v>64</v>
      </c>
    </row>
    <row r="863" spans="1:73" x14ac:dyDescent="0.25">
      <c r="A863" t="s">
        <v>705</v>
      </c>
      <c r="B863">
        <v>46</v>
      </c>
      <c r="C863" t="s">
        <v>33</v>
      </c>
      <c r="D863">
        <v>19</v>
      </c>
      <c r="E863">
        <f>Merge6[[#This Row],[age]]^2</f>
        <v>361</v>
      </c>
      <c r="F863" s="1">
        <v>10000000</v>
      </c>
      <c r="G863" s="1">
        <v>12000000</v>
      </c>
      <c r="H863" s="1">
        <f>Merge6[[#This Row],[MV at time]]/1000000</f>
        <v>10</v>
      </c>
      <c r="I863" s="1">
        <f>Merge6[[#This Row],[fee]]/1000000</f>
        <v>12</v>
      </c>
      <c r="J863" s="2">
        <f>Merge6[[#This Row],[fee]]/Merge6[[#This Row],[MV at time]]</f>
        <v>1.2</v>
      </c>
      <c r="K863" t="s">
        <v>509</v>
      </c>
      <c r="L863" t="s">
        <v>34</v>
      </c>
      <c r="M863" t="s">
        <v>706</v>
      </c>
      <c r="N863" t="s">
        <v>89</v>
      </c>
      <c r="O8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63" t="s">
        <v>513</v>
      </c>
      <c r="R863" t="s">
        <v>60</v>
      </c>
      <c r="S863">
        <v>73</v>
      </c>
      <c r="T863">
        <v>83</v>
      </c>
      <c r="U863">
        <f>Merge6[[#This Row],[POT]]-Merge6[[#This Row],[TOT]]</f>
        <v>10</v>
      </c>
      <c r="V863" t="s">
        <v>8</v>
      </c>
      <c r="W863">
        <f>IF(Merge6[[#This Row],[Preffoot]]="Right",1,0)</f>
        <v>1</v>
      </c>
      <c r="X863" t="s">
        <v>27</v>
      </c>
      <c r="Y863">
        <f>IF(Merge6[[#This Row],[Position2]]="GK",1,0)</f>
        <v>0</v>
      </c>
      <c r="Z863">
        <f>IF(Merge6[[#This Row],[Position2]]="LB",1,0)</f>
        <v>0</v>
      </c>
      <c r="AA863">
        <f>IF(Merge6[[#This Row],[Position2]]="CB",1,0)</f>
        <v>0</v>
      </c>
      <c r="AB863">
        <f>IF(Merge6[[#This Row],[Position2]]="RB",1,0)</f>
        <v>1</v>
      </c>
      <c r="AC863">
        <f>IF(Merge6[[#This Row],[Position2]]="LWB",1,0)</f>
        <v>0</v>
      </c>
      <c r="AD863">
        <f>IF(Merge6[[#This Row],[Position2]]="RWB",1,0)</f>
        <v>0</v>
      </c>
      <c r="AE863">
        <f>IF(Merge6[[#This Row],[Position2]]="LM",1,0)</f>
        <v>0</v>
      </c>
      <c r="AF863">
        <f>IF(Merge6[[#This Row],[Position2]]="CDM",1,0)</f>
        <v>0</v>
      </c>
      <c r="AG863">
        <f>IF(Merge6[[#This Row],[Position2]]="CM",1,0)</f>
        <v>0</v>
      </c>
      <c r="AH863">
        <f>IF(Merge6[[#This Row],[Position2]]="CAM",1,0)</f>
        <v>0</v>
      </c>
      <c r="AI863">
        <f>IF(Merge6[[#This Row],[Position2]]="RM",1,0)</f>
        <v>0</v>
      </c>
      <c r="AJ863">
        <f>IF(Merge6[[#This Row],[Position2]]="LW",1,0)</f>
        <v>0</v>
      </c>
      <c r="AK863">
        <f>IF(Merge6[[#This Row],[Position2]]="RW",1,0)</f>
        <v>0</v>
      </c>
      <c r="AL863">
        <f>IF(Merge6[[#This Row],[Position2]]="CF",1,0)</f>
        <v>0</v>
      </c>
      <c r="AM863">
        <f>IF(Merge6[[#This Row],[Position2]]="ST",1,0)</f>
        <v>0</v>
      </c>
      <c r="AN863">
        <v>78</v>
      </c>
      <c r="AO863">
        <v>76</v>
      </c>
      <c r="AP863">
        <v>75</v>
      </c>
      <c r="AQ863">
        <v>69</v>
      </c>
      <c r="AR863">
        <v>62</v>
      </c>
      <c r="AS863">
        <v>61</v>
      </c>
      <c r="AT863">
        <v>68</v>
      </c>
      <c r="AU863">
        <v>61</v>
      </c>
      <c r="AV863">
        <v>59</v>
      </c>
      <c r="AW863">
        <v>56</v>
      </c>
      <c r="AX863">
        <v>45</v>
      </c>
      <c r="AY863">
        <v>46</v>
      </c>
      <c r="AZ863">
        <v>53</v>
      </c>
      <c r="BA863">
        <v>68</v>
      </c>
      <c r="BB863">
        <v>72</v>
      </c>
      <c r="BC863">
        <v>71</v>
      </c>
      <c r="BD863">
        <v>77</v>
      </c>
      <c r="BE863">
        <v>79</v>
      </c>
      <c r="BF863">
        <v>50</v>
      </c>
      <c r="BG863">
        <v>72</v>
      </c>
      <c r="BH863">
        <v>78</v>
      </c>
      <c r="BI863">
        <v>79</v>
      </c>
      <c r="BJ863">
        <v>60</v>
      </c>
      <c r="BK863">
        <v>5</v>
      </c>
      <c r="BL863">
        <v>15</v>
      </c>
      <c r="BM863">
        <v>7</v>
      </c>
      <c r="BN863">
        <v>14</v>
      </c>
      <c r="BO863">
        <v>7</v>
      </c>
      <c r="BP863">
        <v>67</v>
      </c>
      <c r="BQ863">
        <v>64</v>
      </c>
      <c r="BR863">
        <v>70</v>
      </c>
      <c r="BS863">
        <v>68</v>
      </c>
      <c r="BT863">
        <v>65</v>
      </c>
      <c r="BU863">
        <v>67</v>
      </c>
    </row>
    <row r="864" spans="1:73" x14ac:dyDescent="0.25">
      <c r="A864" t="s">
        <v>705</v>
      </c>
      <c r="B864">
        <v>23</v>
      </c>
      <c r="C864" t="s">
        <v>33</v>
      </c>
      <c r="D864">
        <v>22</v>
      </c>
      <c r="E864">
        <f>Merge6[[#This Row],[age]]^2</f>
        <v>484</v>
      </c>
      <c r="F864" s="1">
        <v>25000000</v>
      </c>
      <c r="G864" s="1">
        <v>8500000</v>
      </c>
      <c r="H864" s="1">
        <f>Merge6[[#This Row],[MV at time]]/1000000</f>
        <v>25</v>
      </c>
      <c r="I864" s="1">
        <f>Merge6[[#This Row],[fee]]/1000000</f>
        <v>8.5</v>
      </c>
      <c r="J864" s="2">
        <f>Merge6[[#This Row],[fee]]/Merge6[[#This Row],[MV at time]]</f>
        <v>0.34</v>
      </c>
      <c r="K864" t="s">
        <v>1233</v>
      </c>
      <c r="L864" t="s">
        <v>34</v>
      </c>
      <c r="M864" t="s">
        <v>89</v>
      </c>
      <c r="N864" t="s">
        <v>168</v>
      </c>
      <c r="O8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864" t="s">
        <v>60</v>
      </c>
      <c r="R864" t="s">
        <v>1242</v>
      </c>
      <c r="S864">
        <v>81</v>
      </c>
      <c r="T864">
        <v>87</v>
      </c>
      <c r="U864">
        <f>Merge6[[#This Row],[POT]]-Merge6[[#This Row],[TOT]]</f>
        <v>6</v>
      </c>
      <c r="V864" t="s">
        <v>8</v>
      </c>
      <c r="W864">
        <f>IF(Merge6[[#This Row],[Preffoot]]="Right",1,0)</f>
        <v>1</v>
      </c>
      <c r="X864" t="s">
        <v>92</v>
      </c>
      <c r="Y864">
        <f>IF(Merge6[[#This Row],[Position2]]="GK",1,0)</f>
        <v>0</v>
      </c>
      <c r="Z864">
        <f>IF(Merge6[[#This Row],[Position2]]="LB",1,0)</f>
        <v>0</v>
      </c>
      <c r="AA864">
        <f>IF(Merge6[[#This Row],[Position2]]="CB",1,0)</f>
        <v>0</v>
      </c>
      <c r="AB864">
        <f>IF(Merge6[[#This Row],[Position2]]="RB",1,0)</f>
        <v>0</v>
      </c>
      <c r="AC864">
        <f>IF(Merge6[[#This Row],[Position2]]="LWB",1,0)</f>
        <v>0</v>
      </c>
      <c r="AD864">
        <f>IF(Merge6[[#This Row],[Position2]]="RWB",1,0)</f>
        <v>1</v>
      </c>
      <c r="AE864">
        <f>IF(Merge6[[#This Row],[Position2]]="LM",1,0)</f>
        <v>0</v>
      </c>
      <c r="AF864">
        <f>IF(Merge6[[#This Row],[Position2]]="CDM",1,0)</f>
        <v>0</v>
      </c>
      <c r="AG864">
        <f>IF(Merge6[[#This Row],[Position2]]="CM",1,0)</f>
        <v>0</v>
      </c>
      <c r="AH864">
        <f>IF(Merge6[[#This Row],[Position2]]="CAM",1,0)</f>
        <v>0</v>
      </c>
      <c r="AI864">
        <f>IF(Merge6[[#This Row],[Position2]]="RM",1,0)</f>
        <v>0</v>
      </c>
      <c r="AJ864">
        <f>IF(Merge6[[#This Row],[Position2]]="LW",1,0)</f>
        <v>0</v>
      </c>
      <c r="AK864">
        <f>IF(Merge6[[#This Row],[Position2]]="RW",1,0)</f>
        <v>0</v>
      </c>
      <c r="AL864">
        <f>IF(Merge6[[#This Row],[Position2]]="CF",1,0)</f>
        <v>0</v>
      </c>
      <c r="AM864">
        <f>IF(Merge6[[#This Row],[Position2]]="ST",1,0)</f>
        <v>0</v>
      </c>
      <c r="AN864">
        <v>83</v>
      </c>
      <c r="AO864">
        <v>80</v>
      </c>
      <c r="AP864">
        <v>81</v>
      </c>
      <c r="AQ864">
        <v>75</v>
      </c>
      <c r="AR864">
        <v>74</v>
      </c>
      <c r="AS864">
        <v>68</v>
      </c>
      <c r="AT864">
        <v>83</v>
      </c>
      <c r="AU864">
        <v>65</v>
      </c>
      <c r="AV864">
        <v>75</v>
      </c>
      <c r="AW864">
        <v>78</v>
      </c>
      <c r="AX864">
        <v>67</v>
      </c>
      <c r="AY864">
        <v>66</v>
      </c>
      <c r="AZ864">
        <v>60</v>
      </c>
      <c r="BA864" t="s">
        <v>1234</v>
      </c>
      <c r="BB864">
        <v>75</v>
      </c>
      <c r="BC864">
        <v>78</v>
      </c>
      <c r="BD864">
        <v>80</v>
      </c>
      <c r="BE864">
        <v>91</v>
      </c>
      <c r="BF864">
        <v>74</v>
      </c>
      <c r="BG864">
        <v>71</v>
      </c>
      <c r="BH864">
        <v>84</v>
      </c>
      <c r="BI864">
        <v>78</v>
      </c>
      <c r="BJ864">
        <v>59</v>
      </c>
      <c r="BK864">
        <v>5</v>
      </c>
      <c r="BL864">
        <v>15</v>
      </c>
      <c r="BM864">
        <v>7</v>
      </c>
      <c r="BN864">
        <v>14</v>
      </c>
      <c r="BO864">
        <v>7</v>
      </c>
      <c r="BP864">
        <v>74</v>
      </c>
      <c r="BQ864">
        <v>78</v>
      </c>
      <c r="BR864">
        <v>77</v>
      </c>
      <c r="BS864">
        <v>76</v>
      </c>
      <c r="BT864">
        <v>72</v>
      </c>
      <c r="BU864">
        <v>78</v>
      </c>
    </row>
    <row r="865" spans="1:73" x14ac:dyDescent="0.25">
      <c r="A865" t="s">
        <v>1194</v>
      </c>
      <c r="B865">
        <v>42</v>
      </c>
      <c r="C865" t="s">
        <v>71</v>
      </c>
      <c r="D865">
        <v>24</v>
      </c>
      <c r="E865">
        <f>Merge6[[#This Row],[age]]^2</f>
        <v>576</v>
      </c>
      <c r="F865" s="1">
        <v>13000000</v>
      </c>
      <c r="G865" s="1">
        <v>15400000</v>
      </c>
      <c r="H865" s="1">
        <f>Merge6[[#This Row],[MV at time]]/1000000</f>
        <v>13</v>
      </c>
      <c r="I865" s="1">
        <f>Merge6[[#This Row],[fee]]/1000000</f>
        <v>15.4</v>
      </c>
      <c r="J865" s="2">
        <f>Merge6[[#This Row],[fee]]/Merge6[[#This Row],[MV at time]]</f>
        <v>1.1846153846153846</v>
      </c>
      <c r="K865" t="s">
        <v>1050</v>
      </c>
      <c r="L865" t="s">
        <v>11</v>
      </c>
      <c r="M865" t="s">
        <v>265</v>
      </c>
      <c r="N865" t="s">
        <v>307</v>
      </c>
      <c r="O8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865" t="s">
        <v>30</v>
      </c>
      <c r="R865" t="s">
        <v>1082</v>
      </c>
      <c r="S865">
        <v>77</v>
      </c>
      <c r="T865">
        <v>80</v>
      </c>
      <c r="U865">
        <f>Merge6[[#This Row],[POT]]-Merge6[[#This Row],[TOT]]</f>
        <v>3</v>
      </c>
      <c r="V865" t="s">
        <v>8</v>
      </c>
      <c r="W865">
        <f>IF(Merge6[[#This Row],[Preffoot]]="Right",1,0)</f>
        <v>1</v>
      </c>
      <c r="X865" t="s">
        <v>77</v>
      </c>
      <c r="Y865">
        <f>IF(Merge6[[#This Row],[Position2]]="GK",1,0)</f>
        <v>0</v>
      </c>
      <c r="Z865">
        <f>IF(Merge6[[#This Row],[Position2]]="LB",1,0)</f>
        <v>0</v>
      </c>
      <c r="AA865">
        <f>IF(Merge6[[#This Row],[Position2]]="CB",1,0)</f>
        <v>0</v>
      </c>
      <c r="AB865">
        <f>IF(Merge6[[#This Row],[Position2]]="RB",1,0)</f>
        <v>0</v>
      </c>
      <c r="AC865">
        <f>IF(Merge6[[#This Row],[Position2]]="LWB",1,0)</f>
        <v>0</v>
      </c>
      <c r="AD865">
        <f>IF(Merge6[[#This Row],[Position2]]="RWB",1,0)</f>
        <v>0</v>
      </c>
      <c r="AE865">
        <f>IF(Merge6[[#This Row],[Position2]]="LM",1,0)</f>
        <v>1</v>
      </c>
      <c r="AF865">
        <f>IF(Merge6[[#This Row],[Position2]]="CDM",1,0)</f>
        <v>0</v>
      </c>
      <c r="AG865">
        <f>IF(Merge6[[#This Row],[Position2]]="CM",1,0)</f>
        <v>0</v>
      </c>
      <c r="AH865">
        <f>IF(Merge6[[#This Row],[Position2]]="CAM",1,0)</f>
        <v>0</v>
      </c>
      <c r="AI865">
        <f>IF(Merge6[[#This Row],[Position2]]="RM",1,0)</f>
        <v>0</v>
      </c>
      <c r="AJ865">
        <f>IF(Merge6[[#This Row],[Position2]]="LW",1,0)</f>
        <v>0</v>
      </c>
      <c r="AK865">
        <f>IF(Merge6[[#This Row],[Position2]]="RW",1,0)</f>
        <v>0</v>
      </c>
      <c r="AL865">
        <f>IF(Merge6[[#This Row],[Position2]]="CF",1,0)</f>
        <v>0</v>
      </c>
      <c r="AM865">
        <f>IF(Merge6[[#This Row],[Position2]]="ST",1,0)</f>
        <v>0</v>
      </c>
      <c r="AN865">
        <v>81</v>
      </c>
      <c r="AO865">
        <v>81</v>
      </c>
      <c r="AP865">
        <v>74</v>
      </c>
      <c r="AQ865">
        <v>73</v>
      </c>
      <c r="AR865">
        <v>66</v>
      </c>
      <c r="AS865">
        <v>40</v>
      </c>
      <c r="AT865">
        <v>52</v>
      </c>
      <c r="AU865">
        <v>76</v>
      </c>
      <c r="AV865">
        <v>59</v>
      </c>
      <c r="AW865">
        <v>60</v>
      </c>
      <c r="AX865">
        <v>40</v>
      </c>
      <c r="AY865">
        <v>64</v>
      </c>
      <c r="AZ865">
        <v>64</v>
      </c>
      <c r="BA865">
        <v>30</v>
      </c>
      <c r="BB865">
        <v>30</v>
      </c>
      <c r="BC865">
        <v>32</v>
      </c>
      <c r="BD865">
        <v>84</v>
      </c>
      <c r="BE865">
        <v>70</v>
      </c>
      <c r="BF865">
        <v>42</v>
      </c>
      <c r="BG865">
        <v>77</v>
      </c>
      <c r="BH865">
        <v>86</v>
      </c>
      <c r="BI865">
        <v>86</v>
      </c>
      <c r="BJ865">
        <v>52</v>
      </c>
      <c r="BK865">
        <v>10</v>
      </c>
      <c r="BL865">
        <v>14</v>
      </c>
      <c r="BM865">
        <v>6</v>
      </c>
      <c r="BN865">
        <v>13</v>
      </c>
      <c r="BO865">
        <v>9</v>
      </c>
      <c r="BP865">
        <v>40</v>
      </c>
      <c r="BQ865">
        <v>71</v>
      </c>
      <c r="BR865">
        <v>70</v>
      </c>
      <c r="BS865">
        <v>30</v>
      </c>
      <c r="BT865">
        <v>65</v>
      </c>
      <c r="BU865">
        <v>67</v>
      </c>
    </row>
    <row r="866" spans="1:73" x14ac:dyDescent="0.25">
      <c r="A866" t="s">
        <v>1254</v>
      </c>
      <c r="B866">
        <v>34</v>
      </c>
      <c r="C866" t="s">
        <v>1</v>
      </c>
      <c r="D866">
        <v>22</v>
      </c>
      <c r="E866">
        <f>Merge6[[#This Row],[age]]^2</f>
        <v>484</v>
      </c>
      <c r="F866" s="1">
        <v>7000000</v>
      </c>
      <c r="G866" s="1">
        <v>9000000</v>
      </c>
      <c r="H866" s="1">
        <f>Merge6[[#This Row],[MV at time]]/1000000</f>
        <v>7</v>
      </c>
      <c r="I866" s="1">
        <f>Merge6[[#This Row],[fee]]/1000000</f>
        <v>9</v>
      </c>
      <c r="J866" s="2">
        <f>Merge6[[#This Row],[fee]]/Merge6[[#This Row],[MV at time]]</f>
        <v>1.2857142857142858</v>
      </c>
      <c r="K866" t="s">
        <v>1233</v>
      </c>
      <c r="L866" t="s">
        <v>290</v>
      </c>
      <c r="M866" t="s">
        <v>80</v>
      </c>
      <c r="N866" t="s">
        <v>424</v>
      </c>
      <c r="O8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66" t="s">
        <v>82</v>
      </c>
      <c r="R866" t="s">
        <v>7</v>
      </c>
      <c r="S866">
        <v>75</v>
      </c>
      <c r="T866">
        <v>82</v>
      </c>
      <c r="U866">
        <f>Merge6[[#This Row],[POT]]-Merge6[[#This Row],[TOT]]</f>
        <v>7</v>
      </c>
      <c r="V866" t="s">
        <v>8</v>
      </c>
      <c r="W866">
        <f>IF(Merge6[[#This Row],[Preffoot]]="Right",1,0)</f>
        <v>1</v>
      </c>
      <c r="X866" t="s">
        <v>9</v>
      </c>
      <c r="Y866">
        <f>IF(Merge6[[#This Row],[Position2]]="GK",1,0)</f>
        <v>0</v>
      </c>
      <c r="Z866">
        <f>IF(Merge6[[#This Row],[Position2]]="LB",1,0)</f>
        <v>0</v>
      </c>
      <c r="AA866">
        <f>IF(Merge6[[#This Row],[Position2]]="CB",1,0)</f>
        <v>1</v>
      </c>
      <c r="AB866">
        <f>IF(Merge6[[#This Row],[Position2]]="RB",1,0)</f>
        <v>0</v>
      </c>
      <c r="AC866">
        <f>IF(Merge6[[#This Row],[Position2]]="LWB",1,0)</f>
        <v>0</v>
      </c>
      <c r="AD866">
        <f>IF(Merge6[[#This Row],[Position2]]="RWB",1,0)</f>
        <v>0</v>
      </c>
      <c r="AE866">
        <f>IF(Merge6[[#This Row],[Position2]]="LM",1,0)</f>
        <v>0</v>
      </c>
      <c r="AF866">
        <f>IF(Merge6[[#This Row],[Position2]]="CDM",1,0)</f>
        <v>0</v>
      </c>
      <c r="AG866">
        <f>IF(Merge6[[#This Row],[Position2]]="CM",1,0)</f>
        <v>0</v>
      </c>
      <c r="AH866">
        <f>IF(Merge6[[#This Row],[Position2]]="CAM",1,0)</f>
        <v>0</v>
      </c>
      <c r="AI866">
        <f>IF(Merge6[[#This Row],[Position2]]="RM",1,0)</f>
        <v>0</v>
      </c>
      <c r="AJ866">
        <f>IF(Merge6[[#This Row],[Position2]]="LW",1,0)</f>
        <v>0</v>
      </c>
      <c r="AK866">
        <f>IF(Merge6[[#This Row],[Position2]]="RW",1,0)</f>
        <v>0</v>
      </c>
      <c r="AL866">
        <f>IF(Merge6[[#This Row],[Position2]]="CF",1,0)</f>
        <v>0</v>
      </c>
      <c r="AM866">
        <f>IF(Merge6[[#This Row],[Position2]]="ST",1,0)</f>
        <v>0</v>
      </c>
      <c r="AN866">
        <v>72</v>
      </c>
      <c r="AO866">
        <v>66</v>
      </c>
      <c r="AP866">
        <v>69</v>
      </c>
      <c r="AQ866">
        <v>74</v>
      </c>
      <c r="AR866">
        <v>75</v>
      </c>
      <c r="AS866">
        <v>73</v>
      </c>
      <c r="AT866">
        <v>84</v>
      </c>
      <c r="AU866">
        <v>57</v>
      </c>
      <c r="AV866">
        <v>70</v>
      </c>
      <c r="AW866">
        <v>68</v>
      </c>
      <c r="AX866">
        <v>71</v>
      </c>
      <c r="AY866">
        <v>57</v>
      </c>
      <c r="AZ866">
        <v>52</v>
      </c>
      <c r="BA866" t="s">
        <v>1234</v>
      </c>
      <c r="BB866">
        <v>76</v>
      </c>
      <c r="BC866">
        <v>77</v>
      </c>
      <c r="BD866">
        <v>55</v>
      </c>
      <c r="BE866">
        <v>75</v>
      </c>
      <c r="BF866">
        <v>76</v>
      </c>
      <c r="BG866">
        <v>36</v>
      </c>
      <c r="BH866">
        <v>75</v>
      </c>
      <c r="BI866">
        <v>57</v>
      </c>
      <c r="BJ866">
        <v>72</v>
      </c>
      <c r="BK866">
        <v>7</v>
      </c>
      <c r="BL866">
        <v>10</v>
      </c>
      <c r="BM866">
        <v>13</v>
      </c>
      <c r="BN866">
        <v>9</v>
      </c>
      <c r="BO866">
        <v>6</v>
      </c>
      <c r="BP866">
        <v>67</v>
      </c>
      <c r="BQ866">
        <v>74</v>
      </c>
      <c r="BR866">
        <v>44</v>
      </c>
      <c r="BS866">
        <v>77</v>
      </c>
      <c r="BT866">
        <v>66</v>
      </c>
      <c r="BU866">
        <v>68</v>
      </c>
    </row>
    <row r="867" spans="1:73" x14ac:dyDescent="0.25">
      <c r="A867" t="s">
        <v>820</v>
      </c>
      <c r="B867">
        <v>58</v>
      </c>
      <c r="C867" t="s">
        <v>23</v>
      </c>
      <c r="D867">
        <v>24</v>
      </c>
      <c r="E867">
        <f>Merge6[[#This Row],[age]]^2</f>
        <v>576</v>
      </c>
      <c r="F867" s="1">
        <v>20000000</v>
      </c>
      <c r="G867" s="1">
        <v>17800000</v>
      </c>
      <c r="H867" s="1">
        <f>Merge6[[#This Row],[MV at time]]/1000000</f>
        <v>20</v>
      </c>
      <c r="I867" s="1">
        <f>Merge6[[#This Row],[fee]]/1000000</f>
        <v>17.8</v>
      </c>
      <c r="J867" s="2">
        <f>Merge6[[#This Row],[fee]]/Merge6[[#This Row],[MV at time]]</f>
        <v>0.89</v>
      </c>
      <c r="K867" t="s">
        <v>1233</v>
      </c>
      <c r="L867" t="s">
        <v>821</v>
      </c>
      <c r="M867" t="s">
        <v>95</v>
      </c>
      <c r="N867" t="s">
        <v>160</v>
      </c>
      <c r="O8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67" t="s">
        <v>6</v>
      </c>
      <c r="R867" t="s">
        <v>60</v>
      </c>
      <c r="S867">
        <v>79</v>
      </c>
      <c r="T867">
        <v>83</v>
      </c>
      <c r="U867">
        <f>Merge6[[#This Row],[POT]]-Merge6[[#This Row],[TOT]]</f>
        <v>4</v>
      </c>
      <c r="V867" t="s">
        <v>43</v>
      </c>
      <c r="W867">
        <f>IF(Merge6[[#This Row],[Preffoot]]="Right",1,0)</f>
        <v>0</v>
      </c>
      <c r="X867" t="s">
        <v>26</v>
      </c>
      <c r="Y867">
        <f>IF(Merge6[[#This Row],[Position2]]="GK",1,0)</f>
        <v>0</v>
      </c>
      <c r="Z867">
        <f>IF(Merge6[[#This Row],[Position2]]="LB",1,0)</f>
        <v>1</v>
      </c>
      <c r="AA867">
        <f>IF(Merge6[[#This Row],[Position2]]="CB",1,0)</f>
        <v>0</v>
      </c>
      <c r="AB867">
        <f>IF(Merge6[[#This Row],[Position2]]="RB",1,0)</f>
        <v>0</v>
      </c>
      <c r="AC867">
        <f>IF(Merge6[[#This Row],[Position2]]="LWB",1,0)</f>
        <v>0</v>
      </c>
      <c r="AD867">
        <f>IF(Merge6[[#This Row],[Position2]]="RWB",1,0)</f>
        <v>0</v>
      </c>
      <c r="AE867">
        <f>IF(Merge6[[#This Row],[Position2]]="LM",1,0)</f>
        <v>0</v>
      </c>
      <c r="AF867">
        <f>IF(Merge6[[#This Row],[Position2]]="CDM",1,0)</f>
        <v>0</v>
      </c>
      <c r="AG867">
        <f>IF(Merge6[[#This Row],[Position2]]="CM",1,0)</f>
        <v>0</v>
      </c>
      <c r="AH867">
        <f>IF(Merge6[[#This Row],[Position2]]="CAM",1,0)</f>
        <v>0</v>
      </c>
      <c r="AI867">
        <f>IF(Merge6[[#This Row],[Position2]]="RM",1,0)</f>
        <v>0</v>
      </c>
      <c r="AJ867">
        <f>IF(Merge6[[#This Row],[Position2]]="LW",1,0)</f>
        <v>0</v>
      </c>
      <c r="AK867">
        <f>IF(Merge6[[#This Row],[Position2]]="RW",1,0)</f>
        <v>0</v>
      </c>
      <c r="AL867">
        <f>IF(Merge6[[#This Row],[Position2]]="CF",1,0)</f>
        <v>0</v>
      </c>
      <c r="AM867">
        <f>IF(Merge6[[#This Row],[Position2]]="ST",1,0)</f>
        <v>0</v>
      </c>
      <c r="AN867">
        <v>71</v>
      </c>
      <c r="AO867">
        <v>73</v>
      </c>
      <c r="AP867">
        <v>79</v>
      </c>
      <c r="AQ867">
        <v>79</v>
      </c>
      <c r="AR867">
        <v>62</v>
      </c>
      <c r="AS867">
        <v>75</v>
      </c>
      <c r="AT867">
        <v>41</v>
      </c>
      <c r="AU867">
        <v>48</v>
      </c>
      <c r="AV867">
        <v>42</v>
      </c>
      <c r="AW867">
        <v>59</v>
      </c>
      <c r="AX867">
        <v>36</v>
      </c>
      <c r="AY867">
        <v>69</v>
      </c>
      <c r="AZ867">
        <v>38</v>
      </c>
      <c r="BA867" t="s">
        <v>1234</v>
      </c>
      <c r="BB867">
        <v>79</v>
      </c>
      <c r="BC867">
        <v>80</v>
      </c>
      <c r="BD867">
        <v>80</v>
      </c>
      <c r="BE867">
        <v>79</v>
      </c>
      <c r="BF867">
        <v>75</v>
      </c>
      <c r="BG867">
        <v>73</v>
      </c>
      <c r="BH867">
        <v>82</v>
      </c>
      <c r="BI867">
        <v>74</v>
      </c>
      <c r="BJ867">
        <v>72</v>
      </c>
      <c r="BK867">
        <v>7</v>
      </c>
      <c r="BL867">
        <v>14</v>
      </c>
      <c r="BM867">
        <v>7</v>
      </c>
      <c r="BN867">
        <v>14</v>
      </c>
      <c r="BO867">
        <v>7</v>
      </c>
      <c r="BP867">
        <v>74</v>
      </c>
      <c r="BQ867">
        <v>74</v>
      </c>
      <c r="BR867">
        <v>52</v>
      </c>
      <c r="BS867">
        <v>75</v>
      </c>
      <c r="BT867">
        <v>56</v>
      </c>
      <c r="BU867">
        <v>65</v>
      </c>
    </row>
    <row r="868" spans="1:73" x14ac:dyDescent="0.25">
      <c r="A868" t="s">
        <v>820</v>
      </c>
      <c r="B868">
        <v>9</v>
      </c>
      <c r="C868" t="s">
        <v>23</v>
      </c>
      <c r="D868">
        <v>22</v>
      </c>
      <c r="E868">
        <f>Merge6[[#This Row],[age]]^2</f>
        <v>484</v>
      </c>
      <c r="F868" s="1">
        <v>15000000</v>
      </c>
      <c r="G868" s="1">
        <v>16400000</v>
      </c>
      <c r="H868" s="1">
        <f>Merge6[[#This Row],[MV at time]]/1000000</f>
        <v>15</v>
      </c>
      <c r="I868" s="1">
        <f>Merge6[[#This Row],[fee]]/1000000</f>
        <v>16.399999999999999</v>
      </c>
      <c r="J868" s="2">
        <f>Merge6[[#This Row],[fee]]/Merge6[[#This Row],[MV at time]]</f>
        <v>1.0933333333333333</v>
      </c>
      <c r="K868" t="s">
        <v>773</v>
      </c>
      <c r="L868" t="s">
        <v>821</v>
      </c>
      <c r="M868" t="s">
        <v>118</v>
      </c>
      <c r="N868" t="s">
        <v>95</v>
      </c>
      <c r="O8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68" t="s">
        <v>131</v>
      </c>
      <c r="R868" t="s">
        <v>6</v>
      </c>
      <c r="S868">
        <v>79</v>
      </c>
      <c r="T868">
        <v>85</v>
      </c>
      <c r="U868">
        <f>Merge6[[#This Row],[POT]]-Merge6[[#This Row],[TOT]]</f>
        <v>6</v>
      </c>
      <c r="V868" t="s">
        <v>43</v>
      </c>
      <c r="W868">
        <f>IF(Merge6[[#This Row],[Preffoot]]="Right",1,0)</f>
        <v>0</v>
      </c>
      <c r="X868" t="s">
        <v>26</v>
      </c>
      <c r="Y868">
        <f>IF(Merge6[[#This Row],[Position2]]="GK",1,0)</f>
        <v>0</v>
      </c>
      <c r="Z868">
        <f>IF(Merge6[[#This Row],[Position2]]="LB",1,0)</f>
        <v>1</v>
      </c>
      <c r="AA868">
        <f>IF(Merge6[[#This Row],[Position2]]="CB",1,0)</f>
        <v>0</v>
      </c>
      <c r="AB868">
        <f>IF(Merge6[[#This Row],[Position2]]="RB",1,0)</f>
        <v>0</v>
      </c>
      <c r="AC868">
        <f>IF(Merge6[[#This Row],[Position2]]="LWB",1,0)</f>
        <v>0</v>
      </c>
      <c r="AD868">
        <f>IF(Merge6[[#This Row],[Position2]]="RWB",1,0)</f>
        <v>0</v>
      </c>
      <c r="AE868">
        <f>IF(Merge6[[#This Row],[Position2]]="LM",1,0)</f>
        <v>0</v>
      </c>
      <c r="AF868">
        <f>IF(Merge6[[#This Row],[Position2]]="CDM",1,0)</f>
        <v>0</v>
      </c>
      <c r="AG868">
        <f>IF(Merge6[[#This Row],[Position2]]="CM",1,0)</f>
        <v>0</v>
      </c>
      <c r="AH868">
        <f>IF(Merge6[[#This Row],[Position2]]="CAM",1,0)</f>
        <v>0</v>
      </c>
      <c r="AI868">
        <f>IF(Merge6[[#This Row],[Position2]]="RM",1,0)</f>
        <v>0</v>
      </c>
      <c r="AJ868">
        <f>IF(Merge6[[#This Row],[Position2]]="LW",1,0)</f>
        <v>0</v>
      </c>
      <c r="AK868">
        <f>IF(Merge6[[#This Row],[Position2]]="RW",1,0)</f>
        <v>0</v>
      </c>
      <c r="AL868">
        <f>IF(Merge6[[#This Row],[Position2]]="CF",1,0)</f>
        <v>0</v>
      </c>
      <c r="AM868">
        <f>IF(Merge6[[#This Row],[Position2]]="ST",1,0)</f>
        <v>0</v>
      </c>
      <c r="AN868">
        <v>73</v>
      </c>
      <c r="AO868">
        <v>72</v>
      </c>
      <c r="AP868">
        <v>79</v>
      </c>
      <c r="AQ868">
        <v>79</v>
      </c>
      <c r="AR868">
        <v>62</v>
      </c>
      <c r="AS868">
        <v>75</v>
      </c>
      <c r="AT868">
        <v>41</v>
      </c>
      <c r="AU868">
        <v>20</v>
      </c>
      <c r="AV868">
        <v>42</v>
      </c>
      <c r="AW868">
        <v>59</v>
      </c>
      <c r="AX868">
        <v>36</v>
      </c>
      <c r="AY868">
        <v>40</v>
      </c>
      <c r="AZ868">
        <v>38</v>
      </c>
      <c r="BA868">
        <v>70</v>
      </c>
      <c r="BB868">
        <v>79</v>
      </c>
      <c r="BC868">
        <v>80</v>
      </c>
      <c r="BD868">
        <v>82</v>
      </c>
      <c r="BE868">
        <v>79</v>
      </c>
      <c r="BF868">
        <v>75</v>
      </c>
      <c r="BG868">
        <v>72</v>
      </c>
      <c r="BH868">
        <v>84</v>
      </c>
      <c r="BI868">
        <v>76</v>
      </c>
      <c r="BJ868">
        <v>65</v>
      </c>
      <c r="BK868">
        <v>7</v>
      </c>
      <c r="BL868">
        <v>14</v>
      </c>
      <c r="BM868">
        <v>7</v>
      </c>
      <c r="BN868">
        <v>14</v>
      </c>
      <c r="BO868">
        <v>7</v>
      </c>
      <c r="BP868">
        <v>74</v>
      </c>
      <c r="BQ868">
        <v>72</v>
      </c>
      <c r="BR868">
        <v>52</v>
      </c>
      <c r="BS868">
        <v>69</v>
      </c>
      <c r="BT868">
        <v>42</v>
      </c>
      <c r="BU868">
        <v>59</v>
      </c>
    </row>
    <row r="869" spans="1:73" x14ac:dyDescent="0.25">
      <c r="A869" t="s">
        <v>707</v>
      </c>
      <c r="B869">
        <v>11</v>
      </c>
      <c r="C869" t="s">
        <v>57</v>
      </c>
      <c r="D869">
        <v>23</v>
      </c>
      <c r="E869">
        <f>Merge6[[#This Row],[age]]^2</f>
        <v>529</v>
      </c>
      <c r="F869" s="1">
        <v>7000000</v>
      </c>
      <c r="G869" s="1">
        <v>16500000</v>
      </c>
      <c r="H869" s="1">
        <f>Merge6[[#This Row],[MV at time]]/1000000</f>
        <v>7</v>
      </c>
      <c r="I869" s="1">
        <f>Merge6[[#This Row],[fee]]/1000000</f>
        <v>16.5</v>
      </c>
      <c r="J869" s="2">
        <f>Merge6[[#This Row],[fee]]/Merge6[[#This Row],[MV at time]]</f>
        <v>2.3571428571428572</v>
      </c>
      <c r="K869" t="s">
        <v>509</v>
      </c>
      <c r="L869" t="s">
        <v>287</v>
      </c>
      <c r="M869" t="s">
        <v>335</v>
      </c>
      <c r="N869" t="s">
        <v>267</v>
      </c>
      <c r="O8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69" t="s">
        <v>131</v>
      </c>
      <c r="R869" t="s">
        <v>60</v>
      </c>
      <c r="S869">
        <v>76</v>
      </c>
      <c r="T869">
        <v>82</v>
      </c>
      <c r="U869">
        <f>Merge6[[#This Row],[POT]]-Merge6[[#This Row],[TOT]]</f>
        <v>6</v>
      </c>
      <c r="V869" t="s">
        <v>43</v>
      </c>
      <c r="W869">
        <f>IF(Merge6[[#This Row],[Preffoot]]="Right",1,0)</f>
        <v>0</v>
      </c>
      <c r="X869" t="s">
        <v>20</v>
      </c>
      <c r="Y869">
        <f>IF(Merge6[[#This Row],[Position2]]="GK",1,0)</f>
        <v>0</v>
      </c>
      <c r="Z869">
        <f>IF(Merge6[[#This Row],[Position2]]="LB",1,0)</f>
        <v>0</v>
      </c>
      <c r="AA869">
        <f>IF(Merge6[[#This Row],[Position2]]="CB",1,0)</f>
        <v>0</v>
      </c>
      <c r="AB869">
        <f>IF(Merge6[[#This Row],[Position2]]="RB",1,0)</f>
        <v>0</v>
      </c>
      <c r="AC869">
        <f>IF(Merge6[[#This Row],[Position2]]="LWB",1,0)</f>
        <v>0</v>
      </c>
      <c r="AD869">
        <f>IF(Merge6[[#This Row],[Position2]]="RWB",1,0)</f>
        <v>0</v>
      </c>
      <c r="AE869">
        <f>IF(Merge6[[#This Row],[Position2]]="LM",1,0)</f>
        <v>0</v>
      </c>
      <c r="AF869">
        <f>IF(Merge6[[#This Row],[Position2]]="CDM",1,0)</f>
        <v>0</v>
      </c>
      <c r="AG869">
        <f>IF(Merge6[[#This Row],[Position2]]="CM",1,0)</f>
        <v>1</v>
      </c>
      <c r="AH869">
        <f>IF(Merge6[[#This Row],[Position2]]="CAM",1,0)</f>
        <v>0</v>
      </c>
      <c r="AI869">
        <f>IF(Merge6[[#This Row],[Position2]]="RM",1,0)</f>
        <v>0</v>
      </c>
      <c r="AJ869">
        <f>IF(Merge6[[#This Row],[Position2]]="LW",1,0)</f>
        <v>0</v>
      </c>
      <c r="AK869">
        <f>IF(Merge6[[#This Row],[Position2]]="RW",1,0)</f>
        <v>0</v>
      </c>
      <c r="AL869">
        <f>IF(Merge6[[#This Row],[Position2]]="CF",1,0)</f>
        <v>0</v>
      </c>
      <c r="AM869">
        <f>IF(Merge6[[#This Row],[Position2]]="ST",1,0)</f>
        <v>0</v>
      </c>
      <c r="AN869">
        <v>75</v>
      </c>
      <c r="AO869">
        <v>75</v>
      </c>
      <c r="AP869">
        <v>60</v>
      </c>
      <c r="AQ869">
        <v>76</v>
      </c>
      <c r="AR869">
        <v>77</v>
      </c>
      <c r="AS869">
        <v>74</v>
      </c>
      <c r="AT869">
        <v>84</v>
      </c>
      <c r="AU869">
        <v>64</v>
      </c>
      <c r="AV869">
        <v>70</v>
      </c>
      <c r="AW869">
        <v>74</v>
      </c>
      <c r="AX869">
        <v>68</v>
      </c>
      <c r="AY869">
        <v>52</v>
      </c>
      <c r="AZ869">
        <v>68</v>
      </c>
      <c r="BA869">
        <v>75</v>
      </c>
      <c r="BB869">
        <v>74</v>
      </c>
      <c r="BC869">
        <v>81</v>
      </c>
      <c r="BD869">
        <v>55</v>
      </c>
      <c r="BE869">
        <v>86</v>
      </c>
      <c r="BF869">
        <v>82</v>
      </c>
      <c r="BG869">
        <v>49</v>
      </c>
      <c r="BH869">
        <v>60</v>
      </c>
      <c r="BI869">
        <v>54</v>
      </c>
      <c r="BJ869">
        <v>61</v>
      </c>
      <c r="BK869">
        <v>14</v>
      </c>
      <c r="BL869">
        <v>11</v>
      </c>
      <c r="BM869">
        <v>7</v>
      </c>
      <c r="BN869">
        <v>10</v>
      </c>
      <c r="BO869">
        <v>13</v>
      </c>
      <c r="BP869">
        <v>82</v>
      </c>
      <c r="BQ869">
        <v>80</v>
      </c>
      <c r="BR869">
        <v>64</v>
      </c>
      <c r="BS869">
        <v>83</v>
      </c>
      <c r="BT869">
        <v>68</v>
      </c>
      <c r="BU869">
        <v>74</v>
      </c>
    </row>
    <row r="870" spans="1:73" x14ac:dyDescent="0.25">
      <c r="A870" t="s">
        <v>917</v>
      </c>
      <c r="B870">
        <v>21</v>
      </c>
      <c r="C870" t="s">
        <v>23</v>
      </c>
      <c r="D870">
        <v>26</v>
      </c>
      <c r="E870">
        <f>Merge6[[#This Row],[age]]^2</f>
        <v>676</v>
      </c>
      <c r="F870" s="1">
        <v>15000000</v>
      </c>
      <c r="G870" s="1">
        <v>7700000</v>
      </c>
      <c r="H870" s="1">
        <f>Merge6[[#This Row],[MV at time]]/1000000</f>
        <v>15</v>
      </c>
      <c r="I870" s="1">
        <f>Merge6[[#This Row],[fee]]/1000000</f>
        <v>7.7</v>
      </c>
      <c r="J870" s="2">
        <f>Merge6[[#This Row],[fee]]/Merge6[[#This Row],[MV at time]]</f>
        <v>0.51333333333333331</v>
      </c>
      <c r="K870" t="s">
        <v>773</v>
      </c>
      <c r="L870" t="s">
        <v>252</v>
      </c>
      <c r="M870" t="s">
        <v>918</v>
      </c>
      <c r="N870" t="s">
        <v>456</v>
      </c>
      <c r="O8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70" t="s">
        <v>91</v>
      </c>
      <c r="R870" t="s">
        <v>82</v>
      </c>
      <c r="S870">
        <v>80</v>
      </c>
      <c r="T870">
        <v>81</v>
      </c>
      <c r="U870">
        <f>Merge6[[#This Row],[POT]]-Merge6[[#This Row],[TOT]]</f>
        <v>1</v>
      </c>
      <c r="V870" t="s">
        <v>43</v>
      </c>
      <c r="W870">
        <f>IF(Merge6[[#This Row],[Preffoot]]="Right",1,0)</f>
        <v>0</v>
      </c>
      <c r="X870" t="s">
        <v>26</v>
      </c>
      <c r="Y870">
        <f>IF(Merge6[[#This Row],[Position2]]="GK",1,0)</f>
        <v>0</v>
      </c>
      <c r="Z870">
        <f>IF(Merge6[[#This Row],[Position2]]="LB",1,0)</f>
        <v>1</v>
      </c>
      <c r="AA870">
        <f>IF(Merge6[[#This Row],[Position2]]="CB",1,0)</f>
        <v>0</v>
      </c>
      <c r="AB870">
        <f>IF(Merge6[[#This Row],[Position2]]="RB",1,0)</f>
        <v>0</v>
      </c>
      <c r="AC870">
        <f>IF(Merge6[[#This Row],[Position2]]="LWB",1,0)</f>
        <v>0</v>
      </c>
      <c r="AD870">
        <f>IF(Merge6[[#This Row],[Position2]]="RWB",1,0)</f>
        <v>0</v>
      </c>
      <c r="AE870">
        <f>IF(Merge6[[#This Row],[Position2]]="LM",1,0)</f>
        <v>0</v>
      </c>
      <c r="AF870">
        <f>IF(Merge6[[#This Row],[Position2]]="CDM",1,0)</f>
        <v>0</v>
      </c>
      <c r="AG870">
        <f>IF(Merge6[[#This Row],[Position2]]="CM",1,0)</f>
        <v>0</v>
      </c>
      <c r="AH870">
        <f>IF(Merge6[[#This Row],[Position2]]="CAM",1,0)</f>
        <v>0</v>
      </c>
      <c r="AI870">
        <f>IF(Merge6[[#This Row],[Position2]]="RM",1,0)</f>
        <v>0</v>
      </c>
      <c r="AJ870">
        <f>IF(Merge6[[#This Row],[Position2]]="LW",1,0)</f>
        <v>0</v>
      </c>
      <c r="AK870">
        <f>IF(Merge6[[#This Row],[Position2]]="RW",1,0)</f>
        <v>0</v>
      </c>
      <c r="AL870">
        <f>IF(Merge6[[#This Row],[Position2]]="CF",1,0)</f>
        <v>0</v>
      </c>
      <c r="AM870">
        <f>IF(Merge6[[#This Row],[Position2]]="ST",1,0)</f>
        <v>0</v>
      </c>
      <c r="AN870">
        <v>77</v>
      </c>
      <c r="AO870">
        <v>73</v>
      </c>
      <c r="AP870">
        <v>89</v>
      </c>
      <c r="AQ870">
        <v>78</v>
      </c>
      <c r="AR870">
        <v>75</v>
      </c>
      <c r="AS870">
        <v>59</v>
      </c>
      <c r="AT870">
        <v>84</v>
      </c>
      <c r="AU870">
        <v>66</v>
      </c>
      <c r="AV870">
        <v>63</v>
      </c>
      <c r="AW870">
        <v>80</v>
      </c>
      <c r="AX870">
        <v>75</v>
      </c>
      <c r="AY870">
        <v>60</v>
      </c>
      <c r="AZ870">
        <v>45</v>
      </c>
      <c r="BA870">
        <v>71</v>
      </c>
      <c r="BB870">
        <v>75</v>
      </c>
      <c r="BC870">
        <v>75</v>
      </c>
      <c r="BD870">
        <v>79</v>
      </c>
      <c r="BE870">
        <v>86</v>
      </c>
      <c r="BF870">
        <v>67</v>
      </c>
      <c r="BG870">
        <v>74</v>
      </c>
      <c r="BH870">
        <v>82</v>
      </c>
      <c r="BI870">
        <v>76</v>
      </c>
      <c r="BJ870">
        <v>68</v>
      </c>
      <c r="BK870">
        <v>8</v>
      </c>
      <c r="BL870">
        <v>15</v>
      </c>
      <c r="BM870">
        <v>12</v>
      </c>
      <c r="BN870">
        <v>11</v>
      </c>
      <c r="BO870">
        <v>11</v>
      </c>
      <c r="BP870">
        <v>72</v>
      </c>
      <c r="BQ870">
        <v>79</v>
      </c>
      <c r="BR870">
        <v>68</v>
      </c>
      <c r="BS870">
        <v>75</v>
      </c>
      <c r="BT870">
        <v>72</v>
      </c>
      <c r="BU870">
        <v>74</v>
      </c>
    </row>
    <row r="871" spans="1:73" x14ac:dyDescent="0.25">
      <c r="A871" t="s">
        <v>1324</v>
      </c>
      <c r="B871">
        <v>11</v>
      </c>
      <c r="C871" t="s">
        <v>71</v>
      </c>
      <c r="D871">
        <v>30</v>
      </c>
      <c r="E871">
        <f>Merge6[[#This Row],[age]]^2</f>
        <v>900</v>
      </c>
      <c r="F871" s="1">
        <v>20000000</v>
      </c>
      <c r="G871" s="1">
        <v>20000000</v>
      </c>
      <c r="H871" s="1">
        <f>Merge6[[#This Row],[MV at time]]/1000000</f>
        <v>20</v>
      </c>
      <c r="I871" s="1">
        <f>Merge6[[#This Row],[fee]]/1000000</f>
        <v>20</v>
      </c>
      <c r="J871" s="2">
        <f>Merge6[[#This Row],[fee]]/Merge6[[#This Row],[MV at time]]</f>
        <v>1</v>
      </c>
      <c r="K871" t="s">
        <v>1233</v>
      </c>
      <c r="L871" t="s">
        <v>11</v>
      </c>
      <c r="M871" t="s">
        <v>35</v>
      </c>
      <c r="N871" t="s">
        <v>486</v>
      </c>
      <c r="O8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71" t="s">
        <v>6</v>
      </c>
      <c r="R871" t="s">
        <v>60</v>
      </c>
      <c r="S871">
        <v>82</v>
      </c>
      <c r="T871">
        <v>82</v>
      </c>
      <c r="U871">
        <f>Merge6[[#This Row],[POT]]-Merge6[[#This Row],[TOT]]</f>
        <v>0</v>
      </c>
      <c r="V871" t="s">
        <v>8</v>
      </c>
      <c r="W871">
        <f>IF(Merge6[[#This Row],[Preffoot]]="Right",1,0)</f>
        <v>1</v>
      </c>
      <c r="X871" t="s">
        <v>21</v>
      </c>
      <c r="Y871">
        <f>IF(Merge6[[#This Row],[Position2]]="GK",1,0)</f>
        <v>0</v>
      </c>
      <c r="Z871">
        <f>IF(Merge6[[#This Row],[Position2]]="LB",1,0)</f>
        <v>0</v>
      </c>
      <c r="AA871">
        <f>IF(Merge6[[#This Row],[Position2]]="CB",1,0)</f>
        <v>0</v>
      </c>
      <c r="AB871">
        <f>IF(Merge6[[#This Row],[Position2]]="RB",1,0)</f>
        <v>0</v>
      </c>
      <c r="AC871">
        <f>IF(Merge6[[#This Row],[Position2]]="LWB",1,0)</f>
        <v>0</v>
      </c>
      <c r="AD871">
        <f>IF(Merge6[[#This Row],[Position2]]="RWB",1,0)</f>
        <v>0</v>
      </c>
      <c r="AE871">
        <f>IF(Merge6[[#This Row],[Position2]]="LM",1,0)</f>
        <v>0</v>
      </c>
      <c r="AF871">
        <f>IF(Merge6[[#This Row],[Position2]]="CDM",1,0)</f>
        <v>0</v>
      </c>
      <c r="AG871">
        <f>IF(Merge6[[#This Row],[Position2]]="CM",1,0)</f>
        <v>0</v>
      </c>
      <c r="AH871">
        <f>IF(Merge6[[#This Row],[Position2]]="CAM",1,0)</f>
        <v>1</v>
      </c>
      <c r="AI871">
        <f>IF(Merge6[[#This Row],[Position2]]="RM",1,0)</f>
        <v>0</v>
      </c>
      <c r="AJ871">
        <f>IF(Merge6[[#This Row],[Position2]]="LW",1,0)</f>
        <v>0</v>
      </c>
      <c r="AK871">
        <f>IF(Merge6[[#This Row],[Position2]]="RW",1,0)</f>
        <v>0</v>
      </c>
      <c r="AL871">
        <f>IF(Merge6[[#This Row],[Position2]]="CF",1,0)</f>
        <v>0</v>
      </c>
      <c r="AM871">
        <f>IF(Merge6[[#This Row],[Position2]]="ST",1,0)</f>
        <v>0</v>
      </c>
      <c r="AN871">
        <v>89</v>
      </c>
      <c r="AO871">
        <v>89</v>
      </c>
      <c r="AP871">
        <v>78</v>
      </c>
      <c r="AQ871">
        <v>80</v>
      </c>
      <c r="AR871">
        <v>77</v>
      </c>
      <c r="AS871">
        <v>48</v>
      </c>
      <c r="AT871">
        <v>82</v>
      </c>
      <c r="AU871">
        <v>75</v>
      </c>
      <c r="AV871">
        <v>86</v>
      </c>
      <c r="AW871">
        <v>90</v>
      </c>
      <c r="AX871">
        <v>86</v>
      </c>
      <c r="AY871">
        <v>70</v>
      </c>
      <c r="AZ871">
        <v>78</v>
      </c>
      <c r="BA871" t="s">
        <v>1234</v>
      </c>
      <c r="BB871">
        <v>47</v>
      </c>
      <c r="BC871">
        <v>54</v>
      </c>
      <c r="BD871">
        <v>74</v>
      </c>
      <c r="BE871">
        <v>74</v>
      </c>
      <c r="BF871">
        <v>52</v>
      </c>
      <c r="BG871">
        <v>92</v>
      </c>
      <c r="BH871">
        <v>53</v>
      </c>
      <c r="BI871">
        <v>91</v>
      </c>
      <c r="BJ871">
        <v>58</v>
      </c>
      <c r="BK871">
        <v>14</v>
      </c>
      <c r="BL871">
        <v>12</v>
      </c>
      <c r="BM871">
        <v>7</v>
      </c>
      <c r="BN871">
        <v>9</v>
      </c>
      <c r="BO871">
        <v>6</v>
      </c>
      <c r="BP871">
        <v>59</v>
      </c>
      <c r="BQ871">
        <v>80</v>
      </c>
      <c r="BR871">
        <v>80</v>
      </c>
      <c r="BS871">
        <v>49</v>
      </c>
      <c r="BT871">
        <v>82</v>
      </c>
      <c r="BU871">
        <v>79</v>
      </c>
    </row>
    <row r="872" spans="1:73" x14ac:dyDescent="0.25">
      <c r="A872" t="s">
        <v>1195</v>
      </c>
      <c r="B872">
        <v>52</v>
      </c>
      <c r="C872" t="s">
        <v>1</v>
      </c>
      <c r="D872">
        <v>19</v>
      </c>
      <c r="E872">
        <f>Merge6[[#This Row],[age]]^2</f>
        <v>361</v>
      </c>
      <c r="F872" s="1">
        <v>8000000</v>
      </c>
      <c r="G872" s="1">
        <v>6350000</v>
      </c>
      <c r="H872" s="1">
        <f>Merge6[[#This Row],[MV at time]]/1000000</f>
        <v>8</v>
      </c>
      <c r="I872" s="1">
        <f>Merge6[[#This Row],[fee]]/1000000</f>
        <v>6.35</v>
      </c>
      <c r="J872" s="2">
        <f>Merge6[[#This Row],[fee]]/Merge6[[#This Row],[MV at time]]</f>
        <v>0.79374999999999996</v>
      </c>
      <c r="K872" t="s">
        <v>1050</v>
      </c>
      <c r="L872" t="s">
        <v>821</v>
      </c>
      <c r="M872" t="s">
        <v>809</v>
      </c>
      <c r="N872" t="s">
        <v>282</v>
      </c>
      <c r="O8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872" t="s">
        <v>851</v>
      </c>
      <c r="R872" t="s">
        <v>91</v>
      </c>
      <c r="S872">
        <v>76</v>
      </c>
      <c r="T872">
        <v>84</v>
      </c>
      <c r="U872">
        <f>Merge6[[#This Row],[POT]]-Merge6[[#This Row],[TOT]]</f>
        <v>8</v>
      </c>
      <c r="V872" t="s">
        <v>43</v>
      </c>
      <c r="W872">
        <f>IF(Merge6[[#This Row],[Preffoot]]="Right",1,0)</f>
        <v>0</v>
      </c>
      <c r="X872" t="s">
        <v>9</v>
      </c>
      <c r="Y872">
        <f>IF(Merge6[[#This Row],[Position2]]="GK",1,0)</f>
        <v>0</v>
      </c>
      <c r="Z872">
        <f>IF(Merge6[[#This Row],[Position2]]="LB",1,0)</f>
        <v>0</v>
      </c>
      <c r="AA872">
        <f>IF(Merge6[[#This Row],[Position2]]="CB",1,0)</f>
        <v>1</v>
      </c>
      <c r="AB872">
        <f>IF(Merge6[[#This Row],[Position2]]="RB",1,0)</f>
        <v>0</v>
      </c>
      <c r="AC872">
        <f>IF(Merge6[[#This Row],[Position2]]="LWB",1,0)</f>
        <v>0</v>
      </c>
      <c r="AD872">
        <f>IF(Merge6[[#This Row],[Position2]]="RWB",1,0)</f>
        <v>0</v>
      </c>
      <c r="AE872">
        <f>IF(Merge6[[#This Row],[Position2]]="LM",1,0)</f>
        <v>0</v>
      </c>
      <c r="AF872">
        <f>IF(Merge6[[#This Row],[Position2]]="CDM",1,0)</f>
        <v>0</v>
      </c>
      <c r="AG872">
        <f>IF(Merge6[[#This Row],[Position2]]="CM",1,0)</f>
        <v>0</v>
      </c>
      <c r="AH872">
        <f>IF(Merge6[[#This Row],[Position2]]="CAM",1,0)</f>
        <v>0</v>
      </c>
      <c r="AI872">
        <f>IF(Merge6[[#This Row],[Position2]]="RM",1,0)</f>
        <v>0</v>
      </c>
      <c r="AJ872">
        <f>IF(Merge6[[#This Row],[Position2]]="LW",1,0)</f>
        <v>0</v>
      </c>
      <c r="AK872">
        <f>IF(Merge6[[#This Row],[Position2]]="RW",1,0)</f>
        <v>0</v>
      </c>
      <c r="AL872">
        <f>IF(Merge6[[#This Row],[Position2]]="CF",1,0)</f>
        <v>0</v>
      </c>
      <c r="AM872">
        <f>IF(Merge6[[#This Row],[Position2]]="ST",1,0)</f>
        <v>0</v>
      </c>
      <c r="AN872">
        <v>72</v>
      </c>
      <c r="AO872">
        <v>70</v>
      </c>
      <c r="AP872">
        <v>55</v>
      </c>
      <c r="AQ872">
        <v>77</v>
      </c>
      <c r="AR872">
        <v>74</v>
      </c>
      <c r="AS872">
        <v>76</v>
      </c>
      <c r="AT872">
        <v>50</v>
      </c>
      <c r="AU872">
        <v>40</v>
      </c>
      <c r="AV872">
        <v>27</v>
      </c>
      <c r="AW872">
        <v>56</v>
      </c>
      <c r="AX872">
        <v>32</v>
      </c>
      <c r="AY872">
        <v>33</v>
      </c>
      <c r="AZ872">
        <v>29</v>
      </c>
      <c r="BA872">
        <v>78</v>
      </c>
      <c r="BB872">
        <v>75</v>
      </c>
      <c r="BC872">
        <v>79</v>
      </c>
      <c r="BD872">
        <v>80</v>
      </c>
      <c r="BE872">
        <v>69</v>
      </c>
      <c r="BF872">
        <v>69</v>
      </c>
      <c r="BG872">
        <v>65</v>
      </c>
      <c r="BH872">
        <v>84</v>
      </c>
      <c r="BI872">
        <v>73</v>
      </c>
      <c r="BJ872">
        <v>76</v>
      </c>
      <c r="BK872">
        <v>6</v>
      </c>
      <c r="BL872">
        <v>9</v>
      </c>
      <c r="BM872">
        <v>15</v>
      </c>
      <c r="BN872">
        <v>10</v>
      </c>
      <c r="BO872">
        <v>9</v>
      </c>
      <c r="BP872">
        <v>71</v>
      </c>
      <c r="BQ872">
        <v>73</v>
      </c>
      <c r="BR872">
        <v>55</v>
      </c>
      <c r="BS872">
        <v>77</v>
      </c>
      <c r="BT872">
        <v>53</v>
      </c>
      <c r="BU872">
        <v>74</v>
      </c>
    </row>
    <row r="873" spans="1:73" x14ac:dyDescent="0.25">
      <c r="A873" t="s">
        <v>1377</v>
      </c>
      <c r="B873">
        <v>33</v>
      </c>
      <c r="C873" t="s">
        <v>28</v>
      </c>
      <c r="D873">
        <v>33</v>
      </c>
      <c r="E873">
        <f>Merge6[[#This Row],[age]]^2</f>
        <v>1089</v>
      </c>
      <c r="F873" s="1">
        <v>15000000</v>
      </c>
      <c r="G873" s="1">
        <v>12000000</v>
      </c>
      <c r="H873" s="1">
        <f>Merge6[[#This Row],[MV at time]]/1000000</f>
        <v>15</v>
      </c>
      <c r="I873" s="1">
        <f>Merge6[[#This Row],[fee]]/1000000</f>
        <v>12</v>
      </c>
      <c r="J873" s="2">
        <f>Merge6[[#This Row],[fee]]/Merge6[[#This Row],[MV at time]]</f>
        <v>0.8</v>
      </c>
      <c r="K873" t="s">
        <v>1233</v>
      </c>
      <c r="L873" t="s">
        <v>1167</v>
      </c>
      <c r="M873" t="s">
        <v>35</v>
      </c>
      <c r="N873" t="s">
        <v>58</v>
      </c>
      <c r="O8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73" t="s">
        <v>6</v>
      </c>
      <c r="R873" t="s">
        <v>60</v>
      </c>
      <c r="S873">
        <v>85</v>
      </c>
      <c r="T873">
        <v>85</v>
      </c>
      <c r="U873">
        <f>Merge6[[#This Row],[POT]]-Merge6[[#This Row],[TOT]]</f>
        <v>0</v>
      </c>
      <c r="V873" t="s">
        <v>8</v>
      </c>
      <c r="W873">
        <f>IF(Merge6[[#This Row],[Preffoot]]="Right",1,0)</f>
        <v>1</v>
      </c>
      <c r="X873" t="s">
        <v>15</v>
      </c>
      <c r="Y873">
        <f>IF(Merge6[[#This Row],[Position2]]="GK",1,0)</f>
        <v>0</v>
      </c>
      <c r="Z873">
        <f>IF(Merge6[[#This Row],[Position2]]="LB",1,0)</f>
        <v>0</v>
      </c>
      <c r="AA873">
        <f>IF(Merge6[[#This Row],[Position2]]="CB",1,0)</f>
        <v>0</v>
      </c>
      <c r="AB873">
        <f>IF(Merge6[[#This Row],[Position2]]="RB",1,0)</f>
        <v>0</v>
      </c>
      <c r="AC873">
        <f>IF(Merge6[[#This Row],[Position2]]="LWB",1,0)</f>
        <v>0</v>
      </c>
      <c r="AD873">
        <f>IF(Merge6[[#This Row],[Position2]]="RWB",1,0)</f>
        <v>0</v>
      </c>
      <c r="AE873">
        <f>IF(Merge6[[#This Row],[Position2]]="LM",1,0)</f>
        <v>0</v>
      </c>
      <c r="AF873">
        <f>IF(Merge6[[#This Row],[Position2]]="CDM",1,0)</f>
        <v>0</v>
      </c>
      <c r="AG873">
        <f>IF(Merge6[[#This Row],[Position2]]="CM",1,0)</f>
        <v>0</v>
      </c>
      <c r="AH873">
        <f>IF(Merge6[[#This Row],[Position2]]="CAM",1,0)</f>
        <v>0</v>
      </c>
      <c r="AI873">
        <f>IF(Merge6[[#This Row],[Position2]]="RM",1,0)</f>
        <v>0</v>
      </c>
      <c r="AJ873">
        <f>IF(Merge6[[#This Row],[Position2]]="LW",1,0)</f>
        <v>0</v>
      </c>
      <c r="AK873">
        <f>IF(Merge6[[#This Row],[Position2]]="RW",1,0)</f>
        <v>0</v>
      </c>
      <c r="AL873">
        <f>IF(Merge6[[#This Row],[Position2]]="CF",1,0)</f>
        <v>0</v>
      </c>
      <c r="AM873">
        <f>IF(Merge6[[#This Row],[Position2]]="ST",1,0)</f>
        <v>1</v>
      </c>
      <c r="AN873">
        <v>81</v>
      </c>
      <c r="AO873">
        <v>78</v>
      </c>
      <c r="AP873">
        <v>72</v>
      </c>
      <c r="AQ873">
        <v>78</v>
      </c>
      <c r="AR873">
        <v>64</v>
      </c>
      <c r="AS873">
        <v>76</v>
      </c>
      <c r="AT873">
        <v>82</v>
      </c>
      <c r="AU873">
        <v>87</v>
      </c>
      <c r="AV873">
        <v>79</v>
      </c>
      <c r="AW873">
        <v>80</v>
      </c>
      <c r="AX873">
        <v>76</v>
      </c>
      <c r="AY873">
        <v>82</v>
      </c>
      <c r="AZ873">
        <v>82</v>
      </c>
      <c r="BA873" t="s">
        <v>1234</v>
      </c>
      <c r="BB873">
        <v>36</v>
      </c>
      <c r="BC873">
        <v>29</v>
      </c>
      <c r="BD873">
        <v>85</v>
      </c>
      <c r="BE873">
        <v>74</v>
      </c>
      <c r="BF873">
        <v>74</v>
      </c>
      <c r="BG873">
        <v>67</v>
      </c>
      <c r="BH873">
        <v>89</v>
      </c>
      <c r="BI873">
        <v>77</v>
      </c>
      <c r="BJ873">
        <v>75</v>
      </c>
      <c r="BK873">
        <v>9</v>
      </c>
      <c r="BL873">
        <v>6</v>
      </c>
      <c r="BM873">
        <v>9</v>
      </c>
      <c r="BN873">
        <v>15</v>
      </c>
      <c r="BO873">
        <v>9</v>
      </c>
      <c r="BP873">
        <v>43</v>
      </c>
      <c r="BQ873">
        <v>84</v>
      </c>
      <c r="BR873">
        <v>88</v>
      </c>
      <c r="BS873">
        <v>48</v>
      </c>
      <c r="BT873">
        <v>74</v>
      </c>
      <c r="BU873">
        <v>83</v>
      </c>
    </row>
    <row r="874" spans="1:73" x14ac:dyDescent="0.25">
      <c r="A874" t="s">
        <v>844</v>
      </c>
      <c r="B874">
        <v>10</v>
      </c>
      <c r="C874" t="s">
        <v>57</v>
      </c>
      <c r="D874">
        <v>25</v>
      </c>
      <c r="E874">
        <f>Merge6[[#This Row],[age]]^2</f>
        <v>625</v>
      </c>
      <c r="F874" s="1">
        <v>20000000</v>
      </c>
      <c r="G874" s="1">
        <v>16600000</v>
      </c>
      <c r="H874" s="1">
        <f>Merge6[[#This Row],[MV at time]]/1000000</f>
        <v>20</v>
      </c>
      <c r="I874" s="1">
        <f>Merge6[[#This Row],[fee]]/1000000</f>
        <v>16.600000000000001</v>
      </c>
      <c r="J874" s="2">
        <f>Merge6[[#This Row],[fee]]/Merge6[[#This Row],[MV at time]]</f>
        <v>0.83</v>
      </c>
      <c r="K874" t="s">
        <v>773</v>
      </c>
      <c r="L874" t="s">
        <v>287</v>
      </c>
      <c r="M874" t="s">
        <v>210</v>
      </c>
      <c r="N874" t="s">
        <v>556</v>
      </c>
      <c r="O8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74" t="s">
        <v>60</v>
      </c>
      <c r="R874" t="s">
        <v>60</v>
      </c>
      <c r="S874">
        <v>83</v>
      </c>
      <c r="T874">
        <v>87</v>
      </c>
      <c r="U874">
        <f>Merge6[[#This Row],[POT]]-Merge6[[#This Row],[TOT]]</f>
        <v>4</v>
      </c>
      <c r="V874" t="s">
        <v>8</v>
      </c>
      <c r="W874">
        <f>IF(Merge6[[#This Row],[Preffoot]]="Right",1,0)</f>
        <v>1</v>
      </c>
      <c r="X874" t="s">
        <v>61</v>
      </c>
      <c r="Y874">
        <f>IF(Merge6[[#This Row],[Position2]]="GK",1,0)</f>
        <v>0</v>
      </c>
      <c r="Z874">
        <f>IF(Merge6[[#This Row],[Position2]]="LB",1,0)</f>
        <v>0</v>
      </c>
      <c r="AA874">
        <f>IF(Merge6[[#This Row],[Position2]]="CB",1,0)</f>
        <v>0</v>
      </c>
      <c r="AB874">
        <f>IF(Merge6[[#This Row],[Position2]]="RB",1,0)</f>
        <v>0</v>
      </c>
      <c r="AC874">
        <f>IF(Merge6[[#This Row],[Position2]]="LWB",1,0)</f>
        <v>0</v>
      </c>
      <c r="AD874">
        <f>IF(Merge6[[#This Row],[Position2]]="RWB",1,0)</f>
        <v>0</v>
      </c>
      <c r="AE874">
        <f>IF(Merge6[[#This Row],[Position2]]="LM",1,0)</f>
        <v>0</v>
      </c>
      <c r="AF874">
        <f>IF(Merge6[[#This Row],[Position2]]="CDM",1,0)</f>
        <v>1</v>
      </c>
      <c r="AG874">
        <f>IF(Merge6[[#This Row],[Position2]]="CM",1,0)</f>
        <v>0</v>
      </c>
      <c r="AH874">
        <f>IF(Merge6[[#This Row],[Position2]]="CAM",1,0)</f>
        <v>0</v>
      </c>
      <c r="AI874">
        <f>IF(Merge6[[#This Row],[Position2]]="RM",1,0)</f>
        <v>0</v>
      </c>
      <c r="AJ874">
        <f>IF(Merge6[[#This Row],[Position2]]="LW",1,0)</f>
        <v>0</v>
      </c>
      <c r="AK874">
        <f>IF(Merge6[[#This Row],[Position2]]="RW",1,0)</f>
        <v>0</v>
      </c>
      <c r="AL874">
        <f>IF(Merge6[[#This Row],[Position2]]="CF",1,0)</f>
        <v>0</v>
      </c>
      <c r="AM874">
        <f>IF(Merge6[[#This Row],[Position2]]="ST",1,0)</f>
        <v>0</v>
      </c>
      <c r="AN874">
        <v>80</v>
      </c>
      <c r="AO874">
        <v>76</v>
      </c>
      <c r="AP874">
        <v>66</v>
      </c>
      <c r="AQ874">
        <v>83</v>
      </c>
      <c r="AR874">
        <v>80</v>
      </c>
      <c r="AS874">
        <v>65</v>
      </c>
      <c r="AT874">
        <v>84</v>
      </c>
      <c r="AU874">
        <v>65</v>
      </c>
      <c r="AV874">
        <v>79</v>
      </c>
      <c r="AW874">
        <v>70</v>
      </c>
      <c r="AX874">
        <v>74</v>
      </c>
      <c r="AY874">
        <v>51</v>
      </c>
      <c r="AZ874">
        <v>60</v>
      </c>
      <c r="BA874">
        <v>84</v>
      </c>
      <c r="BB874">
        <v>72</v>
      </c>
      <c r="BC874">
        <v>82</v>
      </c>
      <c r="BD874">
        <v>58</v>
      </c>
      <c r="BE874">
        <v>88</v>
      </c>
      <c r="BF874">
        <v>78</v>
      </c>
      <c r="BG874">
        <v>64</v>
      </c>
      <c r="BH874">
        <v>63</v>
      </c>
      <c r="BI874">
        <v>65</v>
      </c>
      <c r="BJ874">
        <v>66</v>
      </c>
      <c r="BK874">
        <v>11</v>
      </c>
      <c r="BL874">
        <v>9</v>
      </c>
      <c r="BM874">
        <v>7</v>
      </c>
      <c r="BN874">
        <v>12</v>
      </c>
      <c r="BO874">
        <v>11</v>
      </c>
      <c r="BP874">
        <v>87</v>
      </c>
      <c r="BQ874">
        <v>82</v>
      </c>
      <c r="BR874">
        <v>65</v>
      </c>
      <c r="BS874">
        <v>82</v>
      </c>
      <c r="BT874">
        <v>73</v>
      </c>
      <c r="BU874">
        <v>82</v>
      </c>
    </row>
    <row r="875" spans="1:73" x14ac:dyDescent="0.25">
      <c r="A875" t="s">
        <v>812</v>
      </c>
      <c r="B875">
        <v>34</v>
      </c>
      <c r="C875" t="s">
        <v>33</v>
      </c>
      <c r="D875">
        <v>24</v>
      </c>
      <c r="E875">
        <f>Merge6[[#This Row],[age]]^2</f>
        <v>576</v>
      </c>
      <c r="F875" s="1">
        <v>9000000</v>
      </c>
      <c r="G875" s="1">
        <v>13000000</v>
      </c>
      <c r="H875" s="1">
        <f>Merge6[[#This Row],[MV at time]]/1000000</f>
        <v>9</v>
      </c>
      <c r="I875" s="1">
        <f>Merge6[[#This Row],[fee]]/1000000</f>
        <v>13</v>
      </c>
      <c r="J875" s="2">
        <f>Merge6[[#This Row],[fee]]/Merge6[[#This Row],[MV at time]]</f>
        <v>1.4444444444444444</v>
      </c>
      <c r="K875" t="s">
        <v>1050</v>
      </c>
      <c r="L875" t="s">
        <v>34</v>
      </c>
      <c r="M875" t="s">
        <v>5</v>
      </c>
      <c r="N875" t="s">
        <v>291</v>
      </c>
      <c r="O8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75" t="s">
        <v>7</v>
      </c>
      <c r="R875" t="s">
        <v>55</v>
      </c>
      <c r="S875">
        <v>75</v>
      </c>
      <c r="T875">
        <v>81</v>
      </c>
      <c r="U875">
        <f>Merge6[[#This Row],[POT]]-Merge6[[#This Row],[TOT]]</f>
        <v>6</v>
      </c>
      <c r="V875" t="s">
        <v>8</v>
      </c>
      <c r="W875">
        <f>IF(Merge6[[#This Row],[Preffoot]]="Right",1,0)</f>
        <v>1</v>
      </c>
      <c r="X875" t="s">
        <v>27</v>
      </c>
      <c r="Y875">
        <f>IF(Merge6[[#This Row],[Position2]]="GK",1,0)</f>
        <v>0</v>
      </c>
      <c r="Z875">
        <f>IF(Merge6[[#This Row],[Position2]]="LB",1,0)</f>
        <v>0</v>
      </c>
      <c r="AA875">
        <f>IF(Merge6[[#This Row],[Position2]]="CB",1,0)</f>
        <v>0</v>
      </c>
      <c r="AB875">
        <f>IF(Merge6[[#This Row],[Position2]]="RB",1,0)</f>
        <v>1</v>
      </c>
      <c r="AC875">
        <f>IF(Merge6[[#This Row],[Position2]]="LWB",1,0)</f>
        <v>0</v>
      </c>
      <c r="AD875">
        <f>IF(Merge6[[#This Row],[Position2]]="RWB",1,0)</f>
        <v>0</v>
      </c>
      <c r="AE875">
        <f>IF(Merge6[[#This Row],[Position2]]="LM",1,0)</f>
        <v>0</v>
      </c>
      <c r="AF875">
        <f>IF(Merge6[[#This Row],[Position2]]="CDM",1,0)</f>
        <v>0</v>
      </c>
      <c r="AG875">
        <f>IF(Merge6[[#This Row],[Position2]]="CM",1,0)</f>
        <v>0</v>
      </c>
      <c r="AH875">
        <f>IF(Merge6[[#This Row],[Position2]]="CAM",1,0)</f>
        <v>0</v>
      </c>
      <c r="AI875">
        <f>IF(Merge6[[#This Row],[Position2]]="RM",1,0)</f>
        <v>0</v>
      </c>
      <c r="AJ875">
        <f>IF(Merge6[[#This Row],[Position2]]="LW",1,0)</f>
        <v>0</v>
      </c>
      <c r="AK875">
        <f>IF(Merge6[[#This Row],[Position2]]="RW",1,0)</f>
        <v>0</v>
      </c>
      <c r="AL875">
        <f>IF(Merge6[[#This Row],[Position2]]="CF",1,0)</f>
        <v>0</v>
      </c>
      <c r="AM875">
        <f>IF(Merge6[[#This Row],[Position2]]="ST",1,0)</f>
        <v>0</v>
      </c>
      <c r="AN875">
        <v>75</v>
      </c>
      <c r="AO875">
        <v>73</v>
      </c>
      <c r="AP875">
        <v>77</v>
      </c>
      <c r="AQ875">
        <v>72</v>
      </c>
      <c r="AR875">
        <v>66</v>
      </c>
      <c r="AS875">
        <v>62</v>
      </c>
      <c r="AT875">
        <v>65</v>
      </c>
      <c r="AU875">
        <v>60</v>
      </c>
      <c r="AV875">
        <v>66</v>
      </c>
      <c r="AW875">
        <v>72</v>
      </c>
      <c r="AX875">
        <v>61</v>
      </c>
      <c r="AY875">
        <v>57</v>
      </c>
      <c r="AZ875">
        <v>58</v>
      </c>
      <c r="BA875">
        <v>73</v>
      </c>
      <c r="BB875">
        <v>73</v>
      </c>
      <c r="BC875">
        <v>74</v>
      </c>
      <c r="BD875">
        <v>78</v>
      </c>
      <c r="BE875">
        <v>82</v>
      </c>
      <c r="BF875">
        <v>67</v>
      </c>
      <c r="BG875">
        <v>74</v>
      </c>
      <c r="BH875">
        <v>76</v>
      </c>
      <c r="BI875">
        <v>69</v>
      </c>
      <c r="BJ875">
        <v>66</v>
      </c>
      <c r="BK875">
        <v>9</v>
      </c>
      <c r="BL875">
        <v>12</v>
      </c>
      <c r="BM875">
        <v>12</v>
      </c>
      <c r="BN875">
        <v>5</v>
      </c>
      <c r="BO875">
        <v>13</v>
      </c>
      <c r="BP875">
        <v>70</v>
      </c>
      <c r="BQ875">
        <v>72</v>
      </c>
      <c r="BR875">
        <v>66</v>
      </c>
      <c r="BS875">
        <v>67</v>
      </c>
      <c r="BT875">
        <v>68</v>
      </c>
      <c r="BU875">
        <v>70</v>
      </c>
    </row>
    <row r="876" spans="1:73" x14ac:dyDescent="0.25">
      <c r="A876" t="s">
        <v>812</v>
      </c>
      <c r="B876">
        <v>9</v>
      </c>
      <c r="C876" t="s">
        <v>33</v>
      </c>
      <c r="D876">
        <v>23</v>
      </c>
      <c r="E876">
        <f>Merge6[[#This Row],[age]]^2</f>
        <v>529</v>
      </c>
      <c r="F876" s="1">
        <v>10000000</v>
      </c>
      <c r="G876" s="1">
        <v>11000000</v>
      </c>
      <c r="H876" s="1">
        <f>Merge6[[#This Row],[MV at time]]/1000000</f>
        <v>10</v>
      </c>
      <c r="I876" s="1">
        <f>Merge6[[#This Row],[fee]]/1000000</f>
        <v>11</v>
      </c>
      <c r="J876" s="2">
        <f>Merge6[[#This Row],[fee]]/Merge6[[#This Row],[MV at time]]</f>
        <v>1.1000000000000001</v>
      </c>
      <c r="K876" t="s">
        <v>773</v>
      </c>
      <c r="L876" t="s">
        <v>34</v>
      </c>
      <c r="M876" t="s">
        <v>377</v>
      </c>
      <c r="N876" t="s">
        <v>5</v>
      </c>
      <c r="O8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76" t="s">
        <v>7</v>
      </c>
      <c r="R876" t="s">
        <v>7</v>
      </c>
      <c r="S876">
        <v>72</v>
      </c>
      <c r="T876">
        <v>76</v>
      </c>
      <c r="U876">
        <f>Merge6[[#This Row],[POT]]-Merge6[[#This Row],[TOT]]</f>
        <v>4</v>
      </c>
      <c r="V876" t="s">
        <v>8</v>
      </c>
      <c r="W876">
        <f>IF(Merge6[[#This Row],[Preffoot]]="Right",1,0)</f>
        <v>1</v>
      </c>
      <c r="X876" t="s">
        <v>37</v>
      </c>
      <c r="Y876">
        <f>IF(Merge6[[#This Row],[Position2]]="GK",1,0)</f>
        <v>0</v>
      </c>
      <c r="Z876">
        <f>IF(Merge6[[#This Row],[Position2]]="LB",1,0)</f>
        <v>0</v>
      </c>
      <c r="AA876">
        <f>IF(Merge6[[#This Row],[Position2]]="CB",1,0)</f>
        <v>0</v>
      </c>
      <c r="AB876">
        <f>IF(Merge6[[#This Row],[Position2]]="RB",1,0)</f>
        <v>0</v>
      </c>
      <c r="AC876">
        <f>IF(Merge6[[#This Row],[Position2]]="LWB",1,0)</f>
        <v>0</v>
      </c>
      <c r="AD876">
        <f>IF(Merge6[[#This Row],[Position2]]="RWB",1,0)</f>
        <v>0</v>
      </c>
      <c r="AE876">
        <f>IF(Merge6[[#This Row],[Position2]]="LM",1,0)</f>
        <v>0</v>
      </c>
      <c r="AF876">
        <f>IF(Merge6[[#This Row],[Position2]]="CDM",1,0)</f>
        <v>0</v>
      </c>
      <c r="AG876">
        <f>IF(Merge6[[#This Row],[Position2]]="CM",1,0)</f>
        <v>0</v>
      </c>
      <c r="AH876">
        <f>IF(Merge6[[#This Row],[Position2]]="CAM",1,0)</f>
        <v>0</v>
      </c>
      <c r="AI876">
        <f>IF(Merge6[[#This Row],[Position2]]="RM",1,0)</f>
        <v>1</v>
      </c>
      <c r="AJ876">
        <f>IF(Merge6[[#This Row],[Position2]]="LW",1,0)</f>
        <v>0</v>
      </c>
      <c r="AK876">
        <f>IF(Merge6[[#This Row],[Position2]]="RW",1,0)</f>
        <v>0</v>
      </c>
      <c r="AL876">
        <f>IF(Merge6[[#This Row],[Position2]]="CF",1,0)</f>
        <v>0</v>
      </c>
      <c r="AM876">
        <f>IF(Merge6[[#This Row],[Position2]]="ST",1,0)</f>
        <v>0</v>
      </c>
      <c r="AN876">
        <v>74</v>
      </c>
      <c r="AO876">
        <v>74</v>
      </c>
      <c r="AP876">
        <v>76</v>
      </c>
      <c r="AQ876">
        <v>72</v>
      </c>
      <c r="AR876">
        <v>68</v>
      </c>
      <c r="AS876">
        <v>62</v>
      </c>
      <c r="AT876">
        <v>58</v>
      </c>
      <c r="AU876">
        <v>40</v>
      </c>
      <c r="AV876">
        <v>52</v>
      </c>
      <c r="AW876">
        <v>72</v>
      </c>
      <c r="AX876">
        <v>30</v>
      </c>
      <c r="AY876">
        <v>30</v>
      </c>
      <c r="AZ876">
        <v>58</v>
      </c>
      <c r="BA876">
        <v>70</v>
      </c>
      <c r="BB876">
        <v>73</v>
      </c>
      <c r="BC876">
        <v>74</v>
      </c>
      <c r="BD876">
        <v>78</v>
      </c>
      <c r="BE876">
        <v>73</v>
      </c>
      <c r="BF876">
        <v>65</v>
      </c>
      <c r="BG876">
        <v>74</v>
      </c>
      <c r="BH876">
        <v>76</v>
      </c>
      <c r="BI876">
        <v>70</v>
      </c>
      <c r="BJ876">
        <v>66</v>
      </c>
      <c r="BK876">
        <v>9</v>
      </c>
      <c r="BL876">
        <v>12</v>
      </c>
      <c r="BM876">
        <v>12</v>
      </c>
      <c r="BN876">
        <v>5</v>
      </c>
      <c r="BO876">
        <v>13</v>
      </c>
      <c r="BP876">
        <v>70</v>
      </c>
      <c r="BQ876">
        <v>70</v>
      </c>
      <c r="BR876">
        <v>66</v>
      </c>
      <c r="BS876">
        <v>70</v>
      </c>
      <c r="BT876">
        <v>66</v>
      </c>
      <c r="BU876">
        <v>70</v>
      </c>
    </row>
    <row r="877" spans="1:73" x14ac:dyDescent="0.25">
      <c r="A877" t="s">
        <v>708</v>
      </c>
      <c r="B877">
        <v>23</v>
      </c>
      <c r="C877" t="s">
        <v>116</v>
      </c>
      <c r="D877">
        <v>27</v>
      </c>
      <c r="E877">
        <f>Merge6[[#This Row],[age]]^2</f>
        <v>729</v>
      </c>
      <c r="F877" s="1">
        <v>10000000</v>
      </c>
      <c r="G877" s="1">
        <v>10000000</v>
      </c>
      <c r="H877" s="1">
        <f>Merge6[[#This Row],[MV at time]]/1000000</f>
        <v>10</v>
      </c>
      <c r="I877" s="1">
        <f>Merge6[[#This Row],[fee]]/1000000</f>
        <v>10</v>
      </c>
      <c r="J877" s="2">
        <f>Merge6[[#This Row],[fee]]/Merge6[[#This Row],[MV at time]]</f>
        <v>1</v>
      </c>
      <c r="K877" t="s">
        <v>509</v>
      </c>
      <c r="L877" t="s">
        <v>34</v>
      </c>
      <c r="M877" t="s">
        <v>706</v>
      </c>
      <c r="N877" t="s">
        <v>263</v>
      </c>
      <c r="O8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77" t="s">
        <v>513</v>
      </c>
      <c r="R877" t="s">
        <v>6</v>
      </c>
      <c r="S877">
        <v>83</v>
      </c>
      <c r="T877">
        <v>83</v>
      </c>
      <c r="U877">
        <f>Merge6[[#This Row],[POT]]-Merge6[[#This Row],[TOT]]</f>
        <v>0</v>
      </c>
      <c r="V877" t="s">
        <v>8</v>
      </c>
      <c r="W877">
        <f>IF(Merge6[[#This Row],[Preffoot]]="Right",1,0)</f>
        <v>1</v>
      </c>
      <c r="X877" t="s">
        <v>114</v>
      </c>
      <c r="Y877">
        <f>IF(Merge6[[#This Row],[Position2]]="GK",1,0)</f>
        <v>0</v>
      </c>
      <c r="Z877">
        <f>IF(Merge6[[#This Row],[Position2]]="LB",1,0)</f>
        <v>0</v>
      </c>
      <c r="AA877">
        <f>IF(Merge6[[#This Row],[Position2]]="CB",1,0)</f>
        <v>0</v>
      </c>
      <c r="AB877">
        <f>IF(Merge6[[#This Row],[Position2]]="RB",1,0)</f>
        <v>0</v>
      </c>
      <c r="AC877">
        <f>IF(Merge6[[#This Row],[Position2]]="LWB",1,0)</f>
        <v>0</v>
      </c>
      <c r="AD877">
        <f>IF(Merge6[[#This Row],[Position2]]="RWB",1,0)</f>
        <v>0</v>
      </c>
      <c r="AE877">
        <f>IF(Merge6[[#This Row],[Position2]]="LM",1,0)</f>
        <v>0</v>
      </c>
      <c r="AF877">
        <f>IF(Merge6[[#This Row],[Position2]]="CDM",1,0)</f>
        <v>0</v>
      </c>
      <c r="AG877">
        <f>IF(Merge6[[#This Row],[Position2]]="CM",1,0)</f>
        <v>0</v>
      </c>
      <c r="AH877">
        <f>IF(Merge6[[#This Row],[Position2]]="CAM",1,0)</f>
        <v>0</v>
      </c>
      <c r="AI877">
        <f>IF(Merge6[[#This Row],[Position2]]="RM",1,0)</f>
        <v>0</v>
      </c>
      <c r="AJ877">
        <f>IF(Merge6[[#This Row],[Position2]]="LW",1,0)</f>
        <v>0</v>
      </c>
      <c r="AK877">
        <f>IF(Merge6[[#This Row],[Position2]]="RW",1,0)</f>
        <v>1</v>
      </c>
      <c r="AL877">
        <f>IF(Merge6[[#This Row],[Position2]]="CF",1,0)</f>
        <v>0</v>
      </c>
      <c r="AM877">
        <f>IF(Merge6[[#This Row],[Position2]]="ST",1,0)</f>
        <v>0</v>
      </c>
      <c r="AN877">
        <v>81</v>
      </c>
      <c r="AO877">
        <v>85</v>
      </c>
      <c r="AP877">
        <v>80</v>
      </c>
      <c r="AQ877">
        <v>83</v>
      </c>
      <c r="AR877">
        <v>79</v>
      </c>
      <c r="AS877">
        <v>77</v>
      </c>
      <c r="AT877">
        <v>82</v>
      </c>
      <c r="AU877">
        <v>83</v>
      </c>
      <c r="AV877">
        <v>75</v>
      </c>
      <c r="AW877">
        <v>80</v>
      </c>
      <c r="AX877">
        <v>64</v>
      </c>
      <c r="AY877">
        <v>53</v>
      </c>
      <c r="AZ877">
        <v>72</v>
      </c>
      <c r="BA877">
        <v>55</v>
      </c>
      <c r="BB877">
        <v>59</v>
      </c>
      <c r="BC877">
        <v>61</v>
      </c>
      <c r="BD877">
        <v>90</v>
      </c>
      <c r="BE877">
        <v>90</v>
      </c>
      <c r="BF877">
        <v>73</v>
      </c>
      <c r="BG877">
        <v>82</v>
      </c>
      <c r="BH877">
        <v>90</v>
      </c>
      <c r="BI877">
        <v>82</v>
      </c>
      <c r="BJ877">
        <v>75</v>
      </c>
      <c r="BK877">
        <v>15</v>
      </c>
      <c r="BL877">
        <v>14</v>
      </c>
      <c r="BM877">
        <v>10</v>
      </c>
      <c r="BN877">
        <v>15</v>
      </c>
      <c r="BO877">
        <v>13</v>
      </c>
      <c r="BP877">
        <v>82</v>
      </c>
      <c r="BQ877">
        <v>78</v>
      </c>
      <c r="BR877">
        <v>80</v>
      </c>
      <c r="BS877">
        <v>55</v>
      </c>
      <c r="BT877">
        <v>80</v>
      </c>
      <c r="BU877">
        <v>74</v>
      </c>
    </row>
    <row r="878" spans="1:73" x14ac:dyDescent="0.25">
      <c r="A878" t="s">
        <v>320</v>
      </c>
      <c r="B878">
        <v>33</v>
      </c>
      <c r="C878" t="s">
        <v>71</v>
      </c>
      <c r="D878">
        <v>26</v>
      </c>
      <c r="E878">
        <f>Merge6[[#This Row],[age]]^2</f>
        <v>676</v>
      </c>
      <c r="F878" s="1">
        <v>24000000</v>
      </c>
      <c r="G878" s="1">
        <v>21000000</v>
      </c>
      <c r="H878" s="1">
        <f>Merge6[[#This Row],[MV at time]]/1000000</f>
        <v>24</v>
      </c>
      <c r="I878" s="1">
        <f>Merge6[[#This Row],[fee]]/1000000</f>
        <v>21</v>
      </c>
      <c r="J878" s="2">
        <f>Merge6[[#This Row],[fee]]/Merge6[[#This Row],[MV at time]]</f>
        <v>0.875</v>
      </c>
      <c r="K878" t="s">
        <v>2</v>
      </c>
      <c r="L878" t="s">
        <v>290</v>
      </c>
      <c r="M878" t="s">
        <v>195</v>
      </c>
      <c r="N878" t="s">
        <v>36</v>
      </c>
      <c r="O8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8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78" t="s">
        <v>66</v>
      </c>
      <c r="R878" t="s">
        <v>6</v>
      </c>
      <c r="S878">
        <v>83</v>
      </c>
      <c r="T878">
        <v>84</v>
      </c>
      <c r="U878">
        <f>Merge6[[#This Row],[POT]]-Merge6[[#This Row],[TOT]]</f>
        <v>1</v>
      </c>
      <c r="V878" t="s">
        <v>8</v>
      </c>
      <c r="W878">
        <f>IF(Merge6[[#This Row],[Preffoot]]="Right",1,0)</f>
        <v>1</v>
      </c>
      <c r="X878" t="s">
        <v>37</v>
      </c>
      <c r="Y878">
        <f>IF(Merge6[[#This Row],[Position2]]="GK",1,0)</f>
        <v>0</v>
      </c>
      <c r="Z878">
        <f>IF(Merge6[[#This Row],[Position2]]="LB",1,0)</f>
        <v>0</v>
      </c>
      <c r="AA878">
        <f>IF(Merge6[[#This Row],[Position2]]="CB",1,0)</f>
        <v>0</v>
      </c>
      <c r="AB878">
        <f>IF(Merge6[[#This Row],[Position2]]="RB",1,0)</f>
        <v>0</v>
      </c>
      <c r="AC878">
        <f>IF(Merge6[[#This Row],[Position2]]="LWB",1,0)</f>
        <v>0</v>
      </c>
      <c r="AD878">
        <f>IF(Merge6[[#This Row],[Position2]]="RWB",1,0)</f>
        <v>0</v>
      </c>
      <c r="AE878">
        <f>IF(Merge6[[#This Row],[Position2]]="LM",1,0)</f>
        <v>0</v>
      </c>
      <c r="AF878">
        <f>IF(Merge6[[#This Row],[Position2]]="CDM",1,0)</f>
        <v>0</v>
      </c>
      <c r="AG878">
        <f>IF(Merge6[[#This Row],[Position2]]="CM",1,0)</f>
        <v>0</v>
      </c>
      <c r="AH878">
        <f>IF(Merge6[[#This Row],[Position2]]="CAM",1,0)</f>
        <v>0</v>
      </c>
      <c r="AI878">
        <f>IF(Merge6[[#This Row],[Position2]]="RM",1,0)</f>
        <v>1</v>
      </c>
      <c r="AJ878">
        <f>IF(Merge6[[#This Row],[Position2]]="LW",1,0)</f>
        <v>0</v>
      </c>
      <c r="AK878">
        <f>IF(Merge6[[#This Row],[Position2]]="RW",1,0)</f>
        <v>0</v>
      </c>
      <c r="AL878">
        <f>IF(Merge6[[#This Row],[Position2]]="CF",1,0)</f>
        <v>0</v>
      </c>
      <c r="AM878">
        <f>IF(Merge6[[#This Row],[Position2]]="ST",1,0)</f>
        <v>0</v>
      </c>
      <c r="AN878">
        <v>82</v>
      </c>
      <c r="AO878">
        <v>84</v>
      </c>
      <c r="AP878">
        <v>79</v>
      </c>
      <c r="AQ878">
        <v>78</v>
      </c>
      <c r="AR878">
        <v>73</v>
      </c>
      <c r="AS878">
        <v>60</v>
      </c>
      <c r="AT878">
        <v>82</v>
      </c>
      <c r="AU878">
        <v>83</v>
      </c>
      <c r="AV878">
        <v>83</v>
      </c>
      <c r="AW878">
        <v>75</v>
      </c>
      <c r="AX878">
        <v>76</v>
      </c>
      <c r="AY878">
        <v>74</v>
      </c>
      <c r="AZ878">
        <v>69</v>
      </c>
      <c r="BA878">
        <v>25</v>
      </c>
      <c r="BB878">
        <v>27</v>
      </c>
      <c r="BC878">
        <v>24</v>
      </c>
      <c r="BD878">
        <v>86</v>
      </c>
      <c r="BE878">
        <v>83</v>
      </c>
      <c r="BF878">
        <v>61</v>
      </c>
      <c r="BG878">
        <v>79</v>
      </c>
      <c r="BH878">
        <v>91</v>
      </c>
      <c r="BI878">
        <v>87</v>
      </c>
      <c r="BJ878">
        <v>82</v>
      </c>
      <c r="BK878">
        <v>7</v>
      </c>
      <c r="BL878">
        <v>10</v>
      </c>
      <c r="BM878">
        <v>13</v>
      </c>
      <c r="BN878">
        <v>6</v>
      </c>
      <c r="BO878">
        <v>13</v>
      </c>
      <c r="BP878">
        <v>60</v>
      </c>
      <c r="BQ878">
        <v>82</v>
      </c>
      <c r="BR878">
        <v>79</v>
      </c>
      <c r="BS878">
        <v>27</v>
      </c>
      <c r="BT878">
        <v>81</v>
      </c>
      <c r="BU878">
        <v>78</v>
      </c>
    </row>
    <row r="879" spans="1:73" x14ac:dyDescent="0.25">
      <c r="A879" t="s">
        <v>320</v>
      </c>
      <c r="B879">
        <v>47</v>
      </c>
      <c r="C879" t="s">
        <v>71</v>
      </c>
      <c r="D879">
        <v>27</v>
      </c>
      <c r="E879">
        <f>Merge6[[#This Row],[age]]^2</f>
        <v>729</v>
      </c>
      <c r="F879" s="1">
        <v>18000000</v>
      </c>
      <c r="G879" s="1">
        <v>15700000</v>
      </c>
      <c r="H879" s="1">
        <f>Merge6[[#This Row],[MV at time]]/1000000</f>
        <v>18</v>
      </c>
      <c r="I879" s="1">
        <f>Merge6[[#This Row],[fee]]/1000000</f>
        <v>15.7</v>
      </c>
      <c r="J879" s="2">
        <f>Merge6[[#This Row],[fee]]/Merge6[[#This Row],[MV at time]]</f>
        <v>0.87222222222222223</v>
      </c>
      <c r="K879" t="s">
        <v>509</v>
      </c>
      <c r="L879" t="s">
        <v>290</v>
      </c>
      <c r="M879" t="s">
        <v>36</v>
      </c>
      <c r="N879" t="s">
        <v>80</v>
      </c>
      <c r="O8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79" t="s">
        <v>6</v>
      </c>
      <c r="R879" t="s">
        <v>82</v>
      </c>
      <c r="S879">
        <v>83</v>
      </c>
      <c r="T879">
        <v>83</v>
      </c>
      <c r="U879">
        <f>Merge6[[#This Row],[POT]]-Merge6[[#This Row],[TOT]]</f>
        <v>0</v>
      </c>
      <c r="V879" t="s">
        <v>8</v>
      </c>
      <c r="W879">
        <f>IF(Merge6[[#This Row],[Preffoot]]="Right",1,0)</f>
        <v>1</v>
      </c>
      <c r="X879" t="s">
        <v>156</v>
      </c>
      <c r="Y879">
        <f>IF(Merge6[[#This Row],[Position2]]="GK",1,0)</f>
        <v>0</v>
      </c>
      <c r="Z879">
        <f>IF(Merge6[[#This Row],[Position2]]="LB",1,0)</f>
        <v>0</v>
      </c>
      <c r="AA879">
        <f>IF(Merge6[[#This Row],[Position2]]="CB",1,0)</f>
        <v>0</v>
      </c>
      <c r="AB879">
        <f>IF(Merge6[[#This Row],[Position2]]="RB",1,0)</f>
        <v>0</v>
      </c>
      <c r="AC879">
        <f>IF(Merge6[[#This Row],[Position2]]="LWB",1,0)</f>
        <v>0</v>
      </c>
      <c r="AD879">
        <f>IF(Merge6[[#This Row],[Position2]]="RWB",1,0)</f>
        <v>0</v>
      </c>
      <c r="AE879">
        <f>IF(Merge6[[#This Row],[Position2]]="LM",1,0)</f>
        <v>0</v>
      </c>
      <c r="AF879">
        <f>IF(Merge6[[#This Row],[Position2]]="CDM",1,0)</f>
        <v>0</v>
      </c>
      <c r="AG879">
        <f>IF(Merge6[[#This Row],[Position2]]="CM",1,0)</f>
        <v>0</v>
      </c>
      <c r="AH879">
        <f>IF(Merge6[[#This Row],[Position2]]="CAM",1,0)</f>
        <v>0</v>
      </c>
      <c r="AI879">
        <f>IF(Merge6[[#This Row],[Position2]]="RM",1,0)</f>
        <v>0</v>
      </c>
      <c r="AJ879">
        <f>IF(Merge6[[#This Row],[Position2]]="LW",1,0)</f>
        <v>1</v>
      </c>
      <c r="AK879">
        <f>IF(Merge6[[#This Row],[Position2]]="RW",1,0)</f>
        <v>0</v>
      </c>
      <c r="AL879">
        <f>IF(Merge6[[#This Row],[Position2]]="CF",1,0)</f>
        <v>0</v>
      </c>
      <c r="AM879">
        <f>IF(Merge6[[#This Row],[Position2]]="ST",1,0)</f>
        <v>0</v>
      </c>
      <c r="AN879">
        <v>82</v>
      </c>
      <c r="AO879">
        <v>84</v>
      </c>
      <c r="AP879">
        <v>81</v>
      </c>
      <c r="AQ879">
        <v>79</v>
      </c>
      <c r="AR879">
        <v>73</v>
      </c>
      <c r="AS879">
        <v>66</v>
      </c>
      <c r="AT879">
        <v>82</v>
      </c>
      <c r="AU879">
        <v>81</v>
      </c>
      <c r="AV879">
        <v>79</v>
      </c>
      <c r="AW879">
        <v>75</v>
      </c>
      <c r="AX879">
        <v>76</v>
      </c>
      <c r="AY879">
        <v>74</v>
      </c>
      <c r="AZ879">
        <v>69</v>
      </c>
      <c r="BA879">
        <v>46</v>
      </c>
      <c r="BB879">
        <v>40</v>
      </c>
      <c r="BC879">
        <v>48</v>
      </c>
      <c r="BD879">
        <v>90</v>
      </c>
      <c r="BE879">
        <v>84</v>
      </c>
      <c r="BF879">
        <v>64</v>
      </c>
      <c r="BG879">
        <v>78</v>
      </c>
      <c r="BH879">
        <v>91</v>
      </c>
      <c r="BI879">
        <v>85</v>
      </c>
      <c r="BJ879">
        <v>79</v>
      </c>
      <c r="BK879">
        <v>7</v>
      </c>
      <c r="BL879">
        <v>10</v>
      </c>
      <c r="BM879">
        <v>13</v>
      </c>
      <c r="BN879">
        <v>6</v>
      </c>
      <c r="BO879">
        <v>13</v>
      </c>
      <c r="BP879">
        <v>72</v>
      </c>
      <c r="BQ879">
        <v>81</v>
      </c>
      <c r="BR879">
        <v>79</v>
      </c>
      <c r="BS879">
        <v>38</v>
      </c>
      <c r="BT879">
        <v>82</v>
      </c>
      <c r="BU879">
        <v>80</v>
      </c>
    </row>
    <row r="880" spans="1:73" x14ac:dyDescent="0.25">
      <c r="A880" t="s">
        <v>320</v>
      </c>
      <c r="B880">
        <v>40</v>
      </c>
      <c r="C880" t="s">
        <v>71</v>
      </c>
      <c r="D880">
        <v>29</v>
      </c>
      <c r="E880">
        <f>Merge6[[#This Row],[age]]^2</f>
        <v>841</v>
      </c>
      <c r="F880" s="1">
        <v>15000000</v>
      </c>
      <c r="G880" s="1">
        <v>8500000</v>
      </c>
      <c r="H880" s="1">
        <f>Merge6[[#This Row],[MV at time]]/1000000</f>
        <v>15</v>
      </c>
      <c r="I880" s="1">
        <f>Merge6[[#This Row],[fee]]/1000000</f>
        <v>8.5</v>
      </c>
      <c r="J880" s="2">
        <f>Merge6[[#This Row],[fee]]/Merge6[[#This Row],[MV at time]]</f>
        <v>0.56666666666666665</v>
      </c>
      <c r="K880" t="s">
        <v>773</v>
      </c>
      <c r="L880" t="s">
        <v>290</v>
      </c>
      <c r="M880" t="s">
        <v>80</v>
      </c>
      <c r="N880" t="s">
        <v>195</v>
      </c>
      <c r="O8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880" t="s">
        <v>82</v>
      </c>
      <c r="R880" t="s">
        <v>66</v>
      </c>
      <c r="S880">
        <v>80</v>
      </c>
      <c r="T880">
        <v>80</v>
      </c>
      <c r="U880">
        <f>Merge6[[#This Row],[POT]]-Merge6[[#This Row],[TOT]]</f>
        <v>0</v>
      </c>
      <c r="V880" t="s">
        <v>8</v>
      </c>
      <c r="W880">
        <f>IF(Merge6[[#This Row],[Preffoot]]="Right",1,0)</f>
        <v>1</v>
      </c>
      <c r="X880" t="s">
        <v>21</v>
      </c>
      <c r="Y880">
        <f>IF(Merge6[[#This Row],[Position2]]="GK",1,0)</f>
        <v>0</v>
      </c>
      <c r="Z880">
        <f>IF(Merge6[[#This Row],[Position2]]="LB",1,0)</f>
        <v>0</v>
      </c>
      <c r="AA880">
        <f>IF(Merge6[[#This Row],[Position2]]="CB",1,0)</f>
        <v>0</v>
      </c>
      <c r="AB880">
        <f>IF(Merge6[[#This Row],[Position2]]="RB",1,0)</f>
        <v>0</v>
      </c>
      <c r="AC880">
        <f>IF(Merge6[[#This Row],[Position2]]="LWB",1,0)</f>
        <v>0</v>
      </c>
      <c r="AD880">
        <f>IF(Merge6[[#This Row],[Position2]]="RWB",1,0)</f>
        <v>0</v>
      </c>
      <c r="AE880">
        <f>IF(Merge6[[#This Row],[Position2]]="LM",1,0)</f>
        <v>0</v>
      </c>
      <c r="AF880">
        <f>IF(Merge6[[#This Row],[Position2]]="CDM",1,0)</f>
        <v>0</v>
      </c>
      <c r="AG880">
        <f>IF(Merge6[[#This Row],[Position2]]="CM",1,0)</f>
        <v>0</v>
      </c>
      <c r="AH880">
        <f>IF(Merge6[[#This Row],[Position2]]="CAM",1,0)</f>
        <v>1</v>
      </c>
      <c r="AI880">
        <f>IF(Merge6[[#This Row],[Position2]]="RM",1,0)</f>
        <v>0</v>
      </c>
      <c r="AJ880">
        <f>IF(Merge6[[#This Row],[Position2]]="LW",1,0)</f>
        <v>0</v>
      </c>
      <c r="AK880">
        <f>IF(Merge6[[#This Row],[Position2]]="RW",1,0)</f>
        <v>0</v>
      </c>
      <c r="AL880">
        <f>IF(Merge6[[#This Row],[Position2]]="CF",1,0)</f>
        <v>0</v>
      </c>
      <c r="AM880">
        <f>IF(Merge6[[#This Row],[Position2]]="ST",1,0)</f>
        <v>0</v>
      </c>
      <c r="AN880">
        <v>80</v>
      </c>
      <c r="AO880">
        <v>81</v>
      </c>
      <c r="AP880">
        <v>78</v>
      </c>
      <c r="AQ880">
        <v>79</v>
      </c>
      <c r="AR880">
        <v>73</v>
      </c>
      <c r="AS880">
        <v>66</v>
      </c>
      <c r="AT880">
        <v>81</v>
      </c>
      <c r="AU880">
        <v>79</v>
      </c>
      <c r="AV880">
        <v>76</v>
      </c>
      <c r="AW880">
        <v>75</v>
      </c>
      <c r="AX880">
        <v>76</v>
      </c>
      <c r="AY880">
        <v>74</v>
      </c>
      <c r="AZ880">
        <v>69</v>
      </c>
      <c r="BA880">
        <v>46</v>
      </c>
      <c r="BB880">
        <v>40</v>
      </c>
      <c r="BC880">
        <v>48</v>
      </c>
      <c r="BD880">
        <v>87</v>
      </c>
      <c r="BE880">
        <v>81</v>
      </c>
      <c r="BF880">
        <v>64</v>
      </c>
      <c r="BG880">
        <v>78</v>
      </c>
      <c r="BH880">
        <v>88</v>
      </c>
      <c r="BI880">
        <v>85</v>
      </c>
      <c r="BJ880">
        <v>79</v>
      </c>
      <c r="BK880">
        <v>7</v>
      </c>
      <c r="BL880">
        <v>10</v>
      </c>
      <c r="BM880">
        <v>13</v>
      </c>
      <c r="BN880">
        <v>6</v>
      </c>
      <c r="BO880">
        <v>13</v>
      </c>
      <c r="BP880">
        <v>65</v>
      </c>
      <c r="BQ880">
        <v>82</v>
      </c>
      <c r="BR880">
        <v>81</v>
      </c>
      <c r="BS880">
        <v>38</v>
      </c>
      <c r="BT880">
        <v>81</v>
      </c>
      <c r="BU880">
        <v>79</v>
      </c>
    </row>
    <row r="881" spans="1:73" x14ac:dyDescent="0.25">
      <c r="A881" t="s">
        <v>402</v>
      </c>
      <c r="B881">
        <v>34</v>
      </c>
      <c r="C881" t="s">
        <v>116</v>
      </c>
      <c r="D881">
        <v>26</v>
      </c>
      <c r="E881">
        <f>Merge6[[#This Row],[age]]^2</f>
        <v>676</v>
      </c>
      <c r="F881" s="1">
        <v>4000000</v>
      </c>
      <c r="G881" s="1">
        <v>14000000</v>
      </c>
      <c r="H881" s="1">
        <f>Merge6[[#This Row],[MV at time]]/1000000</f>
        <v>4</v>
      </c>
      <c r="I881" s="1">
        <f>Merge6[[#This Row],[fee]]/1000000</f>
        <v>14</v>
      </c>
      <c r="J881" s="2">
        <f>Merge6[[#This Row],[fee]]/Merge6[[#This Row],[MV at time]]</f>
        <v>3.5</v>
      </c>
      <c r="K881" t="s">
        <v>2</v>
      </c>
      <c r="L881" t="s">
        <v>215</v>
      </c>
      <c r="M881" t="s">
        <v>59</v>
      </c>
      <c r="N881" t="s">
        <v>216</v>
      </c>
      <c r="O8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8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81" t="s">
        <v>55</v>
      </c>
      <c r="R881" t="s">
        <v>60</v>
      </c>
      <c r="S881">
        <v>75</v>
      </c>
      <c r="T881">
        <v>76</v>
      </c>
      <c r="U881">
        <f>Merge6[[#This Row],[POT]]-Merge6[[#This Row],[TOT]]</f>
        <v>1</v>
      </c>
      <c r="V881" t="s">
        <v>43</v>
      </c>
      <c r="W881">
        <f>IF(Merge6[[#This Row],[Preffoot]]="Right",1,0)</f>
        <v>0</v>
      </c>
      <c r="X881" t="s">
        <v>114</v>
      </c>
      <c r="Y881">
        <f>IF(Merge6[[#This Row],[Position2]]="GK",1,0)</f>
        <v>0</v>
      </c>
      <c r="Z881">
        <f>IF(Merge6[[#This Row],[Position2]]="LB",1,0)</f>
        <v>0</v>
      </c>
      <c r="AA881">
        <f>IF(Merge6[[#This Row],[Position2]]="CB",1,0)</f>
        <v>0</v>
      </c>
      <c r="AB881">
        <f>IF(Merge6[[#This Row],[Position2]]="RB",1,0)</f>
        <v>0</v>
      </c>
      <c r="AC881">
        <f>IF(Merge6[[#This Row],[Position2]]="LWB",1,0)</f>
        <v>0</v>
      </c>
      <c r="AD881">
        <f>IF(Merge6[[#This Row],[Position2]]="RWB",1,0)</f>
        <v>0</v>
      </c>
      <c r="AE881">
        <f>IF(Merge6[[#This Row],[Position2]]="LM",1,0)</f>
        <v>0</v>
      </c>
      <c r="AF881">
        <f>IF(Merge6[[#This Row],[Position2]]="CDM",1,0)</f>
        <v>0</v>
      </c>
      <c r="AG881">
        <f>IF(Merge6[[#This Row],[Position2]]="CM",1,0)</f>
        <v>0</v>
      </c>
      <c r="AH881">
        <f>IF(Merge6[[#This Row],[Position2]]="CAM",1,0)</f>
        <v>0</v>
      </c>
      <c r="AI881">
        <f>IF(Merge6[[#This Row],[Position2]]="RM",1,0)</f>
        <v>0</v>
      </c>
      <c r="AJ881">
        <f>IF(Merge6[[#This Row],[Position2]]="LW",1,0)</f>
        <v>0</v>
      </c>
      <c r="AK881">
        <f>IF(Merge6[[#This Row],[Position2]]="RW",1,0)</f>
        <v>1</v>
      </c>
      <c r="AL881">
        <f>IF(Merge6[[#This Row],[Position2]]="CF",1,0)</f>
        <v>0</v>
      </c>
      <c r="AM881">
        <f>IF(Merge6[[#This Row],[Position2]]="ST",1,0)</f>
        <v>0</v>
      </c>
      <c r="AN881">
        <v>80</v>
      </c>
      <c r="AO881">
        <v>80</v>
      </c>
      <c r="AP881">
        <v>74</v>
      </c>
      <c r="AQ881">
        <v>76</v>
      </c>
      <c r="AR881">
        <v>71</v>
      </c>
      <c r="AS881">
        <v>56</v>
      </c>
      <c r="AT881">
        <v>74</v>
      </c>
      <c r="AU881">
        <v>71</v>
      </c>
      <c r="AV881">
        <v>75</v>
      </c>
      <c r="AW881">
        <v>80</v>
      </c>
      <c r="AX881">
        <v>74</v>
      </c>
      <c r="AY881">
        <v>68</v>
      </c>
      <c r="AZ881">
        <v>59</v>
      </c>
      <c r="BA881">
        <v>28</v>
      </c>
      <c r="BB881">
        <v>23</v>
      </c>
      <c r="BC881">
        <v>24</v>
      </c>
      <c r="BD881">
        <v>76</v>
      </c>
      <c r="BE881">
        <v>69</v>
      </c>
      <c r="BF881">
        <v>61</v>
      </c>
      <c r="BG881">
        <v>76</v>
      </c>
      <c r="BH881">
        <v>74</v>
      </c>
      <c r="BI881">
        <v>78</v>
      </c>
      <c r="BJ881">
        <v>62</v>
      </c>
      <c r="BK881">
        <v>7</v>
      </c>
      <c r="BL881">
        <v>12</v>
      </c>
      <c r="BM881">
        <v>6</v>
      </c>
      <c r="BN881">
        <v>15</v>
      </c>
      <c r="BO881">
        <v>15</v>
      </c>
      <c r="BP881">
        <v>50</v>
      </c>
      <c r="BQ881">
        <v>63</v>
      </c>
      <c r="BR881">
        <v>73</v>
      </c>
      <c r="BS881">
        <v>27</v>
      </c>
      <c r="BT881">
        <v>76</v>
      </c>
      <c r="BU881">
        <v>74</v>
      </c>
    </row>
    <row r="882" spans="1:73" x14ac:dyDescent="0.25">
      <c r="A882" t="s">
        <v>248</v>
      </c>
      <c r="B882">
        <v>35</v>
      </c>
      <c r="C882" t="s">
        <v>57</v>
      </c>
      <c r="D882">
        <v>30</v>
      </c>
      <c r="E882">
        <f>Merge6[[#This Row],[age]]^2</f>
        <v>900</v>
      </c>
      <c r="F882" s="1">
        <v>45000000</v>
      </c>
      <c r="G882" s="1">
        <v>38000000</v>
      </c>
      <c r="H882" s="1">
        <f>Merge6[[#This Row],[MV at time]]/1000000</f>
        <v>45</v>
      </c>
      <c r="I882" s="1">
        <f>Merge6[[#This Row],[fee]]/1000000</f>
        <v>38</v>
      </c>
      <c r="J882" s="2">
        <f>Merge6[[#This Row],[fee]]/Merge6[[#This Row],[MV at time]]</f>
        <v>0.84444444444444444</v>
      </c>
      <c r="K882" t="s">
        <v>2</v>
      </c>
      <c r="L882" t="s">
        <v>133</v>
      </c>
      <c r="M882" t="s">
        <v>25</v>
      </c>
      <c r="N882" t="s">
        <v>24</v>
      </c>
      <c r="O8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8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82" t="s">
        <v>7</v>
      </c>
      <c r="R882" t="s">
        <v>7</v>
      </c>
      <c r="S882">
        <v>86</v>
      </c>
      <c r="T882">
        <v>86</v>
      </c>
      <c r="U882">
        <f>Merge6[[#This Row],[POT]]-Merge6[[#This Row],[TOT]]</f>
        <v>0</v>
      </c>
      <c r="V882" t="s">
        <v>8</v>
      </c>
      <c r="W882">
        <f>IF(Merge6[[#This Row],[Preffoot]]="Right",1,0)</f>
        <v>1</v>
      </c>
      <c r="X882" t="s">
        <v>20</v>
      </c>
      <c r="Y882">
        <f>IF(Merge6[[#This Row],[Position2]]="GK",1,0)</f>
        <v>0</v>
      </c>
      <c r="Z882">
        <f>IF(Merge6[[#This Row],[Position2]]="LB",1,0)</f>
        <v>0</v>
      </c>
      <c r="AA882">
        <f>IF(Merge6[[#This Row],[Position2]]="CB",1,0)</f>
        <v>0</v>
      </c>
      <c r="AB882">
        <f>IF(Merge6[[#This Row],[Position2]]="RB",1,0)</f>
        <v>0</v>
      </c>
      <c r="AC882">
        <f>IF(Merge6[[#This Row],[Position2]]="LWB",1,0)</f>
        <v>0</v>
      </c>
      <c r="AD882">
        <f>IF(Merge6[[#This Row],[Position2]]="RWB",1,0)</f>
        <v>0</v>
      </c>
      <c r="AE882">
        <f>IF(Merge6[[#This Row],[Position2]]="LM",1,0)</f>
        <v>0</v>
      </c>
      <c r="AF882">
        <f>IF(Merge6[[#This Row],[Position2]]="CDM",1,0)</f>
        <v>0</v>
      </c>
      <c r="AG882">
        <f>IF(Merge6[[#This Row],[Position2]]="CM",1,0)</f>
        <v>1</v>
      </c>
      <c r="AH882">
        <f>IF(Merge6[[#This Row],[Position2]]="CAM",1,0)</f>
        <v>0</v>
      </c>
      <c r="AI882">
        <f>IF(Merge6[[#This Row],[Position2]]="RM",1,0)</f>
        <v>0</v>
      </c>
      <c r="AJ882">
        <f>IF(Merge6[[#This Row],[Position2]]="LW",1,0)</f>
        <v>0</v>
      </c>
      <c r="AK882">
        <f>IF(Merge6[[#This Row],[Position2]]="RW",1,0)</f>
        <v>0</v>
      </c>
      <c r="AL882">
        <f>IF(Merge6[[#This Row],[Position2]]="CF",1,0)</f>
        <v>0</v>
      </c>
      <c r="AM882">
        <f>IF(Merge6[[#This Row],[Position2]]="ST",1,0)</f>
        <v>0</v>
      </c>
      <c r="AN882">
        <v>85</v>
      </c>
      <c r="AO882">
        <v>80</v>
      </c>
      <c r="AP882">
        <v>73</v>
      </c>
      <c r="AQ882">
        <v>84</v>
      </c>
      <c r="AR882">
        <v>81</v>
      </c>
      <c r="AS882">
        <v>59</v>
      </c>
      <c r="AT882">
        <v>84</v>
      </c>
      <c r="AU882">
        <v>76</v>
      </c>
      <c r="AV882">
        <v>86</v>
      </c>
      <c r="AW882">
        <v>73</v>
      </c>
      <c r="AX882">
        <v>68</v>
      </c>
      <c r="AY882">
        <v>63</v>
      </c>
      <c r="AZ882">
        <v>75</v>
      </c>
      <c r="BA882">
        <v>78</v>
      </c>
      <c r="BB882">
        <v>88</v>
      </c>
      <c r="BC882">
        <v>86</v>
      </c>
      <c r="BD882">
        <v>80</v>
      </c>
      <c r="BE882">
        <v>94</v>
      </c>
      <c r="BF882">
        <v>76</v>
      </c>
      <c r="BG882">
        <v>84</v>
      </c>
      <c r="BH882">
        <v>76</v>
      </c>
      <c r="BI882">
        <v>81</v>
      </c>
      <c r="BJ882">
        <v>76</v>
      </c>
      <c r="BK882">
        <v>8</v>
      </c>
      <c r="BL882">
        <v>11</v>
      </c>
      <c r="BM882">
        <v>11</v>
      </c>
      <c r="BN882">
        <v>14</v>
      </c>
      <c r="BO882">
        <v>11</v>
      </c>
      <c r="BP882">
        <v>88</v>
      </c>
      <c r="BQ882">
        <v>87</v>
      </c>
      <c r="BR882">
        <v>88</v>
      </c>
      <c r="BS882">
        <v>86</v>
      </c>
      <c r="BT882">
        <v>76</v>
      </c>
      <c r="BU882">
        <v>84</v>
      </c>
    </row>
    <row r="883" spans="1:73" x14ac:dyDescent="0.25">
      <c r="A883" t="s">
        <v>1196</v>
      </c>
      <c r="B883">
        <v>10</v>
      </c>
      <c r="C883" t="s">
        <v>28</v>
      </c>
      <c r="D883">
        <v>24</v>
      </c>
      <c r="E883">
        <f>Merge6[[#This Row],[age]]^2</f>
        <v>576</v>
      </c>
      <c r="F883" s="1">
        <v>12000000</v>
      </c>
      <c r="G883" s="1">
        <v>16000000</v>
      </c>
      <c r="H883" s="1">
        <f>Merge6[[#This Row],[MV at time]]/1000000</f>
        <v>12</v>
      </c>
      <c r="I883" s="1">
        <f>Merge6[[#This Row],[fee]]/1000000</f>
        <v>16</v>
      </c>
      <c r="J883" s="2">
        <f>Merge6[[#This Row],[fee]]/Merge6[[#This Row],[MV at time]]</f>
        <v>1.3333333333333333</v>
      </c>
      <c r="K883" t="s">
        <v>1050</v>
      </c>
      <c r="L883" t="s">
        <v>34</v>
      </c>
      <c r="M883" t="s">
        <v>319</v>
      </c>
      <c r="N883" t="s">
        <v>36</v>
      </c>
      <c r="O8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83" t="s">
        <v>60</v>
      </c>
      <c r="R883" t="s">
        <v>6</v>
      </c>
      <c r="S883">
        <v>78</v>
      </c>
      <c r="T883">
        <v>83</v>
      </c>
      <c r="U883">
        <f>Merge6[[#This Row],[POT]]-Merge6[[#This Row],[TOT]]</f>
        <v>5</v>
      </c>
      <c r="V883" t="s">
        <v>8</v>
      </c>
      <c r="W883">
        <f>IF(Merge6[[#This Row],[Preffoot]]="Right",1,0)</f>
        <v>1</v>
      </c>
      <c r="X883" t="s">
        <v>15</v>
      </c>
      <c r="Y883">
        <f>IF(Merge6[[#This Row],[Position2]]="GK",1,0)</f>
        <v>0</v>
      </c>
      <c r="Z883">
        <f>IF(Merge6[[#This Row],[Position2]]="LB",1,0)</f>
        <v>0</v>
      </c>
      <c r="AA883">
        <f>IF(Merge6[[#This Row],[Position2]]="CB",1,0)</f>
        <v>0</v>
      </c>
      <c r="AB883">
        <f>IF(Merge6[[#This Row],[Position2]]="RB",1,0)</f>
        <v>0</v>
      </c>
      <c r="AC883">
        <f>IF(Merge6[[#This Row],[Position2]]="LWB",1,0)</f>
        <v>0</v>
      </c>
      <c r="AD883">
        <f>IF(Merge6[[#This Row],[Position2]]="RWB",1,0)</f>
        <v>0</v>
      </c>
      <c r="AE883">
        <f>IF(Merge6[[#This Row],[Position2]]="LM",1,0)</f>
        <v>0</v>
      </c>
      <c r="AF883">
        <f>IF(Merge6[[#This Row],[Position2]]="CDM",1,0)</f>
        <v>0</v>
      </c>
      <c r="AG883">
        <f>IF(Merge6[[#This Row],[Position2]]="CM",1,0)</f>
        <v>0</v>
      </c>
      <c r="AH883">
        <f>IF(Merge6[[#This Row],[Position2]]="CAM",1,0)</f>
        <v>0</v>
      </c>
      <c r="AI883">
        <f>IF(Merge6[[#This Row],[Position2]]="RM",1,0)</f>
        <v>0</v>
      </c>
      <c r="AJ883">
        <f>IF(Merge6[[#This Row],[Position2]]="LW",1,0)</f>
        <v>0</v>
      </c>
      <c r="AK883">
        <f>IF(Merge6[[#This Row],[Position2]]="RW",1,0)</f>
        <v>0</v>
      </c>
      <c r="AL883">
        <f>IF(Merge6[[#This Row],[Position2]]="CF",1,0)</f>
        <v>0</v>
      </c>
      <c r="AM883">
        <f>IF(Merge6[[#This Row],[Position2]]="ST",1,0)</f>
        <v>1</v>
      </c>
      <c r="AN883">
        <v>78</v>
      </c>
      <c r="AO883">
        <v>70</v>
      </c>
      <c r="AP883">
        <v>69</v>
      </c>
      <c r="AQ883">
        <v>70</v>
      </c>
      <c r="AR883">
        <v>52</v>
      </c>
      <c r="AS883">
        <v>77</v>
      </c>
      <c r="AT883">
        <v>83</v>
      </c>
      <c r="AU883">
        <v>81</v>
      </c>
      <c r="AV883">
        <v>75</v>
      </c>
      <c r="AW883">
        <v>64</v>
      </c>
      <c r="AX883">
        <v>61</v>
      </c>
      <c r="AY883">
        <v>75</v>
      </c>
      <c r="AZ883">
        <v>80</v>
      </c>
      <c r="BA883">
        <v>42</v>
      </c>
      <c r="BB883">
        <v>35</v>
      </c>
      <c r="BC883">
        <v>43</v>
      </c>
      <c r="BD883">
        <v>75</v>
      </c>
      <c r="BE883">
        <v>74</v>
      </c>
      <c r="BF883">
        <v>84</v>
      </c>
      <c r="BG883">
        <v>66</v>
      </c>
      <c r="BH883">
        <v>84</v>
      </c>
      <c r="BI883">
        <v>62</v>
      </c>
      <c r="BJ883">
        <v>78</v>
      </c>
      <c r="BK883">
        <v>10</v>
      </c>
      <c r="BL883">
        <v>12</v>
      </c>
      <c r="BM883">
        <v>11</v>
      </c>
      <c r="BN883">
        <v>15</v>
      </c>
      <c r="BO883">
        <v>6</v>
      </c>
      <c r="BP883">
        <v>69</v>
      </c>
      <c r="BQ883">
        <v>77</v>
      </c>
      <c r="BR883">
        <v>79</v>
      </c>
      <c r="BS883">
        <v>39</v>
      </c>
      <c r="BT883">
        <v>64</v>
      </c>
      <c r="BU883">
        <v>72</v>
      </c>
    </row>
    <row r="884" spans="1:73" x14ac:dyDescent="0.25">
      <c r="A884" t="s">
        <v>709</v>
      </c>
      <c r="B884">
        <v>46</v>
      </c>
      <c r="C884" t="s">
        <v>71</v>
      </c>
      <c r="D884">
        <v>20</v>
      </c>
      <c r="E884">
        <f>Merge6[[#This Row],[age]]^2</f>
        <v>400</v>
      </c>
      <c r="F884" s="1">
        <v>15000000</v>
      </c>
      <c r="G884" s="1">
        <v>29500000</v>
      </c>
      <c r="H884" s="1">
        <f>Merge6[[#This Row],[MV at time]]/1000000</f>
        <v>15</v>
      </c>
      <c r="I884" s="1">
        <f>Merge6[[#This Row],[fee]]/1000000</f>
        <v>29.5</v>
      </c>
      <c r="J884" s="2">
        <f>Merge6[[#This Row],[fee]]/Merge6[[#This Row],[MV at time]]</f>
        <v>1.9666666666666666</v>
      </c>
      <c r="K884" t="s">
        <v>509</v>
      </c>
      <c r="L884" t="s">
        <v>238</v>
      </c>
      <c r="M884" t="s">
        <v>363</v>
      </c>
      <c r="N884" t="s">
        <v>250</v>
      </c>
      <c r="O8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8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84" t="s">
        <v>55</v>
      </c>
      <c r="R884" t="s">
        <v>7</v>
      </c>
      <c r="S884">
        <v>75</v>
      </c>
      <c r="T884">
        <v>86</v>
      </c>
      <c r="U884">
        <f>Merge6[[#This Row],[POT]]-Merge6[[#This Row],[TOT]]</f>
        <v>11</v>
      </c>
      <c r="V884" t="s">
        <v>8</v>
      </c>
      <c r="W884">
        <f>IF(Merge6[[#This Row],[Preffoot]]="Right",1,0)</f>
        <v>1</v>
      </c>
      <c r="X884" t="s">
        <v>15</v>
      </c>
      <c r="Y884">
        <f>IF(Merge6[[#This Row],[Position2]]="GK",1,0)</f>
        <v>0</v>
      </c>
      <c r="Z884">
        <f>IF(Merge6[[#This Row],[Position2]]="LB",1,0)</f>
        <v>0</v>
      </c>
      <c r="AA884">
        <f>IF(Merge6[[#This Row],[Position2]]="CB",1,0)</f>
        <v>0</v>
      </c>
      <c r="AB884">
        <f>IF(Merge6[[#This Row],[Position2]]="RB",1,0)</f>
        <v>0</v>
      </c>
      <c r="AC884">
        <f>IF(Merge6[[#This Row],[Position2]]="LWB",1,0)</f>
        <v>0</v>
      </c>
      <c r="AD884">
        <f>IF(Merge6[[#This Row],[Position2]]="RWB",1,0)</f>
        <v>0</v>
      </c>
      <c r="AE884">
        <f>IF(Merge6[[#This Row],[Position2]]="LM",1,0)</f>
        <v>0</v>
      </c>
      <c r="AF884">
        <f>IF(Merge6[[#This Row],[Position2]]="CDM",1,0)</f>
        <v>0</v>
      </c>
      <c r="AG884">
        <f>IF(Merge6[[#This Row],[Position2]]="CM",1,0)</f>
        <v>0</v>
      </c>
      <c r="AH884">
        <f>IF(Merge6[[#This Row],[Position2]]="CAM",1,0)</f>
        <v>0</v>
      </c>
      <c r="AI884">
        <f>IF(Merge6[[#This Row],[Position2]]="RM",1,0)</f>
        <v>0</v>
      </c>
      <c r="AJ884">
        <f>IF(Merge6[[#This Row],[Position2]]="LW",1,0)</f>
        <v>0</v>
      </c>
      <c r="AK884">
        <f>IF(Merge6[[#This Row],[Position2]]="RW",1,0)</f>
        <v>0</v>
      </c>
      <c r="AL884">
        <f>IF(Merge6[[#This Row],[Position2]]="CF",1,0)</f>
        <v>0</v>
      </c>
      <c r="AM884">
        <f>IF(Merge6[[#This Row],[Position2]]="ST",1,0)</f>
        <v>1</v>
      </c>
      <c r="AN884">
        <v>79</v>
      </c>
      <c r="AO884">
        <v>82</v>
      </c>
      <c r="AP884">
        <v>62</v>
      </c>
      <c r="AQ884">
        <v>67</v>
      </c>
      <c r="AR884">
        <v>52</v>
      </c>
      <c r="AS884">
        <v>58</v>
      </c>
      <c r="AT884">
        <v>77</v>
      </c>
      <c r="AU884">
        <v>76</v>
      </c>
      <c r="AV884">
        <v>62</v>
      </c>
      <c r="AW884">
        <v>72</v>
      </c>
      <c r="AX884">
        <v>58</v>
      </c>
      <c r="AY884">
        <v>63</v>
      </c>
      <c r="AZ884">
        <v>65</v>
      </c>
      <c r="BA884">
        <v>25</v>
      </c>
      <c r="BB884">
        <v>21</v>
      </c>
      <c r="BC884">
        <v>24</v>
      </c>
      <c r="BD884">
        <v>88</v>
      </c>
      <c r="BE884">
        <v>67</v>
      </c>
      <c r="BF884">
        <v>77</v>
      </c>
      <c r="BG884">
        <v>59</v>
      </c>
      <c r="BH884">
        <v>86</v>
      </c>
      <c r="BI884">
        <v>75</v>
      </c>
      <c r="BJ884">
        <v>64</v>
      </c>
      <c r="BK884">
        <v>11</v>
      </c>
      <c r="BL884">
        <v>10</v>
      </c>
      <c r="BM884">
        <v>12</v>
      </c>
      <c r="BN884">
        <v>15</v>
      </c>
      <c r="BO884">
        <v>9</v>
      </c>
      <c r="BP884">
        <v>59</v>
      </c>
      <c r="BQ884">
        <v>73</v>
      </c>
      <c r="BR884">
        <v>74</v>
      </c>
      <c r="BS884">
        <v>21</v>
      </c>
      <c r="BT884">
        <v>69</v>
      </c>
      <c r="BU884">
        <v>76</v>
      </c>
    </row>
    <row r="885" spans="1:73" x14ac:dyDescent="0.25">
      <c r="A885" t="s">
        <v>1282</v>
      </c>
      <c r="B885">
        <v>11</v>
      </c>
      <c r="C885" t="s">
        <v>71</v>
      </c>
      <c r="D885">
        <v>27</v>
      </c>
      <c r="E885">
        <f>Merge6[[#This Row],[age]]^2</f>
        <v>729</v>
      </c>
      <c r="F885" s="1">
        <v>70000000</v>
      </c>
      <c r="G885" s="1">
        <v>56200000</v>
      </c>
      <c r="H885" s="1">
        <f>Merge6[[#This Row],[MV at time]]/1000000</f>
        <v>70</v>
      </c>
      <c r="I885" s="1">
        <f>Merge6[[#This Row],[fee]]/1000000</f>
        <v>56.2</v>
      </c>
      <c r="J885" s="2">
        <f>Merge6[[#This Row],[fee]]/Merge6[[#This Row],[MV at time]]</f>
        <v>0.80285714285714282</v>
      </c>
      <c r="K885" t="s">
        <v>1233</v>
      </c>
      <c r="L885" t="s">
        <v>145</v>
      </c>
      <c r="M885" t="s">
        <v>89</v>
      </c>
      <c r="N885" t="s">
        <v>58</v>
      </c>
      <c r="O8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85" t="s">
        <v>60</v>
      </c>
      <c r="R885" t="s">
        <v>60</v>
      </c>
      <c r="S885">
        <v>86</v>
      </c>
      <c r="T885">
        <v>86</v>
      </c>
      <c r="U885">
        <f>Merge6[[#This Row],[POT]]-Merge6[[#This Row],[TOT]]</f>
        <v>0</v>
      </c>
      <c r="V885" t="s">
        <v>8</v>
      </c>
      <c r="W885">
        <f>IF(Merge6[[#This Row],[Preffoot]]="Right",1,0)</f>
        <v>1</v>
      </c>
      <c r="X885" t="s">
        <v>156</v>
      </c>
      <c r="Y885">
        <f>IF(Merge6[[#This Row],[Position2]]="GK",1,0)</f>
        <v>0</v>
      </c>
      <c r="Z885">
        <f>IF(Merge6[[#This Row],[Position2]]="LB",1,0)</f>
        <v>0</v>
      </c>
      <c r="AA885">
        <f>IF(Merge6[[#This Row],[Position2]]="CB",1,0)</f>
        <v>0</v>
      </c>
      <c r="AB885">
        <f>IF(Merge6[[#This Row],[Position2]]="RB",1,0)</f>
        <v>0</v>
      </c>
      <c r="AC885">
        <f>IF(Merge6[[#This Row],[Position2]]="LWB",1,0)</f>
        <v>0</v>
      </c>
      <c r="AD885">
        <f>IF(Merge6[[#This Row],[Position2]]="RWB",1,0)</f>
        <v>0</v>
      </c>
      <c r="AE885">
        <f>IF(Merge6[[#This Row],[Position2]]="LM",1,0)</f>
        <v>0</v>
      </c>
      <c r="AF885">
        <f>IF(Merge6[[#This Row],[Position2]]="CDM",1,0)</f>
        <v>0</v>
      </c>
      <c r="AG885">
        <f>IF(Merge6[[#This Row],[Position2]]="CM",1,0)</f>
        <v>0</v>
      </c>
      <c r="AH885">
        <f>IF(Merge6[[#This Row],[Position2]]="CAM",1,0)</f>
        <v>0</v>
      </c>
      <c r="AI885">
        <f>IF(Merge6[[#This Row],[Position2]]="RM",1,0)</f>
        <v>0</v>
      </c>
      <c r="AJ885">
        <f>IF(Merge6[[#This Row],[Position2]]="LW",1,0)</f>
        <v>1</v>
      </c>
      <c r="AK885">
        <f>IF(Merge6[[#This Row],[Position2]]="RW",1,0)</f>
        <v>0</v>
      </c>
      <c r="AL885">
        <f>IF(Merge6[[#This Row],[Position2]]="CF",1,0)</f>
        <v>0</v>
      </c>
      <c r="AM885">
        <f>IF(Merge6[[#This Row],[Position2]]="ST",1,0)</f>
        <v>0</v>
      </c>
      <c r="AN885">
        <v>84</v>
      </c>
      <c r="AO885">
        <v>86</v>
      </c>
      <c r="AP885">
        <v>79</v>
      </c>
      <c r="AQ885">
        <v>83</v>
      </c>
      <c r="AR885">
        <v>67</v>
      </c>
      <c r="AS885">
        <v>46</v>
      </c>
      <c r="AT885">
        <v>78</v>
      </c>
      <c r="AU885">
        <v>82</v>
      </c>
      <c r="AV885">
        <v>80</v>
      </c>
      <c r="AW885">
        <v>79</v>
      </c>
      <c r="AX885">
        <v>72</v>
      </c>
      <c r="AY885">
        <v>70</v>
      </c>
      <c r="AZ885">
        <v>67</v>
      </c>
      <c r="BA885" t="s">
        <v>1234</v>
      </c>
      <c r="BB885">
        <v>47</v>
      </c>
      <c r="BC885">
        <v>53</v>
      </c>
      <c r="BD885">
        <v>94</v>
      </c>
      <c r="BE885">
        <v>79</v>
      </c>
      <c r="BF885">
        <v>65</v>
      </c>
      <c r="BG885">
        <v>93</v>
      </c>
      <c r="BH885">
        <v>86</v>
      </c>
      <c r="BI885">
        <v>94</v>
      </c>
      <c r="BJ885">
        <v>57</v>
      </c>
      <c r="BK885">
        <v>15</v>
      </c>
      <c r="BL885">
        <v>15</v>
      </c>
      <c r="BM885">
        <v>12</v>
      </c>
      <c r="BN885">
        <v>12</v>
      </c>
      <c r="BO885">
        <v>9</v>
      </c>
      <c r="BP885">
        <v>59</v>
      </c>
      <c r="BQ885">
        <v>91</v>
      </c>
      <c r="BR885">
        <v>91</v>
      </c>
      <c r="BS885">
        <v>30</v>
      </c>
      <c r="BT885">
        <v>80</v>
      </c>
      <c r="BU885">
        <v>77</v>
      </c>
    </row>
    <row r="886" spans="1:73" x14ac:dyDescent="0.25">
      <c r="A886" t="s">
        <v>93</v>
      </c>
      <c r="B886">
        <v>23</v>
      </c>
      <c r="C886" t="s">
        <v>1</v>
      </c>
      <c r="D886">
        <v>27</v>
      </c>
      <c r="E886">
        <f>Merge6[[#This Row],[age]]^2</f>
        <v>729</v>
      </c>
      <c r="F886" s="1">
        <v>10000000</v>
      </c>
      <c r="G886" s="1">
        <v>9000000</v>
      </c>
      <c r="H886" s="1">
        <f>Merge6[[#This Row],[MV at time]]/1000000</f>
        <v>10</v>
      </c>
      <c r="I886" s="1">
        <f>Merge6[[#This Row],[fee]]/1000000</f>
        <v>9</v>
      </c>
      <c r="J886" s="2">
        <f>Merge6[[#This Row],[fee]]/Merge6[[#This Row],[MV at time]]</f>
        <v>0.9</v>
      </c>
      <c r="K886" t="s">
        <v>2</v>
      </c>
      <c r="L886" t="s">
        <v>3</v>
      </c>
      <c r="M886" t="s">
        <v>94</v>
      </c>
      <c r="N886" t="s">
        <v>95</v>
      </c>
      <c r="O8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86" t="s">
        <v>60</v>
      </c>
      <c r="R886" t="s">
        <v>6</v>
      </c>
      <c r="S886">
        <v>77</v>
      </c>
      <c r="T886">
        <v>80</v>
      </c>
      <c r="U886">
        <f>Merge6[[#This Row],[POT]]-Merge6[[#This Row],[TOT]]</f>
        <v>3</v>
      </c>
      <c r="V886" t="s">
        <v>43</v>
      </c>
      <c r="W886">
        <f>IF(Merge6[[#This Row],[Preffoot]]="Right",1,0)</f>
        <v>0</v>
      </c>
      <c r="X886" t="s">
        <v>9</v>
      </c>
      <c r="Y886">
        <f>IF(Merge6[[#This Row],[Position2]]="GK",1,0)</f>
        <v>0</v>
      </c>
      <c r="Z886">
        <f>IF(Merge6[[#This Row],[Position2]]="LB",1,0)</f>
        <v>0</v>
      </c>
      <c r="AA886">
        <f>IF(Merge6[[#This Row],[Position2]]="CB",1,0)</f>
        <v>1</v>
      </c>
      <c r="AB886">
        <f>IF(Merge6[[#This Row],[Position2]]="RB",1,0)</f>
        <v>0</v>
      </c>
      <c r="AC886">
        <f>IF(Merge6[[#This Row],[Position2]]="LWB",1,0)</f>
        <v>0</v>
      </c>
      <c r="AD886">
        <f>IF(Merge6[[#This Row],[Position2]]="RWB",1,0)</f>
        <v>0</v>
      </c>
      <c r="AE886">
        <f>IF(Merge6[[#This Row],[Position2]]="LM",1,0)</f>
        <v>0</v>
      </c>
      <c r="AF886">
        <f>IF(Merge6[[#This Row],[Position2]]="CDM",1,0)</f>
        <v>0</v>
      </c>
      <c r="AG886">
        <f>IF(Merge6[[#This Row],[Position2]]="CM",1,0)</f>
        <v>0</v>
      </c>
      <c r="AH886">
        <f>IF(Merge6[[#This Row],[Position2]]="CAM",1,0)</f>
        <v>0</v>
      </c>
      <c r="AI886">
        <f>IF(Merge6[[#This Row],[Position2]]="RM",1,0)</f>
        <v>0</v>
      </c>
      <c r="AJ886">
        <f>IF(Merge6[[#This Row],[Position2]]="LW",1,0)</f>
        <v>0</v>
      </c>
      <c r="AK886">
        <f>IF(Merge6[[#This Row],[Position2]]="RW",1,0)</f>
        <v>0</v>
      </c>
      <c r="AL886">
        <f>IF(Merge6[[#This Row],[Position2]]="CF",1,0)</f>
        <v>0</v>
      </c>
      <c r="AM886">
        <f>IF(Merge6[[#This Row],[Position2]]="ST",1,0)</f>
        <v>0</v>
      </c>
      <c r="AN886">
        <v>68</v>
      </c>
      <c r="AO886">
        <v>63</v>
      </c>
      <c r="AP886">
        <v>73</v>
      </c>
      <c r="AQ886">
        <v>67</v>
      </c>
      <c r="AR886">
        <v>55</v>
      </c>
      <c r="AS886">
        <v>79</v>
      </c>
      <c r="AT886">
        <v>69</v>
      </c>
      <c r="AU886">
        <v>40</v>
      </c>
      <c r="AV886">
        <v>56</v>
      </c>
      <c r="AW886">
        <v>49</v>
      </c>
      <c r="AX886">
        <v>58</v>
      </c>
      <c r="AY886">
        <v>52</v>
      </c>
      <c r="AZ886">
        <v>25</v>
      </c>
      <c r="BA886">
        <v>75</v>
      </c>
      <c r="BB886">
        <v>76</v>
      </c>
      <c r="BC886">
        <v>77</v>
      </c>
      <c r="BD886">
        <v>65</v>
      </c>
      <c r="BE886">
        <v>65</v>
      </c>
      <c r="BF886">
        <v>79</v>
      </c>
      <c r="BG886">
        <v>61</v>
      </c>
      <c r="BH886">
        <v>69</v>
      </c>
      <c r="BI886">
        <v>65</v>
      </c>
      <c r="BJ886">
        <v>77</v>
      </c>
      <c r="BK886">
        <v>10</v>
      </c>
      <c r="BL886">
        <v>9</v>
      </c>
      <c r="BM886">
        <v>9</v>
      </c>
      <c r="BN886">
        <v>13</v>
      </c>
      <c r="BO886">
        <v>7</v>
      </c>
      <c r="BP886">
        <v>83</v>
      </c>
      <c r="BQ886">
        <v>69</v>
      </c>
      <c r="BR886">
        <v>49</v>
      </c>
      <c r="BS886">
        <v>77</v>
      </c>
      <c r="BT886">
        <v>47</v>
      </c>
      <c r="BU886">
        <v>64</v>
      </c>
    </row>
    <row r="887" spans="1:73" x14ac:dyDescent="0.25">
      <c r="A887" t="s">
        <v>1417</v>
      </c>
      <c r="B887">
        <v>34</v>
      </c>
      <c r="C887" t="s">
        <v>17</v>
      </c>
      <c r="D887">
        <v>21</v>
      </c>
      <c r="E887">
        <f>Merge6[[#This Row],[age]]^2</f>
        <v>441</v>
      </c>
      <c r="F887" s="1">
        <v>5000000</v>
      </c>
      <c r="G887" s="1">
        <v>10000000</v>
      </c>
      <c r="H887" s="1">
        <f>Merge6[[#This Row],[MV at time]]/1000000</f>
        <v>5</v>
      </c>
      <c r="I887" s="1">
        <f>Merge6[[#This Row],[fee]]/1000000</f>
        <v>10</v>
      </c>
      <c r="J887" s="2">
        <f>Merge6[[#This Row],[fee]]/Merge6[[#This Row],[MV at time]]</f>
        <v>2</v>
      </c>
      <c r="K887" t="s">
        <v>1233</v>
      </c>
      <c r="L887" t="s">
        <v>124</v>
      </c>
      <c r="M887" t="s">
        <v>162</v>
      </c>
      <c r="N887" t="s">
        <v>134</v>
      </c>
      <c r="O8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87" t="s">
        <v>795</v>
      </c>
      <c r="R887" t="s">
        <v>42</v>
      </c>
      <c r="S887">
        <v>69</v>
      </c>
      <c r="T887">
        <v>80</v>
      </c>
      <c r="U887">
        <f>Merge6[[#This Row],[POT]]-Merge6[[#This Row],[TOT]]</f>
        <v>11</v>
      </c>
      <c r="V887" t="s">
        <v>8</v>
      </c>
      <c r="W887">
        <f>IF(Merge6[[#This Row],[Preffoot]]="Right",1,0)</f>
        <v>1</v>
      </c>
      <c r="X887" t="s">
        <v>61</v>
      </c>
      <c r="Y887">
        <f>IF(Merge6[[#This Row],[Position2]]="GK",1,0)</f>
        <v>0</v>
      </c>
      <c r="Z887">
        <f>IF(Merge6[[#This Row],[Position2]]="LB",1,0)</f>
        <v>0</v>
      </c>
      <c r="AA887">
        <f>IF(Merge6[[#This Row],[Position2]]="CB",1,0)</f>
        <v>0</v>
      </c>
      <c r="AB887">
        <f>IF(Merge6[[#This Row],[Position2]]="RB",1,0)</f>
        <v>0</v>
      </c>
      <c r="AC887">
        <f>IF(Merge6[[#This Row],[Position2]]="LWB",1,0)</f>
        <v>0</v>
      </c>
      <c r="AD887">
        <f>IF(Merge6[[#This Row],[Position2]]="RWB",1,0)</f>
        <v>0</v>
      </c>
      <c r="AE887">
        <f>IF(Merge6[[#This Row],[Position2]]="LM",1,0)</f>
        <v>0</v>
      </c>
      <c r="AF887">
        <f>IF(Merge6[[#This Row],[Position2]]="CDM",1,0)</f>
        <v>1</v>
      </c>
      <c r="AG887">
        <f>IF(Merge6[[#This Row],[Position2]]="CM",1,0)</f>
        <v>0</v>
      </c>
      <c r="AH887">
        <f>IF(Merge6[[#This Row],[Position2]]="CAM",1,0)</f>
        <v>0</v>
      </c>
      <c r="AI887">
        <f>IF(Merge6[[#This Row],[Position2]]="RM",1,0)</f>
        <v>0</v>
      </c>
      <c r="AJ887">
        <f>IF(Merge6[[#This Row],[Position2]]="LW",1,0)</f>
        <v>0</v>
      </c>
      <c r="AK887">
        <f>IF(Merge6[[#This Row],[Position2]]="RW",1,0)</f>
        <v>0</v>
      </c>
      <c r="AL887">
        <f>IF(Merge6[[#This Row],[Position2]]="CF",1,0)</f>
        <v>0</v>
      </c>
      <c r="AM887">
        <f>IF(Merge6[[#This Row],[Position2]]="ST",1,0)</f>
        <v>0</v>
      </c>
      <c r="AN887">
        <v>69</v>
      </c>
      <c r="AO887">
        <v>63</v>
      </c>
      <c r="AP887">
        <v>51</v>
      </c>
      <c r="AQ887">
        <v>67</v>
      </c>
      <c r="AR887">
        <v>64</v>
      </c>
      <c r="AS887">
        <v>56</v>
      </c>
      <c r="AT887">
        <v>57</v>
      </c>
      <c r="AU887">
        <v>55</v>
      </c>
      <c r="AV887">
        <v>46</v>
      </c>
      <c r="AW887">
        <v>56</v>
      </c>
      <c r="AX887">
        <v>38</v>
      </c>
      <c r="AY887">
        <v>48</v>
      </c>
      <c r="AZ887">
        <v>51</v>
      </c>
      <c r="BA887" t="s">
        <v>1234</v>
      </c>
      <c r="BB887">
        <v>65</v>
      </c>
      <c r="BC887">
        <v>68</v>
      </c>
      <c r="BD887">
        <v>73</v>
      </c>
      <c r="BE887">
        <v>86</v>
      </c>
      <c r="BF887">
        <v>75</v>
      </c>
      <c r="BG887">
        <v>58</v>
      </c>
      <c r="BH887">
        <v>75</v>
      </c>
      <c r="BI887">
        <v>67</v>
      </c>
      <c r="BJ887">
        <v>73</v>
      </c>
      <c r="BK887">
        <v>13</v>
      </c>
      <c r="BL887">
        <v>9</v>
      </c>
      <c r="BM887">
        <v>5</v>
      </c>
      <c r="BN887">
        <v>12</v>
      </c>
      <c r="BO887">
        <v>11</v>
      </c>
      <c r="BP887">
        <v>72</v>
      </c>
      <c r="BQ887">
        <v>67</v>
      </c>
      <c r="BR887">
        <v>53</v>
      </c>
      <c r="BS887">
        <v>68</v>
      </c>
      <c r="BT887">
        <v>63</v>
      </c>
      <c r="BU887">
        <v>55</v>
      </c>
    </row>
    <row r="888" spans="1:73" x14ac:dyDescent="0.25">
      <c r="A888" t="s">
        <v>1197</v>
      </c>
      <c r="B888">
        <v>10</v>
      </c>
      <c r="C888" t="s">
        <v>1</v>
      </c>
      <c r="D888">
        <v>28</v>
      </c>
      <c r="E888">
        <f>Merge6[[#This Row],[age]]^2</f>
        <v>784</v>
      </c>
      <c r="F888" s="1">
        <v>70000000</v>
      </c>
      <c r="G888" s="1">
        <v>40000000</v>
      </c>
      <c r="H888" s="1">
        <f>Merge6[[#This Row],[MV at time]]/1000000</f>
        <v>70</v>
      </c>
      <c r="I888" s="1">
        <f>Merge6[[#This Row],[fee]]/1000000</f>
        <v>40</v>
      </c>
      <c r="J888" s="2">
        <f>Merge6[[#This Row],[fee]]/Merge6[[#This Row],[MV at time]]</f>
        <v>0.5714285714285714</v>
      </c>
      <c r="K888" t="s">
        <v>1050</v>
      </c>
      <c r="L888" t="s">
        <v>149</v>
      </c>
      <c r="M888" t="s">
        <v>231</v>
      </c>
      <c r="N888" t="s">
        <v>226</v>
      </c>
      <c r="O8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88" t="s">
        <v>6</v>
      </c>
      <c r="R888" t="s">
        <v>60</v>
      </c>
      <c r="S888">
        <v>85</v>
      </c>
      <c r="T888">
        <v>86</v>
      </c>
      <c r="U888">
        <f>Merge6[[#This Row],[POT]]-Merge6[[#This Row],[TOT]]</f>
        <v>1</v>
      </c>
      <c r="V888" t="s">
        <v>8</v>
      </c>
      <c r="W888">
        <f>IF(Merge6[[#This Row],[Preffoot]]="Right",1,0)</f>
        <v>1</v>
      </c>
      <c r="X888" t="s">
        <v>9</v>
      </c>
      <c r="Y888">
        <f>IF(Merge6[[#This Row],[Position2]]="GK",1,0)</f>
        <v>0</v>
      </c>
      <c r="Z888">
        <f>IF(Merge6[[#This Row],[Position2]]="LB",1,0)</f>
        <v>0</v>
      </c>
      <c r="AA888">
        <f>IF(Merge6[[#This Row],[Position2]]="CB",1,0)</f>
        <v>1</v>
      </c>
      <c r="AB888">
        <f>IF(Merge6[[#This Row],[Position2]]="RB",1,0)</f>
        <v>0</v>
      </c>
      <c r="AC888">
        <f>IF(Merge6[[#This Row],[Position2]]="LWB",1,0)</f>
        <v>0</v>
      </c>
      <c r="AD888">
        <f>IF(Merge6[[#This Row],[Position2]]="RWB",1,0)</f>
        <v>0</v>
      </c>
      <c r="AE888">
        <f>IF(Merge6[[#This Row],[Position2]]="LM",1,0)</f>
        <v>0</v>
      </c>
      <c r="AF888">
        <f>IF(Merge6[[#This Row],[Position2]]="CDM",1,0)</f>
        <v>0</v>
      </c>
      <c r="AG888">
        <f>IF(Merge6[[#This Row],[Position2]]="CM",1,0)</f>
        <v>0</v>
      </c>
      <c r="AH888">
        <f>IF(Merge6[[#This Row],[Position2]]="CAM",1,0)</f>
        <v>0</v>
      </c>
      <c r="AI888">
        <f>IF(Merge6[[#This Row],[Position2]]="RM",1,0)</f>
        <v>0</v>
      </c>
      <c r="AJ888">
        <f>IF(Merge6[[#This Row],[Position2]]="LW",1,0)</f>
        <v>0</v>
      </c>
      <c r="AK888">
        <f>IF(Merge6[[#This Row],[Position2]]="RW",1,0)</f>
        <v>0</v>
      </c>
      <c r="AL888">
        <f>IF(Merge6[[#This Row],[Position2]]="CF",1,0)</f>
        <v>0</v>
      </c>
      <c r="AM888">
        <f>IF(Merge6[[#This Row],[Position2]]="ST",1,0)</f>
        <v>0</v>
      </c>
      <c r="AN888">
        <v>76</v>
      </c>
      <c r="AO888">
        <v>59</v>
      </c>
      <c r="AP888">
        <v>42</v>
      </c>
      <c r="AQ888">
        <v>78</v>
      </c>
      <c r="AR888">
        <v>75</v>
      </c>
      <c r="AS888">
        <v>86</v>
      </c>
      <c r="AT888">
        <v>52</v>
      </c>
      <c r="AU888">
        <v>46</v>
      </c>
      <c r="AV888">
        <v>53</v>
      </c>
      <c r="AW888">
        <v>46</v>
      </c>
      <c r="AX888">
        <v>52</v>
      </c>
      <c r="AY888">
        <v>43</v>
      </c>
      <c r="AZ888">
        <v>42</v>
      </c>
      <c r="BA888">
        <v>85</v>
      </c>
      <c r="BB888">
        <v>85</v>
      </c>
      <c r="BC888">
        <v>87</v>
      </c>
      <c r="BD888">
        <v>79</v>
      </c>
      <c r="BE888">
        <v>70</v>
      </c>
      <c r="BF888">
        <v>87</v>
      </c>
      <c r="BG888">
        <v>39</v>
      </c>
      <c r="BH888">
        <v>85</v>
      </c>
      <c r="BI888">
        <v>62</v>
      </c>
      <c r="BJ888">
        <v>80</v>
      </c>
      <c r="BK888">
        <v>5</v>
      </c>
      <c r="BL888">
        <v>11</v>
      </c>
      <c r="BM888">
        <v>11</v>
      </c>
      <c r="BN888">
        <v>9</v>
      </c>
      <c r="BO888">
        <v>14</v>
      </c>
      <c r="BP888">
        <v>78</v>
      </c>
      <c r="BQ888">
        <v>82</v>
      </c>
      <c r="BR888">
        <v>55</v>
      </c>
      <c r="BS888">
        <v>85</v>
      </c>
      <c r="BT888">
        <v>59</v>
      </c>
      <c r="BU888">
        <v>82</v>
      </c>
    </row>
    <row r="889" spans="1:73" x14ac:dyDescent="0.25">
      <c r="A889" t="s">
        <v>710</v>
      </c>
      <c r="B889">
        <v>23</v>
      </c>
      <c r="C889" t="s">
        <v>116</v>
      </c>
      <c r="D889">
        <v>25</v>
      </c>
      <c r="E889">
        <f>Merge6[[#This Row],[age]]^2</f>
        <v>625</v>
      </c>
      <c r="F889" s="1">
        <v>45000000</v>
      </c>
      <c r="G889" s="1">
        <v>58000000</v>
      </c>
      <c r="H889" s="1">
        <f>Merge6[[#This Row],[MV at time]]/1000000</f>
        <v>45</v>
      </c>
      <c r="I889" s="1">
        <f>Merge6[[#This Row],[fee]]/1000000</f>
        <v>58</v>
      </c>
      <c r="J889" s="2">
        <f>Merge6[[#This Row],[fee]]/Merge6[[#This Row],[MV at time]]</f>
        <v>1.288888888888889</v>
      </c>
      <c r="K889" t="s">
        <v>1233</v>
      </c>
      <c r="L889" t="s">
        <v>11</v>
      </c>
      <c r="M889" t="s">
        <v>213</v>
      </c>
      <c r="N889" t="s">
        <v>35</v>
      </c>
      <c r="O8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8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89" t="s">
        <v>60</v>
      </c>
      <c r="R889" t="s">
        <v>6</v>
      </c>
      <c r="S889">
        <v>83</v>
      </c>
      <c r="T889">
        <v>86</v>
      </c>
      <c r="U889">
        <f>Merge6[[#This Row],[POT]]-Merge6[[#This Row],[TOT]]</f>
        <v>3</v>
      </c>
      <c r="V889" t="s">
        <v>43</v>
      </c>
      <c r="W889">
        <f>IF(Merge6[[#This Row],[Preffoot]]="Right",1,0)</f>
        <v>0</v>
      </c>
      <c r="X889" t="s">
        <v>114</v>
      </c>
      <c r="Y889">
        <f>IF(Merge6[[#This Row],[Position2]]="GK",1,0)</f>
        <v>0</v>
      </c>
      <c r="Z889">
        <f>IF(Merge6[[#This Row],[Position2]]="LB",1,0)</f>
        <v>0</v>
      </c>
      <c r="AA889">
        <f>IF(Merge6[[#This Row],[Position2]]="CB",1,0)</f>
        <v>0</v>
      </c>
      <c r="AB889">
        <f>IF(Merge6[[#This Row],[Position2]]="RB",1,0)</f>
        <v>0</v>
      </c>
      <c r="AC889">
        <f>IF(Merge6[[#This Row],[Position2]]="LWB",1,0)</f>
        <v>0</v>
      </c>
      <c r="AD889">
        <f>IF(Merge6[[#This Row],[Position2]]="RWB",1,0)</f>
        <v>0</v>
      </c>
      <c r="AE889">
        <f>IF(Merge6[[#This Row],[Position2]]="LM",1,0)</f>
        <v>0</v>
      </c>
      <c r="AF889">
        <f>IF(Merge6[[#This Row],[Position2]]="CDM",1,0)</f>
        <v>0</v>
      </c>
      <c r="AG889">
        <f>IF(Merge6[[#This Row],[Position2]]="CM",1,0)</f>
        <v>0</v>
      </c>
      <c r="AH889">
        <f>IF(Merge6[[#This Row],[Position2]]="CAM",1,0)</f>
        <v>0</v>
      </c>
      <c r="AI889">
        <f>IF(Merge6[[#This Row],[Position2]]="RM",1,0)</f>
        <v>0</v>
      </c>
      <c r="AJ889">
        <f>IF(Merge6[[#This Row],[Position2]]="LW",1,0)</f>
        <v>0</v>
      </c>
      <c r="AK889">
        <f>IF(Merge6[[#This Row],[Position2]]="RW",1,0)</f>
        <v>1</v>
      </c>
      <c r="AL889">
        <f>IF(Merge6[[#This Row],[Position2]]="CF",1,0)</f>
        <v>0</v>
      </c>
      <c r="AM889">
        <f>IF(Merge6[[#This Row],[Position2]]="ST",1,0)</f>
        <v>0</v>
      </c>
      <c r="AN889">
        <v>84</v>
      </c>
      <c r="AO889">
        <v>87</v>
      </c>
      <c r="AP889">
        <v>79</v>
      </c>
      <c r="AQ889">
        <v>76</v>
      </c>
      <c r="AR889">
        <v>74</v>
      </c>
      <c r="AS889">
        <v>45</v>
      </c>
      <c r="AT889">
        <v>83</v>
      </c>
      <c r="AU889">
        <v>77</v>
      </c>
      <c r="AV889">
        <v>79</v>
      </c>
      <c r="AW889">
        <v>81</v>
      </c>
      <c r="AX889">
        <v>79</v>
      </c>
      <c r="AY889">
        <v>78</v>
      </c>
      <c r="AZ889">
        <v>72</v>
      </c>
      <c r="BA889" t="s">
        <v>1234</v>
      </c>
      <c r="BB889">
        <v>38</v>
      </c>
      <c r="BC889">
        <v>54</v>
      </c>
      <c r="BD889">
        <v>90</v>
      </c>
      <c r="BE889">
        <v>86</v>
      </c>
      <c r="BF889">
        <v>65</v>
      </c>
      <c r="BG889">
        <v>79</v>
      </c>
      <c r="BH889">
        <v>91</v>
      </c>
      <c r="BI889">
        <v>88</v>
      </c>
      <c r="BJ889">
        <v>74</v>
      </c>
      <c r="BK889">
        <v>8</v>
      </c>
      <c r="BL889">
        <v>8</v>
      </c>
      <c r="BM889">
        <v>7</v>
      </c>
      <c r="BN889">
        <v>13</v>
      </c>
      <c r="BO889">
        <v>14</v>
      </c>
      <c r="BP889">
        <v>76</v>
      </c>
      <c r="BQ889">
        <v>83</v>
      </c>
      <c r="BR889">
        <v>82</v>
      </c>
      <c r="BS889">
        <v>55</v>
      </c>
      <c r="BT889">
        <v>77</v>
      </c>
      <c r="BU889">
        <v>80</v>
      </c>
    </row>
    <row r="890" spans="1:73" x14ac:dyDescent="0.25">
      <c r="A890" t="s">
        <v>710</v>
      </c>
      <c r="B890">
        <v>45</v>
      </c>
      <c r="C890" t="s">
        <v>116</v>
      </c>
      <c r="D890">
        <v>22</v>
      </c>
      <c r="E890">
        <f>Merge6[[#This Row],[age]]^2</f>
        <v>484</v>
      </c>
      <c r="F890" s="1">
        <v>8000000</v>
      </c>
      <c r="G890" s="1">
        <v>21000000</v>
      </c>
      <c r="H890" s="1">
        <f>Merge6[[#This Row],[MV at time]]/1000000</f>
        <v>8</v>
      </c>
      <c r="I890" s="1">
        <f>Merge6[[#This Row],[fee]]/1000000</f>
        <v>21</v>
      </c>
      <c r="J890" s="2">
        <f>Merge6[[#This Row],[fee]]/Merge6[[#This Row],[MV at time]]</f>
        <v>2.625</v>
      </c>
      <c r="K890" t="s">
        <v>509</v>
      </c>
      <c r="L890" t="s">
        <v>11</v>
      </c>
      <c r="M890" t="s">
        <v>168</v>
      </c>
      <c r="N890" t="s">
        <v>54</v>
      </c>
      <c r="O8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890" t="s">
        <v>14</v>
      </c>
      <c r="R890" t="s">
        <v>55</v>
      </c>
      <c r="S890">
        <v>80</v>
      </c>
      <c r="T890">
        <v>85</v>
      </c>
      <c r="U890">
        <f>Merge6[[#This Row],[POT]]-Merge6[[#This Row],[TOT]]</f>
        <v>5</v>
      </c>
      <c r="V890" t="s">
        <v>43</v>
      </c>
      <c r="W890">
        <f>IF(Merge6[[#This Row],[Preffoot]]="Right",1,0)</f>
        <v>0</v>
      </c>
      <c r="X890" t="s">
        <v>37</v>
      </c>
      <c r="Y890">
        <f>IF(Merge6[[#This Row],[Position2]]="GK",1,0)</f>
        <v>0</v>
      </c>
      <c r="Z890">
        <f>IF(Merge6[[#This Row],[Position2]]="LB",1,0)</f>
        <v>0</v>
      </c>
      <c r="AA890">
        <f>IF(Merge6[[#This Row],[Position2]]="CB",1,0)</f>
        <v>0</v>
      </c>
      <c r="AB890">
        <f>IF(Merge6[[#This Row],[Position2]]="RB",1,0)</f>
        <v>0</v>
      </c>
      <c r="AC890">
        <f>IF(Merge6[[#This Row],[Position2]]="LWB",1,0)</f>
        <v>0</v>
      </c>
      <c r="AD890">
        <f>IF(Merge6[[#This Row],[Position2]]="RWB",1,0)</f>
        <v>0</v>
      </c>
      <c r="AE890">
        <f>IF(Merge6[[#This Row],[Position2]]="LM",1,0)</f>
        <v>0</v>
      </c>
      <c r="AF890">
        <f>IF(Merge6[[#This Row],[Position2]]="CDM",1,0)</f>
        <v>0</v>
      </c>
      <c r="AG890">
        <f>IF(Merge6[[#This Row],[Position2]]="CM",1,0)</f>
        <v>0</v>
      </c>
      <c r="AH890">
        <f>IF(Merge6[[#This Row],[Position2]]="CAM",1,0)</f>
        <v>0</v>
      </c>
      <c r="AI890">
        <f>IF(Merge6[[#This Row],[Position2]]="RM",1,0)</f>
        <v>1</v>
      </c>
      <c r="AJ890">
        <f>IF(Merge6[[#This Row],[Position2]]="LW",1,0)</f>
        <v>0</v>
      </c>
      <c r="AK890">
        <f>IF(Merge6[[#This Row],[Position2]]="RW",1,0)</f>
        <v>0</v>
      </c>
      <c r="AL890">
        <f>IF(Merge6[[#This Row],[Position2]]="CF",1,0)</f>
        <v>0</v>
      </c>
      <c r="AM890">
        <f>IF(Merge6[[#This Row],[Position2]]="ST",1,0)</f>
        <v>0</v>
      </c>
      <c r="AN890">
        <v>80</v>
      </c>
      <c r="AO890">
        <v>83</v>
      </c>
      <c r="AP890">
        <v>76</v>
      </c>
      <c r="AQ890">
        <v>75</v>
      </c>
      <c r="AR890">
        <v>67</v>
      </c>
      <c r="AS890">
        <v>45</v>
      </c>
      <c r="AT890">
        <v>80</v>
      </c>
      <c r="AU890">
        <v>72</v>
      </c>
      <c r="AV890">
        <v>74</v>
      </c>
      <c r="AW890">
        <v>81</v>
      </c>
      <c r="AX890">
        <v>72</v>
      </c>
      <c r="AY890">
        <v>73</v>
      </c>
      <c r="AZ890">
        <v>72</v>
      </c>
      <c r="BA890">
        <v>45</v>
      </c>
      <c r="BB890">
        <v>38</v>
      </c>
      <c r="BC890">
        <v>54</v>
      </c>
      <c r="BD890">
        <v>90</v>
      </c>
      <c r="BE890">
        <v>82</v>
      </c>
      <c r="BF890">
        <v>63</v>
      </c>
      <c r="BG890">
        <v>79</v>
      </c>
      <c r="BH890">
        <v>90</v>
      </c>
      <c r="BI890">
        <v>87</v>
      </c>
      <c r="BJ890">
        <v>73</v>
      </c>
      <c r="BK890">
        <v>8</v>
      </c>
      <c r="BL890">
        <v>8</v>
      </c>
      <c r="BM890">
        <v>7</v>
      </c>
      <c r="BN890">
        <v>13</v>
      </c>
      <c r="BO890">
        <v>14</v>
      </c>
      <c r="BP890">
        <v>74</v>
      </c>
      <c r="BQ890">
        <v>80</v>
      </c>
      <c r="BR890">
        <v>79</v>
      </c>
      <c r="BS890">
        <v>55</v>
      </c>
      <c r="BT890">
        <v>75</v>
      </c>
      <c r="BU890">
        <v>79</v>
      </c>
    </row>
    <row r="891" spans="1:73" x14ac:dyDescent="0.25">
      <c r="A891" t="s">
        <v>710</v>
      </c>
      <c r="B891">
        <v>32</v>
      </c>
      <c r="C891" t="s">
        <v>116</v>
      </c>
      <c r="D891">
        <v>23</v>
      </c>
      <c r="E891">
        <f>Merge6[[#This Row],[age]]^2</f>
        <v>529</v>
      </c>
      <c r="F891" s="1">
        <v>16000000</v>
      </c>
      <c r="G891" s="1">
        <v>18600000</v>
      </c>
      <c r="H891" s="1">
        <f>Merge6[[#This Row],[MV at time]]/1000000</f>
        <v>16</v>
      </c>
      <c r="I891" s="1">
        <f>Merge6[[#This Row],[fee]]/1000000</f>
        <v>18.600000000000001</v>
      </c>
      <c r="J891" s="2">
        <f>Merge6[[#This Row],[fee]]/Merge6[[#This Row],[MV at time]]</f>
        <v>1.1625000000000001</v>
      </c>
      <c r="K891" t="s">
        <v>773</v>
      </c>
      <c r="L891" t="s">
        <v>11</v>
      </c>
      <c r="M891" t="s">
        <v>54</v>
      </c>
      <c r="N891" t="s">
        <v>213</v>
      </c>
      <c r="O8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8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91" t="s">
        <v>55</v>
      </c>
      <c r="R891" t="s">
        <v>60</v>
      </c>
      <c r="S891">
        <v>82</v>
      </c>
      <c r="T891">
        <v>87</v>
      </c>
      <c r="U891">
        <f>Merge6[[#This Row],[POT]]-Merge6[[#This Row],[TOT]]</f>
        <v>5</v>
      </c>
      <c r="V891" t="s">
        <v>43</v>
      </c>
      <c r="W891">
        <f>IF(Merge6[[#This Row],[Preffoot]]="Right",1,0)</f>
        <v>0</v>
      </c>
      <c r="X891" t="s">
        <v>37</v>
      </c>
      <c r="Y891">
        <f>IF(Merge6[[#This Row],[Position2]]="GK",1,0)</f>
        <v>0</v>
      </c>
      <c r="Z891">
        <f>IF(Merge6[[#This Row],[Position2]]="LB",1,0)</f>
        <v>0</v>
      </c>
      <c r="AA891">
        <f>IF(Merge6[[#This Row],[Position2]]="CB",1,0)</f>
        <v>0</v>
      </c>
      <c r="AB891">
        <f>IF(Merge6[[#This Row],[Position2]]="RB",1,0)</f>
        <v>0</v>
      </c>
      <c r="AC891">
        <f>IF(Merge6[[#This Row],[Position2]]="LWB",1,0)</f>
        <v>0</v>
      </c>
      <c r="AD891">
        <f>IF(Merge6[[#This Row],[Position2]]="RWB",1,0)</f>
        <v>0</v>
      </c>
      <c r="AE891">
        <f>IF(Merge6[[#This Row],[Position2]]="LM",1,0)</f>
        <v>0</v>
      </c>
      <c r="AF891">
        <f>IF(Merge6[[#This Row],[Position2]]="CDM",1,0)</f>
        <v>0</v>
      </c>
      <c r="AG891">
        <f>IF(Merge6[[#This Row],[Position2]]="CM",1,0)</f>
        <v>0</v>
      </c>
      <c r="AH891">
        <f>IF(Merge6[[#This Row],[Position2]]="CAM",1,0)</f>
        <v>0</v>
      </c>
      <c r="AI891">
        <f>IF(Merge6[[#This Row],[Position2]]="RM",1,0)</f>
        <v>1</v>
      </c>
      <c r="AJ891">
        <f>IF(Merge6[[#This Row],[Position2]]="LW",1,0)</f>
        <v>0</v>
      </c>
      <c r="AK891">
        <f>IF(Merge6[[#This Row],[Position2]]="RW",1,0)</f>
        <v>0</v>
      </c>
      <c r="AL891">
        <f>IF(Merge6[[#This Row],[Position2]]="CF",1,0)</f>
        <v>0</v>
      </c>
      <c r="AM891">
        <f>IF(Merge6[[#This Row],[Position2]]="ST",1,0)</f>
        <v>0</v>
      </c>
      <c r="AN891">
        <v>81</v>
      </c>
      <c r="AO891">
        <v>84</v>
      </c>
      <c r="AP891">
        <v>78</v>
      </c>
      <c r="AQ891">
        <v>76</v>
      </c>
      <c r="AR891">
        <v>70</v>
      </c>
      <c r="AS891">
        <v>45</v>
      </c>
      <c r="AT891">
        <v>81</v>
      </c>
      <c r="AU891">
        <v>74</v>
      </c>
      <c r="AV891">
        <v>76</v>
      </c>
      <c r="AW891">
        <v>81</v>
      </c>
      <c r="AX891">
        <v>75</v>
      </c>
      <c r="AY891">
        <v>73</v>
      </c>
      <c r="AZ891">
        <v>72</v>
      </c>
      <c r="BA891">
        <v>45</v>
      </c>
      <c r="BB891">
        <v>38</v>
      </c>
      <c r="BC891">
        <v>54</v>
      </c>
      <c r="BD891">
        <v>91</v>
      </c>
      <c r="BE891">
        <v>85</v>
      </c>
      <c r="BF891">
        <v>64</v>
      </c>
      <c r="BG891">
        <v>79</v>
      </c>
      <c r="BH891">
        <v>91</v>
      </c>
      <c r="BI891">
        <v>88</v>
      </c>
      <c r="BJ891">
        <v>74</v>
      </c>
      <c r="BK891">
        <v>8</v>
      </c>
      <c r="BL891">
        <v>8</v>
      </c>
      <c r="BM891">
        <v>7</v>
      </c>
      <c r="BN891">
        <v>13</v>
      </c>
      <c r="BO891">
        <v>14</v>
      </c>
      <c r="BP891">
        <v>76</v>
      </c>
      <c r="BQ891">
        <v>82</v>
      </c>
      <c r="BR891">
        <v>81</v>
      </c>
      <c r="BS891">
        <v>55</v>
      </c>
      <c r="BT891">
        <v>77</v>
      </c>
      <c r="BU891">
        <v>78</v>
      </c>
    </row>
    <row r="892" spans="1:73" x14ac:dyDescent="0.25">
      <c r="A892" t="s">
        <v>1338</v>
      </c>
      <c r="B892">
        <v>46</v>
      </c>
      <c r="C892" t="s">
        <v>28</v>
      </c>
      <c r="D892">
        <v>19</v>
      </c>
      <c r="E892">
        <f>Merge6[[#This Row],[age]]^2</f>
        <v>361</v>
      </c>
      <c r="F892" s="1">
        <v>4500000</v>
      </c>
      <c r="G892" s="1">
        <v>17000000</v>
      </c>
      <c r="H892" s="1">
        <f>Merge6[[#This Row],[MV at time]]/1000000</f>
        <v>4.5</v>
      </c>
      <c r="I892" s="1">
        <f>Merge6[[#This Row],[fee]]/1000000</f>
        <v>17</v>
      </c>
      <c r="J892" s="2">
        <f>Merge6[[#This Row],[fee]]/Merge6[[#This Row],[MV at time]]</f>
        <v>3.7777777777777777</v>
      </c>
      <c r="K892" t="s">
        <v>1233</v>
      </c>
      <c r="L892" t="s">
        <v>287</v>
      </c>
      <c r="M892" t="s">
        <v>1339</v>
      </c>
      <c r="N892" t="s">
        <v>19</v>
      </c>
      <c r="O8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92" t="s">
        <v>91</v>
      </c>
      <c r="R892" t="s">
        <v>7</v>
      </c>
      <c r="S892">
        <v>67</v>
      </c>
      <c r="T892">
        <v>79</v>
      </c>
      <c r="U892">
        <f>Merge6[[#This Row],[POT]]-Merge6[[#This Row],[TOT]]</f>
        <v>12</v>
      </c>
      <c r="V892" t="s">
        <v>43</v>
      </c>
      <c r="W892">
        <f>IF(Merge6[[#This Row],[Preffoot]]="Right",1,0)</f>
        <v>0</v>
      </c>
      <c r="X892" t="s">
        <v>15</v>
      </c>
      <c r="Y892">
        <f>IF(Merge6[[#This Row],[Position2]]="GK",1,0)</f>
        <v>0</v>
      </c>
      <c r="Z892">
        <f>IF(Merge6[[#This Row],[Position2]]="LB",1,0)</f>
        <v>0</v>
      </c>
      <c r="AA892">
        <f>IF(Merge6[[#This Row],[Position2]]="CB",1,0)</f>
        <v>0</v>
      </c>
      <c r="AB892">
        <f>IF(Merge6[[#This Row],[Position2]]="RB",1,0)</f>
        <v>0</v>
      </c>
      <c r="AC892">
        <f>IF(Merge6[[#This Row],[Position2]]="LWB",1,0)</f>
        <v>0</v>
      </c>
      <c r="AD892">
        <f>IF(Merge6[[#This Row],[Position2]]="RWB",1,0)</f>
        <v>0</v>
      </c>
      <c r="AE892">
        <f>IF(Merge6[[#This Row],[Position2]]="LM",1,0)</f>
        <v>0</v>
      </c>
      <c r="AF892">
        <f>IF(Merge6[[#This Row],[Position2]]="CDM",1,0)</f>
        <v>0</v>
      </c>
      <c r="AG892">
        <f>IF(Merge6[[#This Row],[Position2]]="CM",1,0)</f>
        <v>0</v>
      </c>
      <c r="AH892">
        <f>IF(Merge6[[#This Row],[Position2]]="CAM",1,0)</f>
        <v>0</v>
      </c>
      <c r="AI892">
        <f>IF(Merge6[[#This Row],[Position2]]="RM",1,0)</f>
        <v>0</v>
      </c>
      <c r="AJ892">
        <f>IF(Merge6[[#This Row],[Position2]]="LW",1,0)</f>
        <v>0</v>
      </c>
      <c r="AK892">
        <f>IF(Merge6[[#This Row],[Position2]]="RW",1,0)</f>
        <v>0</v>
      </c>
      <c r="AL892">
        <f>IF(Merge6[[#This Row],[Position2]]="CF",1,0)</f>
        <v>0</v>
      </c>
      <c r="AM892">
        <f>IF(Merge6[[#This Row],[Position2]]="ST",1,0)</f>
        <v>1</v>
      </c>
      <c r="AN892">
        <v>62</v>
      </c>
      <c r="AO892">
        <v>63</v>
      </c>
      <c r="AP892">
        <v>38</v>
      </c>
      <c r="AQ892">
        <v>56</v>
      </c>
      <c r="AR892">
        <v>44</v>
      </c>
      <c r="AS892">
        <v>62</v>
      </c>
      <c r="AT892">
        <v>70</v>
      </c>
      <c r="AU892">
        <v>67</v>
      </c>
      <c r="AV892">
        <v>66</v>
      </c>
      <c r="AW892">
        <v>50</v>
      </c>
      <c r="AX892">
        <v>48</v>
      </c>
      <c r="AY892">
        <v>70</v>
      </c>
      <c r="AZ892">
        <v>56</v>
      </c>
      <c r="BA892" t="s">
        <v>1234</v>
      </c>
      <c r="BB892">
        <v>15</v>
      </c>
      <c r="BC892">
        <v>24</v>
      </c>
      <c r="BD892">
        <v>81</v>
      </c>
      <c r="BE892">
        <v>73</v>
      </c>
      <c r="BF892">
        <v>83</v>
      </c>
      <c r="BG892">
        <v>66</v>
      </c>
      <c r="BH892">
        <v>84</v>
      </c>
      <c r="BI892">
        <v>69</v>
      </c>
      <c r="BJ892">
        <v>58</v>
      </c>
      <c r="BK892">
        <v>14</v>
      </c>
      <c r="BL892">
        <v>12</v>
      </c>
      <c r="BM892">
        <v>8</v>
      </c>
      <c r="BN892">
        <v>9</v>
      </c>
      <c r="BO892">
        <v>7</v>
      </c>
      <c r="BP892">
        <v>71</v>
      </c>
      <c r="BQ892">
        <v>64</v>
      </c>
      <c r="BR892">
        <v>66</v>
      </c>
      <c r="BS892">
        <v>28</v>
      </c>
      <c r="BT892">
        <v>52</v>
      </c>
      <c r="BU892">
        <v>59</v>
      </c>
    </row>
    <row r="893" spans="1:73" x14ac:dyDescent="0.25">
      <c r="A893" t="s">
        <v>1365</v>
      </c>
      <c r="B893">
        <v>35</v>
      </c>
      <c r="C893" t="s">
        <v>33</v>
      </c>
      <c r="D893">
        <v>24</v>
      </c>
      <c r="E893">
        <f>Merge6[[#This Row],[age]]^2</f>
        <v>576</v>
      </c>
      <c r="F893" s="1">
        <v>15000000</v>
      </c>
      <c r="G893" s="1">
        <v>13000000</v>
      </c>
      <c r="H893" s="1">
        <f>Merge6[[#This Row],[MV at time]]/1000000</f>
        <v>15</v>
      </c>
      <c r="I893" s="1">
        <f>Merge6[[#This Row],[fee]]/1000000</f>
        <v>13</v>
      </c>
      <c r="J893" s="2">
        <f>Merge6[[#This Row],[fee]]/Merge6[[#This Row],[MV at time]]</f>
        <v>0.8666666666666667</v>
      </c>
      <c r="K893" t="s">
        <v>1233</v>
      </c>
      <c r="L893" t="s">
        <v>287</v>
      </c>
      <c r="M893" t="s">
        <v>203</v>
      </c>
      <c r="N893" t="s">
        <v>213</v>
      </c>
      <c r="O8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8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93" t="s">
        <v>91</v>
      </c>
      <c r="R893" t="s">
        <v>60</v>
      </c>
      <c r="S893">
        <v>77</v>
      </c>
      <c r="T893">
        <v>82</v>
      </c>
      <c r="U893">
        <f>Merge6[[#This Row],[POT]]-Merge6[[#This Row],[TOT]]</f>
        <v>5</v>
      </c>
      <c r="V893" t="s">
        <v>8</v>
      </c>
      <c r="W893">
        <f>IF(Merge6[[#This Row],[Preffoot]]="Right",1,0)</f>
        <v>1</v>
      </c>
      <c r="X893" t="s">
        <v>27</v>
      </c>
      <c r="Y893">
        <f>IF(Merge6[[#This Row],[Position2]]="GK",1,0)</f>
        <v>0</v>
      </c>
      <c r="Z893">
        <f>IF(Merge6[[#This Row],[Position2]]="LB",1,0)</f>
        <v>0</v>
      </c>
      <c r="AA893">
        <f>IF(Merge6[[#This Row],[Position2]]="CB",1,0)</f>
        <v>0</v>
      </c>
      <c r="AB893">
        <f>IF(Merge6[[#This Row],[Position2]]="RB",1,0)</f>
        <v>1</v>
      </c>
      <c r="AC893">
        <f>IF(Merge6[[#This Row],[Position2]]="LWB",1,0)</f>
        <v>0</v>
      </c>
      <c r="AD893">
        <f>IF(Merge6[[#This Row],[Position2]]="RWB",1,0)</f>
        <v>0</v>
      </c>
      <c r="AE893">
        <f>IF(Merge6[[#This Row],[Position2]]="LM",1,0)</f>
        <v>0</v>
      </c>
      <c r="AF893">
        <f>IF(Merge6[[#This Row],[Position2]]="CDM",1,0)</f>
        <v>0</v>
      </c>
      <c r="AG893">
        <f>IF(Merge6[[#This Row],[Position2]]="CM",1,0)</f>
        <v>0</v>
      </c>
      <c r="AH893">
        <f>IF(Merge6[[#This Row],[Position2]]="CAM",1,0)</f>
        <v>0</v>
      </c>
      <c r="AI893">
        <f>IF(Merge6[[#This Row],[Position2]]="RM",1,0)</f>
        <v>0</v>
      </c>
      <c r="AJ893">
        <f>IF(Merge6[[#This Row],[Position2]]="LW",1,0)</f>
        <v>0</v>
      </c>
      <c r="AK893">
        <f>IF(Merge6[[#This Row],[Position2]]="RW",1,0)</f>
        <v>0</v>
      </c>
      <c r="AL893">
        <f>IF(Merge6[[#This Row],[Position2]]="CF",1,0)</f>
        <v>0</v>
      </c>
      <c r="AM893">
        <f>IF(Merge6[[#This Row],[Position2]]="ST",1,0)</f>
        <v>0</v>
      </c>
      <c r="AN893">
        <v>71</v>
      </c>
      <c r="AO893">
        <v>72</v>
      </c>
      <c r="AP893">
        <v>74</v>
      </c>
      <c r="AQ893">
        <v>73</v>
      </c>
      <c r="AR893">
        <v>71</v>
      </c>
      <c r="AS893">
        <v>73</v>
      </c>
      <c r="AT893">
        <v>75</v>
      </c>
      <c r="AU893">
        <v>64</v>
      </c>
      <c r="AV893">
        <v>66</v>
      </c>
      <c r="AW893">
        <v>70</v>
      </c>
      <c r="AX893">
        <v>56</v>
      </c>
      <c r="AY893">
        <v>62</v>
      </c>
      <c r="AZ893">
        <v>63</v>
      </c>
      <c r="BA893" t="s">
        <v>1234</v>
      </c>
      <c r="BB893">
        <v>71</v>
      </c>
      <c r="BC893">
        <v>73</v>
      </c>
      <c r="BD893">
        <v>77</v>
      </c>
      <c r="BE893">
        <v>92</v>
      </c>
      <c r="BF893">
        <v>78</v>
      </c>
      <c r="BG893">
        <v>69</v>
      </c>
      <c r="BH893">
        <v>82</v>
      </c>
      <c r="BI893">
        <v>72</v>
      </c>
      <c r="BJ893">
        <v>83</v>
      </c>
      <c r="BK893">
        <v>6</v>
      </c>
      <c r="BL893">
        <v>10</v>
      </c>
      <c r="BM893">
        <v>9</v>
      </c>
      <c r="BN893">
        <v>9</v>
      </c>
      <c r="BO893">
        <v>10</v>
      </c>
      <c r="BP893">
        <v>78</v>
      </c>
      <c r="BQ893">
        <v>75</v>
      </c>
      <c r="BR893">
        <v>70</v>
      </c>
      <c r="BS893">
        <v>73</v>
      </c>
      <c r="BT893">
        <v>68</v>
      </c>
      <c r="BU893">
        <v>72</v>
      </c>
    </row>
    <row r="894" spans="1:73" x14ac:dyDescent="0.25">
      <c r="A894" t="s">
        <v>711</v>
      </c>
      <c r="B894">
        <v>53</v>
      </c>
      <c r="C894" t="s">
        <v>28</v>
      </c>
      <c r="D894">
        <v>25</v>
      </c>
      <c r="E894">
        <f>Merge6[[#This Row],[age]]^2</f>
        <v>625</v>
      </c>
      <c r="F894" s="1">
        <v>15000000</v>
      </c>
      <c r="G894" s="1">
        <v>22500000</v>
      </c>
      <c r="H894" s="1">
        <f>Merge6[[#This Row],[MV at time]]/1000000</f>
        <v>15</v>
      </c>
      <c r="I894" s="1">
        <f>Merge6[[#This Row],[fee]]/1000000</f>
        <v>22.5</v>
      </c>
      <c r="J894" s="2">
        <f>Merge6[[#This Row],[fee]]/Merge6[[#This Row],[MV at time]]</f>
        <v>1.5</v>
      </c>
      <c r="K894" t="s">
        <v>509</v>
      </c>
      <c r="L894" t="s">
        <v>34</v>
      </c>
      <c r="M894" t="s">
        <v>13</v>
      </c>
      <c r="N894" t="s">
        <v>197</v>
      </c>
      <c r="O8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94" t="s">
        <v>14</v>
      </c>
      <c r="R894" t="s">
        <v>6</v>
      </c>
      <c r="S894">
        <v>79</v>
      </c>
      <c r="T894">
        <v>83</v>
      </c>
      <c r="U894">
        <f>Merge6[[#This Row],[POT]]-Merge6[[#This Row],[TOT]]</f>
        <v>4</v>
      </c>
      <c r="V894" t="s">
        <v>8</v>
      </c>
      <c r="W894">
        <f>IF(Merge6[[#This Row],[Preffoot]]="Right",1,0)</f>
        <v>1</v>
      </c>
      <c r="X894" t="s">
        <v>15</v>
      </c>
      <c r="Y894">
        <f>IF(Merge6[[#This Row],[Position2]]="GK",1,0)</f>
        <v>0</v>
      </c>
      <c r="Z894">
        <f>IF(Merge6[[#This Row],[Position2]]="LB",1,0)</f>
        <v>0</v>
      </c>
      <c r="AA894">
        <f>IF(Merge6[[#This Row],[Position2]]="CB",1,0)</f>
        <v>0</v>
      </c>
      <c r="AB894">
        <f>IF(Merge6[[#This Row],[Position2]]="RB",1,0)</f>
        <v>0</v>
      </c>
      <c r="AC894">
        <f>IF(Merge6[[#This Row],[Position2]]="LWB",1,0)</f>
        <v>0</v>
      </c>
      <c r="AD894">
        <f>IF(Merge6[[#This Row],[Position2]]="RWB",1,0)</f>
        <v>0</v>
      </c>
      <c r="AE894">
        <f>IF(Merge6[[#This Row],[Position2]]="LM",1,0)</f>
        <v>0</v>
      </c>
      <c r="AF894">
        <f>IF(Merge6[[#This Row],[Position2]]="CDM",1,0)</f>
        <v>0</v>
      </c>
      <c r="AG894">
        <f>IF(Merge6[[#This Row],[Position2]]="CM",1,0)</f>
        <v>0</v>
      </c>
      <c r="AH894">
        <f>IF(Merge6[[#This Row],[Position2]]="CAM",1,0)</f>
        <v>0</v>
      </c>
      <c r="AI894">
        <f>IF(Merge6[[#This Row],[Position2]]="RM",1,0)</f>
        <v>0</v>
      </c>
      <c r="AJ894">
        <f>IF(Merge6[[#This Row],[Position2]]="LW",1,0)</f>
        <v>0</v>
      </c>
      <c r="AK894">
        <f>IF(Merge6[[#This Row],[Position2]]="RW",1,0)</f>
        <v>0</v>
      </c>
      <c r="AL894">
        <f>IF(Merge6[[#This Row],[Position2]]="CF",1,0)</f>
        <v>0</v>
      </c>
      <c r="AM894">
        <f>IF(Merge6[[#This Row],[Position2]]="ST",1,0)</f>
        <v>1</v>
      </c>
      <c r="AN894">
        <v>80</v>
      </c>
      <c r="AO894">
        <v>75</v>
      </c>
      <c r="AP894">
        <v>50</v>
      </c>
      <c r="AQ894">
        <v>72</v>
      </c>
      <c r="AR894">
        <v>52</v>
      </c>
      <c r="AS894">
        <v>72</v>
      </c>
      <c r="AT894">
        <v>84</v>
      </c>
      <c r="AU894">
        <v>82</v>
      </c>
      <c r="AV894">
        <v>82</v>
      </c>
      <c r="AW894">
        <v>61</v>
      </c>
      <c r="AX894">
        <v>73</v>
      </c>
      <c r="AY894">
        <v>75</v>
      </c>
      <c r="AZ894">
        <v>78</v>
      </c>
      <c r="BA894">
        <v>53</v>
      </c>
      <c r="BB894">
        <v>20</v>
      </c>
      <c r="BC894">
        <v>16</v>
      </c>
      <c r="BD894">
        <v>74</v>
      </c>
      <c r="BE894">
        <v>66</v>
      </c>
      <c r="BF894">
        <v>72</v>
      </c>
      <c r="BG894">
        <v>75</v>
      </c>
      <c r="BH894">
        <v>76</v>
      </c>
      <c r="BI894">
        <v>78</v>
      </c>
      <c r="BJ894">
        <v>79</v>
      </c>
      <c r="BK894">
        <v>7</v>
      </c>
      <c r="BL894">
        <v>6</v>
      </c>
      <c r="BM894">
        <v>11</v>
      </c>
      <c r="BN894">
        <v>13</v>
      </c>
      <c r="BO894">
        <v>14</v>
      </c>
      <c r="BP894">
        <v>58</v>
      </c>
      <c r="BQ894">
        <v>76</v>
      </c>
      <c r="BR894">
        <v>80</v>
      </c>
      <c r="BS894">
        <v>22</v>
      </c>
      <c r="BT894">
        <v>57</v>
      </c>
      <c r="BU894">
        <v>77</v>
      </c>
    </row>
    <row r="895" spans="1:73" x14ac:dyDescent="0.25">
      <c r="A895" t="s">
        <v>711</v>
      </c>
      <c r="B895">
        <v>47</v>
      </c>
      <c r="C895" t="s">
        <v>28</v>
      </c>
      <c r="D895">
        <v>24</v>
      </c>
      <c r="E895">
        <f>Merge6[[#This Row],[age]]^2</f>
        <v>576</v>
      </c>
      <c r="F895" s="1">
        <v>20000000</v>
      </c>
      <c r="G895" s="1">
        <v>20000000</v>
      </c>
      <c r="H895" s="1">
        <f>Merge6[[#This Row],[MV at time]]/1000000</f>
        <v>20</v>
      </c>
      <c r="I895" s="1">
        <f>Merge6[[#This Row],[fee]]/1000000</f>
        <v>20</v>
      </c>
      <c r="J895" s="2">
        <f>Merge6[[#This Row],[fee]]/Merge6[[#This Row],[MV at time]]</f>
        <v>1</v>
      </c>
      <c r="K895" t="s">
        <v>509</v>
      </c>
      <c r="L895" t="s">
        <v>34</v>
      </c>
      <c r="M895" t="s">
        <v>231</v>
      </c>
      <c r="N895" t="s">
        <v>13</v>
      </c>
      <c r="O8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895" t="s">
        <v>6</v>
      </c>
      <c r="R895" t="s">
        <v>14</v>
      </c>
      <c r="S895">
        <v>79</v>
      </c>
      <c r="T895">
        <v>83</v>
      </c>
      <c r="U895">
        <f>Merge6[[#This Row],[POT]]-Merge6[[#This Row],[TOT]]</f>
        <v>4</v>
      </c>
      <c r="V895" t="s">
        <v>8</v>
      </c>
      <c r="W895">
        <f>IF(Merge6[[#This Row],[Preffoot]]="Right",1,0)</f>
        <v>1</v>
      </c>
      <c r="X895" t="s">
        <v>15</v>
      </c>
      <c r="Y895">
        <f>IF(Merge6[[#This Row],[Position2]]="GK",1,0)</f>
        <v>0</v>
      </c>
      <c r="Z895">
        <f>IF(Merge6[[#This Row],[Position2]]="LB",1,0)</f>
        <v>0</v>
      </c>
      <c r="AA895">
        <f>IF(Merge6[[#This Row],[Position2]]="CB",1,0)</f>
        <v>0</v>
      </c>
      <c r="AB895">
        <f>IF(Merge6[[#This Row],[Position2]]="RB",1,0)</f>
        <v>0</v>
      </c>
      <c r="AC895">
        <f>IF(Merge6[[#This Row],[Position2]]="LWB",1,0)</f>
        <v>0</v>
      </c>
      <c r="AD895">
        <f>IF(Merge6[[#This Row],[Position2]]="RWB",1,0)</f>
        <v>0</v>
      </c>
      <c r="AE895">
        <f>IF(Merge6[[#This Row],[Position2]]="LM",1,0)</f>
        <v>0</v>
      </c>
      <c r="AF895">
        <f>IF(Merge6[[#This Row],[Position2]]="CDM",1,0)</f>
        <v>0</v>
      </c>
      <c r="AG895">
        <f>IF(Merge6[[#This Row],[Position2]]="CM",1,0)</f>
        <v>0</v>
      </c>
      <c r="AH895">
        <f>IF(Merge6[[#This Row],[Position2]]="CAM",1,0)</f>
        <v>0</v>
      </c>
      <c r="AI895">
        <f>IF(Merge6[[#This Row],[Position2]]="RM",1,0)</f>
        <v>0</v>
      </c>
      <c r="AJ895">
        <f>IF(Merge6[[#This Row],[Position2]]="LW",1,0)</f>
        <v>0</v>
      </c>
      <c r="AK895">
        <f>IF(Merge6[[#This Row],[Position2]]="RW",1,0)</f>
        <v>0</v>
      </c>
      <c r="AL895">
        <f>IF(Merge6[[#This Row],[Position2]]="CF",1,0)</f>
        <v>0</v>
      </c>
      <c r="AM895">
        <f>IF(Merge6[[#This Row],[Position2]]="ST",1,0)</f>
        <v>1</v>
      </c>
      <c r="AN895">
        <v>80</v>
      </c>
      <c r="AO895">
        <v>75</v>
      </c>
      <c r="AP895">
        <v>50</v>
      </c>
      <c r="AQ895">
        <v>72</v>
      </c>
      <c r="AR895">
        <v>52</v>
      </c>
      <c r="AS895">
        <v>72</v>
      </c>
      <c r="AT895">
        <v>84</v>
      </c>
      <c r="AU895">
        <v>82</v>
      </c>
      <c r="AV895">
        <v>82</v>
      </c>
      <c r="AW895">
        <v>61</v>
      </c>
      <c r="AX895">
        <v>73</v>
      </c>
      <c r="AY895">
        <v>75</v>
      </c>
      <c r="AZ895">
        <v>78</v>
      </c>
      <c r="BA895">
        <v>53</v>
      </c>
      <c r="BB895">
        <v>20</v>
      </c>
      <c r="BC895">
        <v>16</v>
      </c>
      <c r="BD895">
        <v>74</v>
      </c>
      <c r="BE895">
        <v>66</v>
      </c>
      <c r="BF895">
        <v>72</v>
      </c>
      <c r="BG895">
        <v>75</v>
      </c>
      <c r="BH895">
        <v>76</v>
      </c>
      <c r="BI895">
        <v>78</v>
      </c>
      <c r="BJ895">
        <v>79</v>
      </c>
      <c r="BK895">
        <v>7</v>
      </c>
      <c r="BL895">
        <v>6</v>
      </c>
      <c r="BM895">
        <v>11</v>
      </c>
      <c r="BN895">
        <v>13</v>
      </c>
      <c r="BO895">
        <v>14</v>
      </c>
      <c r="BP895">
        <v>58</v>
      </c>
      <c r="BQ895">
        <v>76</v>
      </c>
      <c r="BR895">
        <v>80</v>
      </c>
      <c r="BS895">
        <v>22</v>
      </c>
      <c r="BT895">
        <v>57</v>
      </c>
      <c r="BU895">
        <v>77</v>
      </c>
    </row>
    <row r="896" spans="1:73" x14ac:dyDescent="0.25">
      <c r="A896" t="s">
        <v>711</v>
      </c>
      <c r="B896">
        <v>45</v>
      </c>
      <c r="C896" t="s">
        <v>28</v>
      </c>
      <c r="D896">
        <v>27</v>
      </c>
      <c r="E896">
        <f>Merge6[[#This Row],[age]]^2</f>
        <v>729</v>
      </c>
      <c r="F896" s="1">
        <v>25000000</v>
      </c>
      <c r="G896" s="1">
        <v>8000000</v>
      </c>
      <c r="H896" s="1">
        <f>Merge6[[#This Row],[MV at time]]/1000000</f>
        <v>25</v>
      </c>
      <c r="I896" s="1">
        <f>Merge6[[#This Row],[fee]]/1000000</f>
        <v>8</v>
      </c>
      <c r="J896" s="2">
        <f>Merge6[[#This Row],[fee]]/Merge6[[#This Row],[MV at time]]</f>
        <v>0.32</v>
      </c>
      <c r="K896" t="s">
        <v>1233</v>
      </c>
      <c r="L896" t="s">
        <v>34</v>
      </c>
      <c r="M896" t="s">
        <v>197</v>
      </c>
      <c r="N896" t="s">
        <v>171</v>
      </c>
      <c r="O8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8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896" t="s">
        <v>6</v>
      </c>
      <c r="R896" t="s">
        <v>6</v>
      </c>
      <c r="S896">
        <v>83</v>
      </c>
      <c r="T896">
        <v>84</v>
      </c>
      <c r="U896">
        <f>Merge6[[#This Row],[POT]]-Merge6[[#This Row],[TOT]]</f>
        <v>1</v>
      </c>
      <c r="V896" t="s">
        <v>8</v>
      </c>
      <c r="W896">
        <f>IF(Merge6[[#This Row],[Preffoot]]="Right",1,0)</f>
        <v>1</v>
      </c>
      <c r="X896" t="s">
        <v>15</v>
      </c>
      <c r="Y896">
        <f>IF(Merge6[[#This Row],[Position2]]="GK",1,0)</f>
        <v>0</v>
      </c>
      <c r="Z896">
        <f>IF(Merge6[[#This Row],[Position2]]="LB",1,0)</f>
        <v>0</v>
      </c>
      <c r="AA896">
        <f>IF(Merge6[[#This Row],[Position2]]="CB",1,0)</f>
        <v>0</v>
      </c>
      <c r="AB896">
        <f>IF(Merge6[[#This Row],[Position2]]="RB",1,0)</f>
        <v>0</v>
      </c>
      <c r="AC896">
        <f>IF(Merge6[[#This Row],[Position2]]="LWB",1,0)</f>
        <v>0</v>
      </c>
      <c r="AD896">
        <f>IF(Merge6[[#This Row],[Position2]]="RWB",1,0)</f>
        <v>0</v>
      </c>
      <c r="AE896">
        <f>IF(Merge6[[#This Row],[Position2]]="LM",1,0)</f>
        <v>0</v>
      </c>
      <c r="AF896">
        <f>IF(Merge6[[#This Row],[Position2]]="CDM",1,0)</f>
        <v>0</v>
      </c>
      <c r="AG896">
        <f>IF(Merge6[[#This Row],[Position2]]="CM",1,0)</f>
        <v>0</v>
      </c>
      <c r="AH896">
        <f>IF(Merge6[[#This Row],[Position2]]="CAM",1,0)</f>
        <v>0</v>
      </c>
      <c r="AI896">
        <f>IF(Merge6[[#This Row],[Position2]]="RM",1,0)</f>
        <v>0</v>
      </c>
      <c r="AJ896">
        <f>IF(Merge6[[#This Row],[Position2]]="LW",1,0)</f>
        <v>0</v>
      </c>
      <c r="AK896">
        <f>IF(Merge6[[#This Row],[Position2]]="RW",1,0)</f>
        <v>0</v>
      </c>
      <c r="AL896">
        <f>IF(Merge6[[#This Row],[Position2]]="CF",1,0)</f>
        <v>0</v>
      </c>
      <c r="AM896">
        <f>IF(Merge6[[#This Row],[Position2]]="ST",1,0)</f>
        <v>1</v>
      </c>
      <c r="AN896">
        <v>83</v>
      </c>
      <c r="AO896">
        <v>84</v>
      </c>
      <c r="AP896">
        <v>66</v>
      </c>
      <c r="AQ896">
        <v>81</v>
      </c>
      <c r="AR896">
        <v>76</v>
      </c>
      <c r="AS896">
        <v>80</v>
      </c>
      <c r="AT896">
        <v>85</v>
      </c>
      <c r="AU896">
        <v>85</v>
      </c>
      <c r="AV896">
        <v>81</v>
      </c>
      <c r="AW896">
        <v>75</v>
      </c>
      <c r="AX896">
        <v>75</v>
      </c>
      <c r="AY896">
        <v>84</v>
      </c>
      <c r="AZ896">
        <v>80</v>
      </c>
      <c r="BA896" t="s">
        <v>1234</v>
      </c>
      <c r="BB896">
        <v>32</v>
      </c>
      <c r="BC896">
        <v>35</v>
      </c>
      <c r="BD896">
        <v>78</v>
      </c>
      <c r="BE896">
        <v>76</v>
      </c>
      <c r="BF896">
        <v>76</v>
      </c>
      <c r="BG896">
        <v>77</v>
      </c>
      <c r="BH896">
        <v>76</v>
      </c>
      <c r="BI896">
        <v>83</v>
      </c>
      <c r="BJ896">
        <v>82</v>
      </c>
      <c r="BK896">
        <v>7</v>
      </c>
      <c r="BL896">
        <v>6</v>
      </c>
      <c r="BM896">
        <v>11</v>
      </c>
      <c r="BN896">
        <v>13</v>
      </c>
      <c r="BO896">
        <v>14</v>
      </c>
      <c r="BP896">
        <v>83</v>
      </c>
      <c r="BQ896">
        <v>82</v>
      </c>
      <c r="BR896">
        <v>84</v>
      </c>
      <c r="BS896">
        <v>35</v>
      </c>
      <c r="BT896">
        <v>81</v>
      </c>
      <c r="BU896">
        <v>82</v>
      </c>
    </row>
    <row r="897" spans="1:73" x14ac:dyDescent="0.25">
      <c r="A897" t="s">
        <v>712</v>
      </c>
      <c r="B897">
        <v>23</v>
      </c>
      <c r="C897" t="s">
        <v>28</v>
      </c>
      <c r="D897">
        <v>28</v>
      </c>
      <c r="E897">
        <f>Merge6[[#This Row],[age]]^2</f>
        <v>784</v>
      </c>
      <c r="F897" s="1">
        <v>35000000</v>
      </c>
      <c r="G897" s="1">
        <v>38000000</v>
      </c>
      <c r="H897" s="1">
        <f>Merge6[[#This Row],[MV at time]]/1000000</f>
        <v>35</v>
      </c>
      <c r="I897" s="1">
        <f>Merge6[[#This Row],[fee]]/1000000</f>
        <v>38</v>
      </c>
      <c r="J897" s="2">
        <f>Merge6[[#This Row],[fee]]/Merge6[[#This Row],[MV at time]]</f>
        <v>1.0857142857142856</v>
      </c>
      <c r="K897" t="s">
        <v>509</v>
      </c>
      <c r="L897" t="s">
        <v>108</v>
      </c>
      <c r="M897" t="s">
        <v>13</v>
      </c>
      <c r="N897" t="s">
        <v>319</v>
      </c>
      <c r="O8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8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897" t="s">
        <v>14</v>
      </c>
      <c r="R897" t="s">
        <v>60</v>
      </c>
      <c r="S897">
        <v>83</v>
      </c>
      <c r="T897">
        <v>83</v>
      </c>
      <c r="U897">
        <f>Merge6[[#This Row],[POT]]-Merge6[[#This Row],[TOT]]</f>
        <v>0</v>
      </c>
      <c r="V897" t="s">
        <v>8</v>
      </c>
      <c r="W897">
        <f>IF(Merge6[[#This Row],[Preffoot]]="Right",1,0)</f>
        <v>1</v>
      </c>
      <c r="X897" t="s">
        <v>15</v>
      </c>
      <c r="Y897">
        <f>IF(Merge6[[#This Row],[Position2]]="GK",1,0)</f>
        <v>0</v>
      </c>
      <c r="Z897">
        <f>IF(Merge6[[#This Row],[Position2]]="LB",1,0)</f>
        <v>0</v>
      </c>
      <c r="AA897">
        <f>IF(Merge6[[#This Row],[Position2]]="CB",1,0)</f>
        <v>0</v>
      </c>
      <c r="AB897">
        <f>IF(Merge6[[#This Row],[Position2]]="RB",1,0)</f>
        <v>0</v>
      </c>
      <c r="AC897">
        <f>IF(Merge6[[#This Row],[Position2]]="LWB",1,0)</f>
        <v>0</v>
      </c>
      <c r="AD897">
        <f>IF(Merge6[[#This Row],[Position2]]="RWB",1,0)</f>
        <v>0</v>
      </c>
      <c r="AE897">
        <f>IF(Merge6[[#This Row],[Position2]]="LM",1,0)</f>
        <v>0</v>
      </c>
      <c r="AF897">
        <f>IF(Merge6[[#This Row],[Position2]]="CDM",1,0)</f>
        <v>0</v>
      </c>
      <c r="AG897">
        <f>IF(Merge6[[#This Row],[Position2]]="CM",1,0)</f>
        <v>0</v>
      </c>
      <c r="AH897">
        <f>IF(Merge6[[#This Row],[Position2]]="CAM",1,0)</f>
        <v>0</v>
      </c>
      <c r="AI897">
        <f>IF(Merge6[[#This Row],[Position2]]="RM",1,0)</f>
        <v>0</v>
      </c>
      <c r="AJ897">
        <f>IF(Merge6[[#This Row],[Position2]]="LW",1,0)</f>
        <v>0</v>
      </c>
      <c r="AK897">
        <f>IF(Merge6[[#This Row],[Position2]]="RW",1,0)</f>
        <v>0</v>
      </c>
      <c r="AL897">
        <f>IF(Merge6[[#This Row],[Position2]]="CF",1,0)</f>
        <v>0</v>
      </c>
      <c r="AM897">
        <f>IF(Merge6[[#This Row],[Position2]]="ST",1,0)</f>
        <v>1</v>
      </c>
      <c r="AN897">
        <v>82</v>
      </c>
      <c r="AO897">
        <v>82</v>
      </c>
      <c r="AP897">
        <v>73</v>
      </c>
      <c r="AQ897">
        <v>81</v>
      </c>
      <c r="AR897">
        <v>75</v>
      </c>
      <c r="AS897">
        <v>82</v>
      </c>
      <c r="AT897">
        <v>82</v>
      </c>
      <c r="AU897">
        <v>83</v>
      </c>
      <c r="AV897">
        <v>73</v>
      </c>
      <c r="AW897">
        <v>75</v>
      </c>
      <c r="AX897">
        <v>51</v>
      </c>
      <c r="AY897">
        <v>90</v>
      </c>
      <c r="AZ897">
        <v>79</v>
      </c>
      <c r="BA897">
        <v>53</v>
      </c>
      <c r="BB897">
        <v>30</v>
      </c>
      <c r="BC897">
        <v>38</v>
      </c>
      <c r="BD897">
        <v>74</v>
      </c>
      <c r="BE897">
        <v>86</v>
      </c>
      <c r="BF897">
        <v>79</v>
      </c>
      <c r="BG897">
        <v>68</v>
      </c>
      <c r="BH897">
        <v>82</v>
      </c>
      <c r="BI897">
        <v>75</v>
      </c>
      <c r="BJ897">
        <v>75</v>
      </c>
      <c r="BK897">
        <v>14</v>
      </c>
      <c r="BL897">
        <v>7</v>
      </c>
      <c r="BM897">
        <v>11</v>
      </c>
      <c r="BN897">
        <v>13</v>
      </c>
      <c r="BO897">
        <v>10</v>
      </c>
      <c r="BP897">
        <v>81</v>
      </c>
      <c r="BQ897">
        <v>82</v>
      </c>
      <c r="BR897">
        <v>84</v>
      </c>
      <c r="BS897">
        <v>53</v>
      </c>
      <c r="BT897">
        <v>78</v>
      </c>
      <c r="BU897">
        <v>81</v>
      </c>
    </row>
    <row r="898" spans="1:73" x14ac:dyDescent="0.25">
      <c r="A898" t="s">
        <v>713</v>
      </c>
      <c r="B898">
        <v>47</v>
      </c>
      <c r="C898" t="s">
        <v>57</v>
      </c>
      <c r="D898">
        <v>23</v>
      </c>
      <c r="E898">
        <f>Merge6[[#This Row],[age]]^2</f>
        <v>529</v>
      </c>
      <c r="F898" s="1">
        <v>13500000</v>
      </c>
      <c r="G898" s="1">
        <v>12500000</v>
      </c>
      <c r="H898" s="1">
        <f>Merge6[[#This Row],[MV at time]]/1000000</f>
        <v>13.5</v>
      </c>
      <c r="I898" s="1">
        <f>Merge6[[#This Row],[fee]]/1000000</f>
        <v>12.5</v>
      </c>
      <c r="J898" s="2">
        <f>Merge6[[#This Row],[fee]]/Merge6[[#This Row],[MV at time]]</f>
        <v>0.92592592592592593</v>
      </c>
      <c r="K898" t="s">
        <v>509</v>
      </c>
      <c r="L898" t="s">
        <v>152</v>
      </c>
      <c r="M898" t="s">
        <v>681</v>
      </c>
      <c r="N898" t="s">
        <v>80</v>
      </c>
      <c r="O8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898" t="s">
        <v>42</v>
      </c>
      <c r="R898" t="s">
        <v>82</v>
      </c>
      <c r="S898">
        <v>75</v>
      </c>
      <c r="T898">
        <v>80</v>
      </c>
      <c r="U898">
        <f>Merge6[[#This Row],[POT]]-Merge6[[#This Row],[TOT]]</f>
        <v>5</v>
      </c>
      <c r="V898" t="s">
        <v>8</v>
      </c>
      <c r="W898">
        <f>IF(Merge6[[#This Row],[Preffoot]]="Right",1,0)</f>
        <v>1</v>
      </c>
      <c r="X898" t="s">
        <v>20</v>
      </c>
      <c r="Y898">
        <f>IF(Merge6[[#This Row],[Position2]]="GK",1,0)</f>
        <v>0</v>
      </c>
      <c r="Z898">
        <f>IF(Merge6[[#This Row],[Position2]]="LB",1,0)</f>
        <v>0</v>
      </c>
      <c r="AA898">
        <f>IF(Merge6[[#This Row],[Position2]]="CB",1,0)</f>
        <v>0</v>
      </c>
      <c r="AB898">
        <f>IF(Merge6[[#This Row],[Position2]]="RB",1,0)</f>
        <v>0</v>
      </c>
      <c r="AC898">
        <f>IF(Merge6[[#This Row],[Position2]]="LWB",1,0)</f>
        <v>0</v>
      </c>
      <c r="AD898">
        <f>IF(Merge6[[#This Row],[Position2]]="RWB",1,0)</f>
        <v>0</v>
      </c>
      <c r="AE898">
        <f>IF(Merge6[[#This Row],[Position2]]="LM",1,0)</f>
        <v>0</v>
      </c>
      <c r="AF898">
        <f>IF(Merge6[[#This Row],[Position2]]="CDM",1,0)</f>
        <v>0</v>
      </c>
      <c r="AG898">
        <f>IF(Merge6[[#This Row],[Position2]]="CM",1,0)</f>
        <v>1</v>
      </c>
      <c r="AH898">
        <f>IF(Merge6[[#This Row],[Position2]]="CAM",1,0)</f>
        <v>0</v>
      </c>
      <c r="AI898">
        <f>IF(Merge6[[#This Row],[Position2]]="RM",1,0)</f>
        <v>0</v>
      </c>
      <c r="AJ898">
        <f>IF(Merge6[[#This Row],[Position2]]="LW",1,0)</f>
        <v>0</v>
      </c>
      <c r="AK898">
        <f>IF(Merge6[[#This Row],[Position2]]="RW",1,0)</f>
        <v>0</v>
      </c>
      <c r="AL898">
        <f>IF(Merge6[[#This Row],[Position2]]="CF",1,0)</f>
        <v>0</v>
      </c>
      <c r="AM898">
        <f>IF(Merge6[[#This Row],[Position2]]="ST",1,0)</f>
        <v>0</v>
      </c>
      <c r="AN898">
        <v>77</v>
      </c>
      <c r="AO898">
        <v>73</v>
      </c>
      <c r="AP898">
        <v>76</v>
      </c>
      <c r="AQ898">
        <v>78</v>
      </c>
      <c r="AR898">
        <v>80</v>
      </c>
      <c r="AS898">
        <v>55</v>
      </c>
      <c r="AT898">
        <v>84</v>
      </c>
      <c r="AU898">
        <v>67</v>
      </c>
      <c r="AV898">
        <v>78</v>
      </c>
      <c r="AW898">
        <v>78</v>
      </c>
      <c r="AX898">
        <v>76</v>
      </c>
      <c r="AY898">
        <v>76</v>
      </c>
      <c r="AZ898">
        <v>73</v>
      </c>
      <c r="BA898">
        <v>60</v>
      </c>
      <c r="BB898">
        <v>58</v>
      </c>
      <c r="BC898">
        <v>61</v>
      </c>
      <c r="BD898">
        <v>69</v>
      </c>
      <c r="BE898">
        <v>76</v>
      </c>
      <c r="BF898">
        <v>65</v>
      </c>
      <c r="BG898">
        <v>70</v>
      </c>
      <c r="BH898">
        <v>68</v>
      </c>
      <c r="BI898">
        <v>73</v>
      </c>
      <c r="BJ898">
        <v>65</v>
      </c>
      <c r="BK898">
        <v>8</v>
      </c>
      <c r="BL898">
        <v>11</v>
      </c>
      <c r="BM898">
        <v>14</v>
      </c>
      <c r="BN898">
        <v>6</v>
      </c>
      <c r="BO898">
        <v>8</v>
      </c>
      <c r="BP898">
        <v>71</v>
      </c>
      <c r="BQ898">
        <v>69</v>
      </c>
      <c r="BR898">
        <v>68</v>
      </c>
      <c r="BS898">
        <v>67</v>
      </c>
      <c r="BT898">
        <v>76</v>
      </c>
      <c r="BU898">
        <v>72</v>
      </c>
    </row>
    <row r="899" spans="1:73" x14ac:dyDescent="0.25">
      <c r="A899" t="s">
        <v>713</v>
      </c>
      <c r="B899">
        <v>35</v>
      </c>
      <c r="C899" t="s">
        <v>57</v>
      </c>
      <c r="D899">
        <v>25</v>
      </c>
      <c r="E899">
        <f>Merge6[[#This Row],[age]]^2</f>
        <v>625</v>
      </c>
      <c r="F899" s="1">
        <v>15000000</v>
      </c>
      <c r="G899" s="1">
        <v>10000000</v>
      </c>
      <c r="H899" s="1">
        <f>Merge6[[#This Row],[MV at time]]/1000000</f>
        <v>15</v>
      </c>
      <c r="I899" s="1">
        <f>Merge6[[#This Row],[fee]]/1000000</f>
        <v>10</v>
      </c>
      <c r="J899" s="2">
        <f>Merge6[[#This Row],[fee]]/Merge6[[#This Row],[MV at time]]</f>
        <v>0.66666666666666663</v>
      </c>
      <c r="K899" t="s">
        <v>1050</v>
      </c>
      <c r="L899" t="s">
        <v>152</v>
      </c>
      <c r="M899" t="s">
        <v>80</v>
      </c>
      <c r="N899" t="s">
        <v>686</v>
      </c>
      <c r="O8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8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899" t="s">
        <v>82</v>
      </c>
      <c r="R899" t="s">
        <v>7</v>
      </c>
      <c r="S899">
        <v>73</v>
      </c>
      <c r="T899">
        <v>76</v>
      </c>
      <c r="U899">
        <f>Merge6[[#This Row],[POT]]-Merge6[[#This Row],[TOT]]</f>
        <v>3</v>
      </c>
      <c r="V899" t="s">
        <v>8</v>
      </c>
      <c r="W899">
        <f>IF(Merge6[[#This Row],[Preffoot]]="Right",1,0)</f>
        <v>1</v>
      </c>
      <c r="X899" t="s">
        <v>20</v>
      </c>
      <c r="Y899">
        <f>IF(Merge6[[#This Row],[Position2]]="GK",1,0)</f>
        <v>0</v>
      </c>
      <c r="Z899">
        <f>IF(Merge6[[#This Row],[Position2]]="LB",1,0)</f>
        <v>0</v>
      </c>
      <c r="AA899">
        <f>IF(Merge6[[#This Row],[Position2]]="CB",1,0)</f>
        <v>0</v>
      </c>
      <c r="AB899">
        <f>IF(Merge6[[#This Row],[Position2]]="RB",1,0)</f>
        <v>0</v>
      </c>
      <c r="AC899">
        <f>IF(Merge6[[#This Row],[Position2]]="LWB",1,0)</f>
        <v>0</v>
      </c>
      <c r="AD899">
        <f>IF(Merge6[[#This Row],[Position2]]="RWB",1,0)</f>
        <v>0</v>
      </c>
      <c r="AE899">
        <f>IF(Merge6[[#This Row],[Position2]]="LM",1,0)</f>
        <v>0</v>
      </c>
      <c r="AF899">
        <f>IF(Merge6[[#This Row],[Position2]]="CDM",1,0)</f>
        <v>0</v>
      </c>
      <c r="AG899">
        <f>IF(Merge6[[#This Row],[Position2]]="CM",1,0)</f>
        <v>1</v>
      </c>
      <c r="AH899">
        <f>IF(Merge6[[#This Row],[Position2]]="CAM",1,0)</f>
        <v>0</v>
      </c>
      <c r="AI899">
        <f>IF(Merge6[[#This Row],[Position2]]="RM",1,0)</f>
        <v>0</v>
      </c>
      <c r="AJ899">
        <f>IF(Merge6[[#This Row],[Position2]]="LW",1,0)</f>
        <v>0</v>
      </c>
      <c r="AK899">
        <f>IF(Merge6[[#This Row],[Position2]]="RW",1,0)</f>
        <v>0</v>
      </c>
      <c r="AL899">
        <f>IF(Merge6[[#This Row],[Position2]]="CF",1,0)</f>
        <v>0</v>
      </c>
      <c r="AM899">
        <f>IF(Merge6[[#This Row],[Position2]]="ST",1,0)</f>
        <v>0</v>
      </c>
      <c r="AN899">
        <v>74</v>
      </c>
      <c r="AO899">
        <v>73</v>
      </c>
      <c r="AP899">
        <v>74</v>
      </c>
      <c r="AQ899">
        <v>77</v>
      </c>
      <c r="AR899">
        <v>77</v>
      </c>
      <c r="AS899">
        <v>55</v>
      </c>
      <c r="AT899">
        <v>82</v>
      </c>
      <c r="AU899">
        <v>67</v>
      </c>
      <c r="AV899">
        <v>78</v>
      </c>
      <c r="AW899">
        <v>78</v>
      </c>
      <c r="AX899">
        <v>74</v>
      </c>
      <c r="AY899">
        <v>76</v>
      </c>
      <c r="AZ899">
        <v>73</v>
      </c>
      <c r="BA899">
        <v>60</v>
      </c>
      <c r="BB899">
        <v>58</v>
      </c>
      <c r="BC899">
        <v>61</v>
      </c>
      <c r="BD899">
        <v>69</v>
      </c>
      <c r="BE899">
        <v>75</v>
      </c>
      <c r="BF899">
        <v>57</v>
      </c>
      <c r="BG899">
        <v>70</v>
      </c>
      <c r="BH899">
        <v>66</v>
      </c>
      <c r="BI899">
        <v>73</v>
      </c>
      <c r="BJ899">
        <v>65</v>
      </c>
      <c r="BK899">
        <v>8</v>
      </c>
      <c r="BL899">
        <v>11</v>
      </c>
      <c r="BM899">
        <v>14</v>
      </c>
      <c r="BN899">
        <v>6</v>
      </c>
      <c r="BO899">
        <v>8</v>
      </c>
      <c r="BP899">
        <v>71</v>
      </c>
      <c r="BQ899">
        <v>69</v>
      </c>
      <c r="BR899">
        <v>68</v>
      </c>
      <c r="BS899">
        <v>67</v>
      </c>
      <c r="BT899">
        <v>74</v>
      </c>
      <c r="BU899">
        <v>71</v>
      </c>
    </row>
    <row r="900" spans="1:73" x14ac:dyDescent="0.25">
      <c r="A900" t="s">
        <v>714</v>
      </c>
      <c r="B900">
        <v>57</v>
      </c>
      <c r="C900" t="s">
        <v>10</v>
      </c>
      <c r="D900">
        <v>18</v>
      </c>
      <c r="E900">
        <f>Merge6[[#This Row],[age]]^2</f>
        <v>324</v>
      </c>
      <c r="F900" s="1">
        <v>25000000</v>
      </c>
      <c r="G900" s="1">
        <v>30000000</v>
      </c>
      <c r="H900" s="1">
        <f>Merge6[[#This Row],[MV at time]]/1000000</f>
        <v>25</v>
      </c>
      <c r="I900" s="1">
        <f>Merge6[[#This Row],[fee]]/1000000</f>
        <v>30</v>
      </c>
      <c r="J900" s="2">
        <f>Merge6[[#This Row],[fee]]/Merge6[[#This Row],[MV at time]]</f>
        <v>1.2</v>
      </c>
      <c r="K900" t="s">
        <v>509</v>
      </c>
      <c r="L900" t="s">
        <v>11</v>
      </c>
      <c r="M900" t="s">
        <v>230</v>
      </c>
      <c r="N900" t="s">
        <v>231</v>
      </c>
      <c r="O9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00" t="s">
        <v>30</v>
      </c>
      <c r="R900" t="s">
        <v>6</v>
      </c>
      <c r="S900">
        <v>72</v>
      </c>
      <c r="T900">
        <v>90</v>
      </c>
      <c r="U900">
        <f>Merge6[[#This Row],[POT]]-Merge6[[#This Row],[TOT]]</f>
        <v>18</v>
      </c>
      <c r="V900" t="s">
        <v>8</v>
      </c>
      <c r="W900">
        <f>IF(Merge6[[#This Row],[Preffoot]]="Right",1,0)</f>
        <v>1</v>
      </c>
      <c r="X900" t="s">
        <v>157</v>
      </c>
      <c r="Y900">
        <f>IF(Merge6[[#This Row],[Position2]]="GK",1,0)</f>
        <v>0</v>
      </c>
      <c r="Z900">
        <f>IF(Merge6[[#This Row],[Position2]]="LB",1,0)</f>
        <v>0</v>
      </c>
      <c r="AA900">
        <f>IF(Merge6[[#This Row],[Position2]]="CB",1,0)</f>
        <v>0</v>
      </c>
      <c r="AB900">
        <f>IF(Merge6[[#This Row],[Position2]]="RB",1,0)</f>
        <v>0</v>
      </c>
      <c r="AC900">
        <f>IF(Merge6[[#This Row],[Position2]]="LWB",1,0)</f>
        <v>0</v>
      </c>
      <c r="AD900">
        <f>IF(Merge6[[#This Row],[Position2]]="RWB",1,0)</f>
        <v>0</v>
      </c>
      <c r="AE900">
        <f>IF(Merge6[[#This Row],[Position2]]="LM",1,0)</f>
        <v>0</v>
      </c>
      <c r="AF900">
        <f>IF(Merge6[[#This Row],[Position2]]="CDM",1,0)</f>
        <v>0</v>
      </c>
      <c r="AG900">
        <f>IF(Merge6[[#This Row],[Position2]]="CM",1,0)</f>
        <v>0</v>
      </c>
      <c r="AH900">
        <f>IF(Merge6[[#This Row],[Position2]]="CAM",1,0)</f>
        <v>0</v>
      </c>
      <c r="AI900">
        <f>IF(Merge6[[#This Row],[Position2]]="RM",1,0)</f>
        <v>0</v>
      </c>
      <c r="AJ900">
        <f>IF(Merge6[[#This Row],[Position2]]="LW",1,0)</f>
        <v>0</v>
      </c>
      <c r="AK900">
        <f>IF(Merge6[[#This Row],[Position2]]="RW",1,0)</f>
        <v>0</v>
      </c>
      <c r="AL900">
        <f>IF(Merge6[[#This Row],[Position2]]="CF",1,0)</f>
        <v>1</v>
      </c>
      <c r="AM900">
        <f>IF(Merge6[[#This Row],[Position2]]="ST",1,0)</f>
        <v>0</v>
      </c>
      <c r="AN900">
        <v>74</v>
      </c>
      <c r="AO900">
        <v>77</v>
      </c>
      <c r="AP900">
        <v>58</v>
      </c>
      <c r="AQ900">
        <v>67</v>
      </c>
      <c r="AR900">
        <v>57</v>
      </c>
      <c r="AS900">
        <v>59</v>
      </c>
      <c r="AT900">
        <v>72</v>
      </c>
      <c r="AU900">
        <v>68</v>
      </c>
      <c r="AV900">
        <v>64</v>
      </c>
      <c r="AW900">
        <v>72</v>
      </c>
      <c r="AX900">
        <v>55</v>
      </c>
      <c r="AY900">
        <v>67</v>
      </c>
      <c r="AZ900">
        <v>70</v>
      </c>
      <c r="BA900">
        <v>42</v>
      </c>
      <c r="BB900">
        <v>40</v>
      </c>
      <c r="BC900">
        <v>47</v>
      </c>
      <c r="BD900">
        <v>86</v>
      </c>
      <c r="BE900">
        <v>69</v>
      </c>
      <c r="BF900">
        <v>66</v>
      </c>
      <c r="BG900">
        <v>70</v>
      </c>
      <c r="BH900">
        <v>81</v>
      </c>
      <c r="BI900">
        <v>78</v>
      </c>
      <c r="BJ900">
        <v>54</v>
      </c>
      <c r="BK900">
        <v>5</v>
      </c>
      <c r="BL900">
        <v>13</v>
      </c>
      <c r="BM900">
        <v>8</v>
      </c>
      <c r="BN900">
        <v>13</v>
      </c>
      <c r="BO900">
        <v>11</v>
      </c>
      <c r="BP900">
        <v>60</v>
      </c>
      <c r="BQ900">
        <v>68</v>
      </c>
      <c r="BR900">
        <v>68</v>
      </c>
      <c r="BS900">
        <v>31</v>
      </c>
      <c r="BT900">
        <v>70</v>
      </c>
      <c r="BU900">
        <v>74</v>
      </c>
    </row>
    <row r="901" spans="1:73" x14ac:dyDescent="0.25">
      <c r="A901" t="s">
        <v>715</v>
      </c>
      <c r="B901">
        <v>17</v>
      </c>
      <c r="C901" t="s">
        <v>116</v>
      </c>
      <c r="D901">
        <v>23</v>
      </c>
      <c r="E901">
        <f>Merge6[[#This Row],[age]]^2</f>
        <v>529</v>
      </c>
      <c r="F901" s="1">
        <v>11000000</v>
      </c>
      <c r="G901" s="1">
        <v>10000000</v>
      </c>
      <c r="H901" s="1">
        <f>Merge6[[#This Row],[MV at time]]/1000000</f>
        <v>11</v>
      </c>
      <c r="I901" s="1">
        <f>Merge6[[#This Row],[fee]]/1000000</f>
        <v>10</v>
      </c>
      <c r="J901" s="2">
        <f>Merge6[[#This Row],[fee]]/Merge6[[#This Row],[MV at time]]</f>
        <v>0.90909090909090906</v>
      </c>
      <c r="K901" t="s">
        <v>509</v>
      </c>
      <c r="L901" t="s">
        <v>149</v>
      </c>
      <c r="M901" t="s">
        <v>53</v>
      </c>
      <c r="N901" t="s">
        <v>126</v>
      </c>
      <c r="O9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01" t="s">
        <v>55</v>
      </c>
      <c r="R901" t="s">
        <v>55</v>
      </c>
      <c r="S901">
        <v>76</v>
      </c>
      <c r="T901">
        <v>80</v>
      </c>
      <c r="U901">
        <f>Merge6[[#This Row],[POT]]-Merge6[[#This Row],[TOT]]</f>
        <v>4</v>
      </c>
      <c r="V901" t="s">
        <v>43</v>
      </c>
      <c r="W901">
        <f>IF(Merge6[[#This Row],[Preffoot]]="Right",1,0)</f>
        <v>0</v>
      </c>
      <c r="X901" t="s">
        <v>37</v>
      </c>
      <c r="Y901">
        <f>IF(Merge6[[#This Row],[Position2]]="GK",1,0)</f>
        <v>0</v>
      </c>
      <c r="Z901">
        <f>IF(Merge6[[#This Row],[Position2]]="LB",1,0)</f>
        <v>0</v>
      </c>
      <c r="AA901">
        <f>IF(Merge6[[#This Row],[Position2]]="CB",1,0)</f>
        <v>0</v>
      </c>
      <c r="AB901">
        <f>IF(Merge6[[#This Row],[Position2]]="RB",1,0)</f>
        <v>0</v>
      </c>
      <c r="AC901">
        <f>IF(Merge6[[#This Row],[Position2]]="LWB",1,0)</f>
        <v>0</v>
      </c>
      <c r="AD901">
        <f>IF(Merge6[[#This Row],[Position2]]="RWB",1,0)</f>
        <v>0</v>
      </c>
      <c r="AE901">
        <f>IF(Merge6[[#This Row],[Position2]]="LM",1,0)</f>
        <v>0</v>
      </c>
      <c r="AF901">
        <f>IF(Merge6[[#This Row],[Position2]]="CDM",1,0)</f>
        <v>0</v>
      </c>
      <c r="AG901">
        <f>IF(Merge6[[#This Row],[Position2]]="CM",1,0)</f>
        <v>0</v>
      </c>
      <c r="AH901">
        <f>IF(Merge6[[#This Row],[Position2]]="CAM",1,0)</f>
        <v>0</v>
      </c>
      <c r="AI901">
        <f>IF(Merge6[[#This Row],[Position2]]="RM",1,0)</f>
        <v>1</v>
      </c>
      <c r="AJ901">
        <f>IF(Merge6[[#This Row],[Position2]]="LW",1,0)</f>
        <v>0</v>
      </c>
      <c r="AK901">
        <f>IF(Merge6[[#This Row],[Position2]]="RW",1,0)</f>
        <v>0</v>
      </c>
      <c r="AL901">
        <f>IF(Merge6[[#This Row],[Position2]]="CF",1,0)</f>
        <v>0</v>
      </c>
      <c r="AM901">
        <f>IF(Merge6[[#This Row],[Position2]]="ST",1,0)</f>
        <v>0</v>
      </c>
      <c r="AN901">
        <v>76</v>
      </c>
      <c r="AO901">
        <v>76</v>
      </c>
      <c r="AP901">
        <v>74</v>
      </c>
      <c r="AQ901">
        <v>75</v>
      </c>
      <c r="AR901">
        <v>66</v>
      </c>
      <c r="AS901">
        <v>69</v>
      </c>
      <c r="AT901">
        <v>76</v>
      </c>
      <c r="AU901">
        <v>74</v>
      </c>
      <c r="AV901">
        <v>72</v>
      </c>
      <c r="AW901">
        <v>78</v>
      </c>
      <c r="AX901">
        <v>73</v>
      </c>
      <c r="AY901">
        <v>68</v>
      </c>
      <c r="AZ901">
        <v>69</v>
      </c>
      <c r="BA901">
        <v>37</v>
      </c>
      <c r="BB901">
        <v>23</v>
      </c>
      <c r="BC901">
        <v>27</v>
      </c>
      <c r="BD901">
        <v>74</v>
      </c>
      <c r="BE901">
        <v>73</v>
      </c>
      <c r="BF901">
        <v>75</v>
      </c>
      <c r="BG901">
        <v>69</v>
      </c>
      <c r="BH901">
        <v>78</v>
      </c>
      <c r="BI901">
        <v>74</v>
      </c>
      <c r="BJ901">
        <v>75</v>
      </c>
      <c r="BK901">
        <v>13</v>
      </c>
      <c r="BL901">
        <v>8</v>
      </c>
      <c r="BM901">
        <v>13</v>
      </c>
      <c r="BN901">
        <v>11</v>
      </c>
      <c r="BO901">
        <v>6</v>
      </c>
      <c r="BP901">
        <v>45</v>
      </c>
      <c r="BQ901">
        <v>75</v>
      </c>
      <c r="BR901">
        <v>76</v>
      </c>
      <c r="BS901">
        <v>26</v>
      </c>
      <c r="BT901">
        <v>74</v>
      </c>
      <c r="BU901">
        <v>74</v>
      </c>
    </row>
    <row r="902" spans="1:73" x14ac:dyDescent="0.25">
      <c r="A902" t="s">
        <v>1255</v>
      </c>
      <c r="B902">
        <v>34</v>
      </c>
      <c r="C902" t="s">
        <v>57</v>
      </c>
      <c r="D902">
        <v>30</v>
      </c>
      <c r="E902">
        <f>Merge6[[#This Row],[age]]^2</f>
        <v>900</v>
      </c>
      <c r="F902" s="1">
        <v>20000000</v>
      </c>
      <c r="G902" s="1">
        <v>9000000</v>
      </c>
      <c r="H902" s="1">
        <f>Merge6[[#This Row],[MV at time]]/1000000</f>
        <v>20</v>
      </c>
      <c r="I902" s="1">
        <f>Merge6[[#This Row],[fee]]/1000000</f>
        <v>9</v>
      </c>
      <c r="J902" s="2">
        <f>Merge6[[#This Row],[fee]]/Merge6[[#This Row],[MV at time]]</f>
        <v>0.45</v>
      </c>
      <c r="K902" t="s">
        <v>1233</v>
      </c>
      <c r="L902" t="s">
        <v>387</v>
      </c>
      <c r="M902" t="s">
        <v>19</v>
      </c>
      <c r="N902" t="s">
        <v>129</v>
      </c>
      <c r="O9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02" t="s">
        <v>7</v>
      </c>
      <c r="R902" t="s">
        <v>60</v>
      </c>
      <c r="S902">
        <v>80</v>
      </c>
      <c r="T902">
        <v>80</v>
      </c>
      <c r="U902">
        <f>Merge6[[#This Row],[POT]]-Merge6[[#This Row],[TOT]]</f>
        <v>0</v>
      </c>
      <c r="V902" t="s">
        <v>8</v>
      </c>
      <c r="W902">
        <f>IF(Merge6[[#This Row],[Preffoot]]="Right",1,0)</f>
        <v>1</v>
      </c>
      <c r="X902" t="s">
        <v>20</v>
      </c>
      <c r="Y902">
        <f>IF(Merge6[[#This Row],[Position2]]="GK",1,0)</f>
        <v>0</v>
      </c>
      <c r="Z902">
        <f>IF(Merge6[[#This Row],[Position2]]="LB",1,0)</f>
        <v>0</v>
      </c>
      <c r="AA902">
        <f>IF(Merge6[[#This Row],[Position2]]="CB",1,0)</f>
        <v>0</v>
      </c>
      <c r="AB902">
        <f>IF(Merge6[[#This Row],[Position2]]="RB",1,0)</f>
        <v>0</v>
      </c>
      <c r="AC902">
        <f>IF(Merge6[[#This Row],[Position2]]="LWB",1,0)</f>
        <v>0</v>
      </c>
      <c r="AD902">
        <f>IF(Merge6[[#This Row],[Position2]]="RWB",1,0)</f>
        <v>0</v>
      </c>
      <c r="AE902">
        <f>IF(Merge6[[#This Row],[Position2]]="LM",1,0)</f>
        <v>0</v>
      </c>
      <c r="AF902">
        <f>IF(Merge6[[#This Row],[Position2]]="CDM",1,0)</f>
        <v>0</v>
      </c>
      <c r="AG902">
        <f>IF(Merge6[[#This Row],[Position2]]="CM",1,0)</f>
        <v>1</v>
      </c>
      <c r="AH902">
        <f>IF(Merge6[[#This Row],[Position2]]="CAM",1,0)</f>
        <v>0</v>
      </c>
      <c r="AI902">
        <f>IF(Merge6[[#This Row],[Position2]]="RM",1,0)</f>
        <v>0</v>
      </c>
      <c r="AJ902">
        <f>IF(Merge6[[#This Row],[Position2]]="LW",1,0)</f>
        <v>0</v>
      </c>
      <c r="AK902">
        <f>IF(Merge6[[#This Row],[Position2]]="RW",1,0)</f>
        <v>0</v>
      </c>
      <c r="AL902">
        <f>IF(Merge6[[#This Row],[Position2]]="CF",1,0)</f>
        <v>0</v>
      </c>
      <c r="AM902">
        <f>IF(Merge6[[#This Row],[Position2]]="ST",1,0)</f>
        <v>0</v>
      </c>
      <c r="AN902">
        <v>80</v>
      </c>
      <c r="AO902">
        <v>78</v>
      </c>
      <c r="AP902">
        <v>63</v>
      </c>
      <c r="AQ902">
        <v>81</v>
      </c>
      <c r="AR902">
        <v>80</v>
      </c>
      <c r="AS902">
        <v>41</v>
      </c>
      <c r="AT902">
        <v>73</v>
      </c>
      <c r="AU902">
        <v>68</v>
      </c>
      <c r="AV902">
        <v>75</v>
      </c>
      <c r="AW902">
        <v>60</v>
      </c>
      <c r="AX902">
        <v>70</v>
      </c>
      <c r="AY902">
        <v>61</v>
      </c>
      <c r="AZ902">
        <v>68</v>
      </c>
      <c r="BA902" t="s">
        <v>1234</v>
      </c>
      <c r="BB902">
        <v>73</v>
      </c>
      <c r="BC902">
        <v>79</v>
      </c>
      <c r="BD902">
        <v>67</v>
      </c>
      <c r="BE902">
        <v>89</v>
      </c>
      <c r="BF902">
        <v>69</v>
      </c>
      <c r="BG902">
        <v>64</v>
      </c>
      <c r="BH902">
        <v>69</v>
      </c>
      <c r="BI902">
        <v>69</v>
      </c>
      <c r="BJ902">
        <v>55</v>
      </c>
      <c r="BK902">
        <v>14</v>
      </c>
      <c r="BL902">
        <v>12</v>
      </c>
      <c r="BM902">
        <v>8</v>
      </c>
      <c r="BN902">
        <v>9</v>
      </c>
      <c r="BO902">
        <v>13</v>
      </c>
      <c r="BP902">
        <v>72</v>
      </c>
      <c r="BQ902">
        <v>83</v>
      </c>
      <c r="BR902">
        <v>78</v>
      </c>
      <c r="BS902">
        <v>79</v>
      </c>
      <c r="BT902">
        <v>79</v>
      </c>
      <c r="BU902">
        <v>83</v>
      </c>
    </row>
    <row r="903" spans="1:73" x14ac:dyDescent="0.25">
      <c r="A903" t="s">
        <v>716</v>
      </c>
      <c r="B903">
        <v>35</v>
      </c>
      <c r="C903" t="s">
        <v>10</v>
      </c>
      <c r="D903">
        <v>29</v>
      </c>
      <c r="E903">
        <f>Merge6[[#This Row],[age]]^2</f>
        <v>841</v>
      </c>
      <c r="F903" s="1">
        <v>14000000</v>
      </c>
      <c r="G903" s="1">
        <v>12000000</v>
      </c>
      <c r="H903" s="1">
        <f>Merge6[[#This Row],[MV at time]]/1000000</f>
        <v>14</v>
      </c>
      <c r="I903" s="1">
        <f>Merge6[[#This Row],[fee]]/1000000</f>
        <v>12</v>
      </c>
      <c r="J903" s="2">
        <f>Merge6[[#This Row],[fee]]/Merge6[[#This Row],[MV at time]]</f>
        <v>0.8571428571428571</v>
      </c>
      <c r="K903" t="s">
        <v>509</v>
      </c>
      <c r="L903" t="s">
        <v>149</v>
      </c>
      <c r="M903" t="s">
        <v>717</v>
      </c>
      <c r="N903" t="s">
        <v>64</v>
      </c>
      <c r="O9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903" t="s">
        <v>55</v>
      </c>
      <c r="R903" t="s">
        <v>66</v>
      </c>
      <c r="S903">
        <v>66</v>
      </c>
      <c r="T903">
        <v>66</v>
      </c>
      <c r="U903">
        <f>Merge6[[#This Row],[POT]]-Merge6[[#This Row],[TOT]]</f>
        <v>0</v>
      </c>
      <c r="V903" t="s">
        <v>43</v>
      </c>
      <c r="W903">
        <f>IF(Merge6[[#This Row],[Preffoot]]="Right",1,0)</f>
        <v>0</v>
      </c>
      <c r="X903" t="s">
        <v>26</v>
      </c>
      <c r="Y903">
        <f>IF(Merge6[[#This Row],[Position2]]="GK",1,0)</f>
        <v>0</v>
      </c>
      <c r="Z903">
        <f>IF(Merge6[[#This Row],[Position2]]="LB",1,0)</f>
        <v>1</v>
      </c>
      <c r="AA903">
        <f>IF(Merge6[[#This Row],[Position2]]="CB",1,0)</f>
        <v>0</v>
      </c>
      <c r="AB903">
        <f>IF(Merge6[[#This Row],[Position2]]="RB",1,0)</f>
        <v>0</v>
      </c>
      <c r="AC903">
        <f>IF(Merge6[[#This Row],[Position2]]="LWB",1,0)</f>
        <v>0</v>
      </c>
      <c r="AD903">
        <f>IF(Merge6[[#This Row],[Position2]]="RWB",1,0)</f>
        <v>0</v>
      </c>
      <c r="AE903">
        <f>IF(Merge6[[#This Row],[Position2]]="LM",1,0)</f>
        <v>0</v>
      </c>
      <c r="AF903">
        <f>IF(Merge6[[#This Row],[Position2]]="CDM",1,0)</f>
        <v>0</v>
      </c>
      <c r="AG903">
        <f>IF(Merge6[[#This Row],[Position2]]="CM",1,0)</f>
        <v>0</v>
      </c>
      <c r="AH903">
        <f>IF(Merge6[[#This Row],[Position2]]="CAM",1,0)</f>
        <v>0</v>
      </c>
      <c r="AI903">
        <f>IF(Merge6[[#This Row],[Position2]]="RM",1,0)</f>
        <v>0</v>
      </c>
      <c r="AJ903">
        <f>IF(Merge6[[#This Row],[Position2]]="LW",1,0)</f>
        <v>0</v>
      </c>
      <c r="AK903">
        <f>IF(Merge6[[#This Row],[Position2]]="RW",1,0)</f>
        <v>0</v>
      </c>
      <c r="AL903">
        <f>IF(Merge6[[#This Row],[Position2]]="CF",1,0)</f>
        <v>0</v>
      </c>
      <c r="AM903">
        <f>IF(Merge6[[#This Row],[Position2]]="ST",1,0)</f>
        <v>0</v>
      </c>
      <c r="AN903">
        <v>65</v>
      </c>
      <c r="AO903">
        <v>61</v>
      </c>
      <c r="AP903">
        <v>66</v>
      </c>
      <c r="AQ903">
        <v>63</v>
      </c>
      <c r="AR903">
        <v>64</v>
      </c>
      <c r="AS903">
        <v>53</v>
      </c>
      <c r="AT903">
        <v>59</v>
      </c>
      <c r="AU903">
        <v>44</v>
      </c>
      <c r="AV903">
        <v>49</v>
      </c>
      <c r="AW903">
        <v>70</v>
      </c>
      <c r="AX903">
        <v>58</v>
      </c>
      <c r="AY903">
        <v>57</v>
      </c>
      <c r="AZ903">
        <v>48</v>
      </c>
      <c r="BA903">
        <v>67</v>
      </c>
      <c r="BB903">
        <v>60</v>
      </c>
      <c r="BC903">
        <v>61</v>
      </c>
      <c r="BD903">
        <v>68</v>
      </c>
      <c r="BE903">
        <v>73</v>
      </c>
      <c r="BF903">
        <v>74</v>
      </c>
      <c r="BG903">
        <v>71</v>
      </c>
      <c r="BH903">
        <v>70</v>
      </c>
      <c r="BI903">
        <v>69</v>
      </c>
      <c r="BJ903">
        <v>79</v>
      </c>
      <c r="BK903">
        <v>8</v>
      </c>
      <c r="BL903">
        <v>12</v>
      </c>
      <c r="BM903">
        <v>10</v>
      </c>
      <c r="BN903">
        <v>16</v>
      </c>
      <c r="BO903">
        <v>16</v>
      </c>
      <c r="BP903">
        <v>72</v>
      </c>
      <c r="BQ903">
        <v>68</v>
      </c>
      <c r="BR903">
        <v>49</v>
      </c>
      <c r="BS903">
        <v>66</v>
      </c>
      <c r="BT903">
        <v>55</v>
      </c>
      <c r="BU903">
        <v>67</v>
      </c>
    </row>
    <row r="904" spans="1:73" x14ac:dyDescent="0.25">
      <c r="A904" t="s">
        <v>718</v>
      </c>
      <c r="B904">
        <v>41</v>
      </c>
      <c r="C904" t="s">
        <v>23</v>
      </c>
      <c r="D904">
        <v>21</v>
      </c>
      <c r="E904">
        <f>Merge6[[#This Row],[age]]^2</f>
        <v>441</v>
      </c>
      <c r="F904" s="1">
        <v>4000000</v>
      </c>
      <c r="G904" s="1">
        <v>21750000</v>
      </c>
      <c r="H904" s="1">
        <f>Merge6[[#This Row],[MV at time]]/1000000</f>
        <v>4</v>
      </c>
      <c r="I904" s="1">
        <f>Merge6[[#This Row],[fee]]/1000000</f>
        <v>21.75</v>
      </c>
      <c r="J904" s="2">
        <f>Merge6[[#This Row],[fee]]/Merge6[[#This Row],[MV at time]]</f>
        <v>5.4375</v>
      </c>
      <c r="K904" t="s">
        <v>509</v>
      </c>
      <c r="L904" t="s">
        <v>11</v>
      </c>
      <c r="M904" t="s">
        <v>551</v>
      </c>
      <c r="N904" t="s">
        <v>206</v>
      </c>
      <c r="O9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04" t="s">
        <v>30</v>
      </c>
      <c r="R904" t="s">
        <v>6</v>
      </c>
      <c r="S904">
        <v>79</v>
      </c>
      <c r="T904">
        <v>86</v>
      </c>
      <c r="U904">
        <f>Merge6[[#This Row],[POT]]-Merge6[[#This Row],[TOT]]</f>
        <v>7</v>
      </c>
      <c r="V904" t="s">
        <v>43</v>
      </c>
      <c r="W904">
        <f>IF(Merge6[[#This Row],[Preffoot]]="Right",1,0)</f>
        <v>0</v>
      </c>
      <c r="X904" t="s">
        <v>26</v>
      </c>
      <c r="Y904">
        <f>IF(Merge6[[#This Row],[Position2]]="GK",1,0)</f>
        <v>0</v>
      </c>
      <c r="Z904">
        <f>IF(Merge6[[#This Row],[Position2]]="LB",1,0)</f>
        <v>1</v>
      </c>
      <c r="AA904">
        <f>IF(Merge6[[#This Row],[Position2]]="CB",1,0)</f>
        <v>0</v>
      </c>
      <c r="AB904">
        <f>IF(Merge6[[#This Row],[Position2]]="RB",1,0)</f>
        <v>0</v>
      </c>
      <c r="AC904">
        <f>IF(Merge6[[#This Row],[Position2]]="LWB",1,0)</f>
        <v>0</v>
      </c>
      <c r="AD904">
        <f>IF(Merge6[[#This Row],[Position2]]="RWB",1,0)</f>
        <v>0</v>
      </c>
      <c r="AE904">
        <f>IF(Merge6[[#This Row],[Position2]]="LM",1,0)</f>
        <v>0</v>
      </c>
      <c r="AF904">
        <f>IF(Merge6[[#This Row],[Position2]]="CDM",1,0)</f>
        <v>0</v>
      </c>
      <c r="AG904">
        <f>IF(Merge6[[#This Row],[Position2]]="CM",1,0)</f>
        <v>0</v>
      </c>
      <c r="AH904">
        <f>IF(Merge6[[#This Row],[Position2]]="CAM",1,0)</f>
        <v>0</v>
      </c>
      <c r="AI904">
        <f>IF(Merge6[[#This Row],[Position2]]="RM",1,0)</f>
        <v>0</v>
      </c>
      <c r="AJ904">
        <f>IF(Merge6[[#This Row],[Position2]]="LW",1,0)</f>
        <v>0</v>
      </c>
      <c r="AK904">
        <f>IF(Merge6[[#This Row],[Position2]]="RW",1,0)</f>
        <v>0</v>
      </c>
      <c r="AL904">
        <f>IF(Merge6[[#This Row],[Position2]]="CF",1,0)</f>
        <v>0</v>
      </c>
      <c r="AM904">
        <f>IF(Merge6[[#This Row],[Position2]]="ST",1,0)</f>
        <v>0</v>
      </c>
      <c r="AN904">
        <v>80</v>
      </c>
      <c r="AO904">
        <v>81</v>
      </c>
      <c r="AP904">
        <v>80</v>
      </c>
      <c r="AQ904">
        <v>76</v>
      </c>
      <c r="AR904">
        <v>75</v>
      </c>
      <c r="AS904">
        <v>68</v>
      </c>
      <c r="AT904">
        <v>76</v>
      </c>
      <c r="AU904">
        <v>64</v>
      </c>
      <c r="AV904">
        <v>68</v>
      </c>
      <c r="AW904">
        <v>81</v>
      </c>
      <c r="AX904">
        <v>57</v>
      </c>
      <c r="AY904">
        <v>54</v>
      </c>
      <c r="AZ904">
        <v>59</v>
      </c>
      <c r="BA904">
        <v>74</v>
      </c>
      <c r="BB904">
        <v>78</v>
      </c>
      <c r="BC904">
        <v>77</v>
      </c>
      <c r="BD904">
        <v>86</v>
      </c>
      <c r="BE904">
        <v>84</v>
      </c>
      <c r="BF904">
        <v>68</v>
      </c>
      <c r="BG904">
        <v>82</v>
      </c>
      <c r="BH904">
        <v>84</v>
      </c>
      <c r="BI904">
        <v>82</v>
      </c>
      <c r="BJ904">
        <v>76</v>
      </c>
      <c r="BK904">
        <v>10</v>
      </c>
      <c r="BL904">
        <v>12</v>
      </c>
      <c r="BM904">
        <v>7</v>
      </c>
      <c r="BN904">
        <v>11</v>
      </c>
      <c r="BO904">
        <v>15</v>
      </c>
      <c r="BP904">
        <v>77</v>
      </c>
      <c r="BQ904">
        <v>79</v>
      </c>
      <c r="BR904">
        <v>75</v>
      </c>
      <c r="BS904">
        <v>76</v>
      </c>
      <c r="BT904">
        <v>73</v>
      </c>
      <c r="BU904">
        <v>79</v>
      </c>
    </row>
    <row r="905" spans="1:73" x14ac:dyDescent="0.25">
      <c r="A905" t="s">
        <v>719</v>
      </c>
      <c r="B905">
        <v>22</v>
      </c>
      <c r="C905" t="s">
        <v>57</v>
      </c>
      <c r="D905">
        <v>22</v>
      </c>
      <c r="E905">
        <f>Merge6[[#This Row],[age]]^2</f>
        <v>484</v>
      </c>
      <c r="F905" s="1">
        <v>18000000</v>
      </c>
      <c r="G905" s="1">
        <v>20000000</v>
      </c>
      <c r="H905" s="1">
        <f>Merge6[[#This Row],[MV at time]]/1000000</f>
        <v>18</v>
      </c>
      <c r="I905" s="1">
        <f>Merge6[[#This Row],[fee]]/1000000</f>
        <v>20</v>
      </c>
      <c r="J905" s="2">
        <f>Merge6[[#This Row],[fee]]/Merge6[[#This Row],[MV at time]]</f>
        <v>1.1111111111111112</v>
      </c>
      <c r="K905" t="s">
        <v>509</v>
      </c>
      <c r="L905" t="s">
        <v>238</v>
      </c>
      <c r="M905" t="s">
        <v>240</v>
      </c>
      <c r="N905" t="s">
        <v>363</v>
      </c>
      <c r="O9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05" t="s">
        <v>91</v>
      </c>
      <c r="R905" t="s">
        <v>55</v>
      </c>
      <c r="S905">
        <v>78</v>
      </c>
      <c r="T905">
        <v>85</v>
      </c>
      <c r="U905">
        <f>Merge6[[#This Row],[POT]]-Merge6[[#This Row],[TOT]]</f>
        <v>7</v>
      </c>
      <c r="V905" t="s">
        <v>8</v>
      </c>
      <c r="W905">
        <f>IF(Merge6[[#This Row],[Preffoot]]="Right",1,0)</f>
        <v>1</v>
      </c>
      <c r="X905" t="s">
        <v>20</v>
      </c>
      <c r="Y905">
        <f>IF(Merge6[[#This Row],[Position2]]="GK",1,0)</f>
        <v>0</v>
      </c>
      <c r="Z905">
        <f>IF(Merge6[[#This Row],[Position2]]="LB",1,0)</f>
        <v>0</v>
      </c>
      <c r="AA905">
        <f>IF(Merge6[[#This Row],[Position2]]="CB",1,0)</f>
        <v>0</v>
      </c>
      <c r="AB905">
        <f>IF(Merge6[[#This Row],[Position2]]="RB",1,0)</f>
        <v>0</v>
      </c>
      <c r="AC905">
        <f>IF(Merge6[[#This Row],[Position2]]="LWB",1,0)</f>
        <v>0</v>
      </c>
      <c r="AD905">
        <f>IF(Merge6[[#This Row],[Position2]]="RWB",1,0)</f>
        <v>0</v>
      </c>
      <c r="AE905">
        <f>IF(Merge6[[#This Row],[Position2]]="LM",1,0)</f>
        <v>0</v>
      </c>
      <c r="AF905">
        <f>IF(Merge6[[#This Row],[Position2]]="CDM",1,0)</f>
        <v>0</v>
      </c>
      <c r="AG905">
        <f>IF(Merge6[[#This Row],[Position2]]="CM",1,0)</f>
        <v>1</v>
      </c>
      <c r="AH905">
        <f>IF(Merge6[[#This Row],[Position2]]="CAM",1,0)</f>
        <v>0</v>
      </c>
      <c r="AI905">
        <f>IF(Merge6[[#This Row],[Position2]]="RM",1,0)</f>
        <v>0</v>
      </c>
      <c r="AJ905">
        <f>IF(Merge6[[#This Row],[Position2]]="LW",1,0)</f>
        <v>0</v>
      </c>
      <c r="AK905">
        <f>IF(Merge6[[#This Row],[Position2]]="RW",1,0)</f>
        <v>0</v>
      </c>
      <c r="AL905">
        <f>IF(Merge6[[#This Row],[Position2]]="CF",1,0)</f>
        <v>0</v>
      </c>
      <c r="AM905">
        <f>IF(Merge6[[#This Row],[Position2]]="ST",1,0)</f>
        <v>0</v>
      </c>
      <c r="AN905">
        <v>80</v>
      </c>
      <c r="AO905">
        <v>84</v>
      </c>
      <c r="AP905">
        <v>72</v>
      </c>
      <c r="AQ905">
        <v>78</v>
      </c>
      <c r="AR905">
        <v>76</v>
      </c>
      <c r="AS905">
        <v>64</v>
      </c>
      <c r="AT905">
        <v>85</v>
      </c>
      <c r="AU905">
        <v>66</v>
      </c>
      <c r="AV905">
        <v>77</v>
      </c>
      <c r="AW905">
        <v>69</v>
      </c>
      <c r="AX905">
        <v>68</v>
      </c>
      <c r="AY905">
        <v>68</v>
      </c>
      <c r="AZ905">
        <v>68</v>
      </c>
      <c r="BA905">
        <v>73</v>
      </c>
      <c r="BB905">
        <v>64</v>
      </c>
      <c r="BC905">
        <v>73</v>
      </c>
      <c r="BD905">
        <v>79</v>
      </c>
      <c r="BE905">
        <v>86</v>
      </c>
      <c r="BF905">
        <v>76</v>
      </c>
      <c r="BG905">
        <v>90</v>
      </c>
      <c r="BH905">
        <v>79</v>
      </c>
      <c r="BI905">
        <v>77</v>
      </c>
      <c r="BJ905">
        <v>81</v>
      </c>
      <c r="BK905">
        <v>13</v>
      </c>
      <c r="BL905">
        <v>5</v>
      </c>
      <c r="BM905">
        <v>12</v>
      </c>
      <c r="BN905">
        <v>6</v>
      </c>
      <c r="BO905">
        <v>14</v>
      </c>
      <c r="BP905">
        <v>90</v>
      </c>
      <c r="BQ905">
        <v>76</v>
      </c>
      <c r="BR905">
        <v>74</v>
      </c>
      <c r="BS905">
        <v>70</v>
      </c>
      <c r="BT905">
        <v>77</v>
      </c>
      <c r="BU905">
        <v>76</v>
      </c>
    </row>
    <row r="906" spans="1:73" x14ac:dyDescent="0.25">
      <c r="A906" t="s">
        <v>719</v>
      </c>
      <c r="B906">
        <v>10</v>
      </c>
      <c r="C906" t="s">
        <v>57</v>
      </c>
      <c r="D906">
        <v>24</v>
      </c>
      <c r="E906">
        <f>Merge6[[#This Row],[age]]^2</f>
        <v>576</v>
      </c>
      <c r="F906" s="1">
        <v>28000000</v>
      </c>
      <c r="G906" s="1">
        <v>15000000</v>
      </c>
      <c r="H906" s="1">
        <f>Merge6[[#This Row],[MV at time]]/1000000</f>
        <v>28</v>
      </c>
      <c r="I906" s="1">
        <f>Merge6[[#This Row],[fee]]/1000000</f>
        <v>15</v>
      </c>
      <c r="J906" s="2">
        <f>Merge6[[#This Row],[fee]]/Merge6[[#This Row],[MV at time]]</f>
        <v>0.5357142857142857</v>
      </c>
      <c r="K906" t="s">
        <v>1233</v>
      </c>
      <c r="L906" t="s">
        <v>238</v>
      </c>
      <c r="M906" t="s">
        <v>363</v>
      </c>
      <c r="N906" t="s">
        <v>242</v>
      </c>
      <c r="O9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06" t="s">
        <v>55</v>
      </c>
      <c r="R906" t="s">
        <v>55</v>
      </c>
      <c r="S906">
        <v>80</v>
      </c>
      <c r="T906">
        <v>86</v>
      </c>
      <c r="U906">
        <f>Merge6[[#This Row],[POT]]-Merge6[[#This Row],[TOT]]</f>
        <v>6</v>
      </c>
      <c r="V906" t="s">
        <v>8</v>
      </c>
      <c r="W906">
        <f>IF(Merge6[[#This Row],[Preffoot]]="Right",1,0)</f>
        <v>1</v>
      </c>
      <c r="X906" t="s">
        <v>20</v>
      </c>
      <c r="Y906">
        <f>IF(Merge6[[#This Row],[Position2]]="GK",1,0)</f>
        <v>0</v>
      </c>
      <c r="Z906">
        <f>IF(Merge6[[#This Row],[Position2]]="LB",1,0)</f>
        <v>0</v>
      </c>
      <c r="AA906">
        <f>IF(Merge6[[#This Row],[Position2]]="CB",1,0)</f>
        <v>0</v>
      </c>
      <c r="AB906">
        <f>IF(Merge6[[#This Row],[Position2]]="RB",1,0)</f>
        <v>0</v>
      </c>
      <c r="AC906">
        <f>IF(Merge6[[#This Row],[Position2]]="LWB",1,0)</f>
        <v>0</v>
      </c>
      <c r="AD906">
        <f>IF(Merge6[[#This Row],[Position2]]="RWB",1,0)</f>
        <v>0</v>
      </c>
      <c r="AE906">
        <f>IF(Merge6[[#This Row],[Position2]]="LM",1,0)</f>
        <v>0</v>
      </c>
      <c r="AF906">
        <f>IF(Merge6[[#This Row],[Position2]]="CDM",1,0)</f>
        <v>0</v>
      </c>
      <c r="AG906">
        <f>IF(Merge6[[#This Row],[Position2]]="CM",1,0)</f>
        <v>1</v>
      </c>
      <c r="AH906">
        <f>IF(Merge6[[#This Row],[Position2]]="CAM",1,0)</f>
        <v>0</v>
      </c>
      <c r="AI906">
        <f>IF(Merge6[[#This Row],[Position2]]="RM",1,0)</f>
        <v>0</v>
      </c>
      <c r="AJ906">
        <f>IF(Merge6[[#This Row],[Position2]]="LW",1,0)</f>
        <v>0</v>
      </c>
      <c r="AK906">
        <f>IF(Merge6[[#This Row],[Position2]]="RW",1,0)</f>
        <v>0</v>
      </c>
      <c r="AL906">
        <f>IF(Merge6[[#This Row],[Position2]]="CF",1,0)</f>
        <v>0</v>
      </c>
      <c r="AM906">
        <f>IF(Merge6[[#This Row],[Position2]]="ST",1,0)</f>
        <v>0</v>
      </c>
      <c r="AN906">
        <v>83</v>
      </c>
      <c r="AO906">
        <v>84</v>
      </c>
      <c r="AP906">
        <v>72</v>
      </c>
      <c r="AQ906">
        <v>81</v>
      </c>
      <c r="AR906">
        <v>79</v>
      </c>
      <c r="AS906">
        <v>61</v>
      </c>
      <c r="AT906">
        <v>89</v>
      </c>
      <c r="AU906">
        <v>67</v>
      </c>
      <c r="AV906">
        <v>78</v>
      </c>
      <c r="AW906">
        <v>69</v>
      </c>
      <c r="AX906">
        <v>68</v>
      </c>
      <c r="AY906">
        <v>68</v>
      </c>
      <c r="AZ906">
        <v>68</v>
      </c>
      <c r="BA906" t="s">
        <v>1234</v>
      </c>
      <c r="BB906">
        <v>65</v>
      </c>
      <c r="BC906">
        <v>74</v>
      </c>
      <c r="BD906">
        <v>85</v>
      </c>
      <c r="BE906">
        <v>86</v>
      </c>
      <c r="BF906">
        <v>83</v>
      </c>
      <c r="BG906">
        <v>90</v>
      </c>
      <c r="BH906">
        <v>82</v>
      </c>
      <c r="BI906">
        <v>84</v>
      </c>
      <c r="BJ906">
        <v>84</v>
      </c>
      <c r="BK906">
        <v>13</v>
      </c>
      <c r="BL906">
        <v>5</v>
      </c>
      <c r="BM906">
        <v>12</v>
      </c>
      <c r="BN906">
        <v>6</v>
      </c>
      <c r="BO906">
        <v>14</v>
      </c>
      <c r="BP906">
        <v>84</v>
      </c>
      <c r="BQ906">
        <v>80</v>
      </c>
      <c r="BR906">
        <v>74</v>
      </c>
      <c r="BS906">
        <v>75</v>
      </c>
      <c r="BT906">
        <v>79</v>
      </c>
      <c r="BU906">
        <v>83</v>
      </c>
    </row>
    <row r="907" spans="1:73" x14ac:dyDescent="0.25">
      <c r="A907" t="s">
        <v>780</v>
      </c>
      <c r="B907">
        <v>0</v>
      </c>
      <c r="C907" t="s">
        <v>28</v>
      </c>
      <c r="D907">
        <v>20</v>
      </c>
      <c r="E907">
        <f>Merge6[[#This Row],[age]]^2</f>
        <v>400</v>
      </c>
      <c r="F907" s="1">
        <v>5400000</v>
      </c>
      <c r="G907" s="1">
        <v>26000000</v>
      </c>
      <c r="H907" s="1">
        <f>Merge6[[#This Row],[MV at time]]/1000000</f>
        <v>5.4</v>
      </c>
      <c r="I907" s="1">
        <f>Merge6[[#This Row],[fee]]/1000000</f>
        <v>26</v>
      </c>
      <c r="J907" s="2">
        <f>Merge6[[#This Row],[fee]]/Merge6[[#This Row],[MV at time]]</f>
        <v>4.8148148148148149</v>
      </c>
      <c r="K907" t="s">
        <v>773</v>
      </c>
      <c r="L907" t="s">
        <v>145</v>
      </c>
      <c r="M907" t="s">
        <v>781</v>
      </c>
      <c r="N907" t="s">
        <v>449</v>
      </c>
      <c r="O9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07" t="s">
        <v>484</v>
      </c>
      <c r="R907" t="s">
        <v>60</v>
      </c>
      <c r="S907">
        <v>69</v>
      </c>
      <c r="T907">
        <v>80</v>
      </c>
      <c r="U907">
        <f>Merge6[[#This Row],[POT]]-Merge6[[#This Row],[TOT]]</f>
        <v>11</v>
      </c>
      <c r="V907" t="s">
        <v>8</v>
      </c>
      <c r="W907">
        <f>IF(Merge6[[#This Row],[Preffoot]]="Right",1,0)</f>
        <v>1</v>
      </c>
      <c r="X907" t="s">
        <v>15</v>
      </c>
      <c r="Y907">
        <f>IF(Merge6[[#This Row],[Position2]]="GK",1,0)</f>
        <v>0</v>
      </c>
      <c r="Z907">
        <f>IF(Merge6[[#This Row],[Position2]]="LB",1,0)</f>
        <v>0</v>
      </c>
      <c r="AA907">
        <f>IF(Merge6[[#This Row],[Position2]]="CB",1,0)</f>
        <v>0</v>
      </c>
      <c r="AB907">
        <f>IF(Merge6[[#This Row],[Position2]]="RB",1,0)</f>
        <v>0</v>
      </c>
      <c r="AC907">
        <f>IF(Merge6[[#This Row],[Position2]]="LWB",1,0)</f>
        <v>0</v>
      </c>
      <c r="AD907">
        <f>IF(Merge6[[#This Row],[Position2]]="RWB",1,0)</f>
        <v>0</v>
      </c>
      <c r="AE907">
        <f>IF(Merge6[[#This Row],[Position2]]="LM",1,0)</f>
        <v>0</v>
      </c>
      <c r="AF907">
        <f>IF(Merge6[[#This Row],[Position2]]="CDM",1,0)</f>
        <v>0</v>
      </c>
      <c r="AG907">
        <f>IF(Merge6[[#This Row],[Position2]]="CM",1,0)</f>
        <v>0</v>
      </c>
      <c r="AH907">
        <f>IF(Merge6[[#This Row],[Position2]]="CAM",1,0)</f>
        <v>0</v>
      </c>
      <c r="AI907">
        <f>IF(Merge6[[#This Row],[Position2]]="RM",1,0)</f>
        <v>0</v>
      </c>
      <c r="AJ907">
        <f>IF(Merge6[[#This Row],[Position2]]="LW",1,0)</f>
        <v>0</v>
      </c>
      <c r="AK907">
        <f>IF(Merge6[[#This Row],[Position2]]="RW",1,0)</f>
        <v>0</v>
      </c>
      <c r="AL907">
        <f>IF(Merge6[[#This Row],[Position2]]="CF",1,0)</f>
        <v>0</v>
      </c>
      <c r="AM907">
        <f>IF(Merge6[[#This Row],[Position2]]="ST",1,0)</f>
        <v>1</v>
      </c>
      <c r="AN907">
        <v>69</v>
      </c>
      <c r="AO907">
        <v>72</v>
      </c>
      <c r="AP907">
        <v>50</v>
      </c>
      <c r="AQ907">
        <v>61</v>
      </c>
      <c r="AR907">
        <v>50</v>
      </c>
      <c r="AS907">
        <v>58</v>
      </c>
      <c r="AT907">
        <v>71</v>
      </c>
      <c r="AU907">
        <v>73</v>
      </c>
      <c r="AV907">
        <v>67</v>
      </c>
      <c r="AW907">
        <v>47</v>
      </c>
      <c r="AX907">
        <v>58</v>
      </c>
      <c r="AY907">
        <v>61</v>
      </c>
      <c r="AZ907">
        <v>70</v>
      </c>
      <c r="BA907">
        <v>14</v>
      </c>
      <c r="BB907">
        <v>17</v>
      </c>
      <c r="BC907">
        <v>18</v>
      </c>
      <c r="BD907">
        <v>79</v>
      </c>
      <c r="BE907">
        <v>64</v>
      </c>
      <c r="BF907">
        <v>62</v>
      </c>
      <c r="BG907">
        <v>76</v>
      </c>
      <c r="BH907">
        <v>79</v>
      </c>
      <c r="BI907">
        <v>77</v>
      </c>
      <c r="BJ907">
        <v>67</v>
      </c>
      <c r="BK907">
        <v>8</v>
      </c>
      <c r="BL907">
        <v>7</v>
      </c>
      <c r="BM907">
        <v>12</v>
      </c>
      <c r="BN907">
        <v>10</v>
      </c>
      <c r="BO907">
        <v>5</v>
      </c>
      <c r="BP907">
        <v>51</v>
      </c>
      <c r="BQ907">
        <v>71</v>
      </c>
      <c r="BR907">
        <v>70</v>
      </c>
      <c r="BS907">
        <v>15</v>
      </c>
      <c r="BT907">
        <v>56</v>
      </c>
      <c r="BU907">
        <v>62</v>
      </c>
    </row>
    <row r="908" spans="1:73" x14ac:dyDescent="0.25">
      <c r="A908" t="s">
        <v>1198</v>
      </c>
      <c r="B908">
        <v>35</v>
      </c>
      <c r="C908" t="s">
        <v>33</v>
      </c>
      <c r="D908">
        <v>28</v>
      </c>
      <c r="E908">
        <f>Merge6[[#This Row],[age]]^2</f>
        <v>784</v>
      </c>
      <c r="F908" s="1">
        <v>6000000</v>
      </c>
      <c r="G908" s="1">
        <v>5500000</v>
      </c>
      <c r="H908" s="1">
        <f>Merge6[[#This Row],[MV at time]]/1000000</f>
        <v>6</v>
      </c>
      <c r="I908" s="1">
        <f>Merge6[[#This Row],[fee]]/1000000</f>
        <v>5.5</v>
      </c>
      <c r="J908" s="2">
        <f>Merge6[[#This Row],[fee]]/Merge6[[#This Row],[MV at time]]</f>
        <v>0.91666666666666663</v>
      </c>
      <c r="K908" t="s">
        <v>1050</v>
      </c>
      <c r="L908" t="s">
        <v>238</v>
      </c>
      <c r="M908" t="s">
        <v>105</v>
      </c>
      <c r="N908" t="s">
        <v>168</v>
      </c>
      <c r="O9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9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908" t="s">
        <v>1082</v>
      </c>
      <c r="R908" t="s">
        <v>1082</v>
      </c>
      <c r="S908">
        <v>78</v>
      </c>
      <c r="T908">
        <v>78</v>
      </c>
      <c r="U908">
        <f>Merge6[[#This Row],[POT]]-Merge6[[#This Row],[TOT]]</f>
        <v>0</v>
      </c>
      <c r="V908" t="s">
        <v>8</v>
      </c>
      <c r="W908">
        <f>IF(Merge6[[#This Row],[Preffoot]]="Right",1,0)</f>
        <v>1</v>
      </c>
      <c r="X908" t="s">
        <v>92</v>
      </c>
      <c r="Y908">
        <f>IF(Merge6[[#This Row],[Position2]]="GK",1,0)</f>
        <v>0</v>
      </c>
      <c r="Z908">
        <f>IF(Merge6[[#This Row],[Position2]]="LB",1,0)</f>
        <v>0</v>
      </c>
      <c r="AA908">
        <f>IF(Merge6[[#This Row],[Position2]]="CB",1,0)</f>
        <v>0</v>
      </c>
      <c r="AB908">
        <f>IF(Merge6[[#This Row],[Position2]]="RB",1,0)</f>
        <v>0</v>
      </c>
      <c r="AC908">
        <f>IF(Merge6[[#This Row],[Position2]]="LWB",1,0)</f>
        <v>0</v>
      </c>
      <c r="AD908">
        <f>IF(Merge6[[#This Row],[Position2]]="RWB",1,0)</f>
        <v>1</v>
      </c>
      <c r="AE908">
        <f>IF(Merge6[[#This Row],[Position2]]="LM",1,0)</f>
        <v>0</v>
      </c>
      <c r="AF908">
        <f>IF(Merge6[[#This Row],[Position2]]="CDM",1,0)</f>
        <v>0</v>
      </c>
      <c r="AG908">
        <f>IF(Merge6[[#This Row],[Position2]]="CM",1,0)</f>
        <v>0</v>
      </c>
      <c r="AH908">
        <f>IF(Merge6[[#This Row],[Position2]]="CAM",1,0)</f>
        <v>0</v>
      </c>
      <c r="AI908">
        <f>IF(Merge6[[#This Row],[Position2]]="RM",1,0)</f>
        <v>0</v>
      </c>
      <c r="AJ908">
        <f>IF(Merge6[[#This Row],[Position2]]="LW",1,0)</f>
        <v>0</v>
      </c>
      <c r="AK908">
        <f>IF(Merge6[[#This Row],[Position2]]="RW",1,0)</f>
        <v>0</v>
      </c>
      <c r="AL908">
        <f>IF(Merge6[[#This Row],[Position2]]="CF",1,0)</f>
        <v>0</v>
      </c>
      <c r="AM908">
        <f>IF(Merge6[[#This Row],[Position2]]="ST",1,0)</f>
        <v>0</v>
      </c>
      <c r="AN908">
        <v>80</v>
      </c>
      <c r="AO908">
        <v>77</v>
      </c>
      <c r="AP908">
        <v>78</v>
      </c>
      <c r="AQ908">
        <v>78</v>
      </c>
      <c r="AR908">
        <v>68</v>
      </c>
      <c r="AS908">
        <v>56</v>
      </c>
      <c r="AT908">
        <v>69</v>
      </c>
      <c r="AU908">
        <v>65</v>
      </c>
      <c r="AV908">
        <v>64</v>
      </c>
      <c r="AW908">
        <v>79</v>
      </c>
      <c r="AX908">
        <v>51</v>
      </c>
      <c r="AY908">
        <v>78</v>
      </c>
      <c r="AZ908">
        <v>60</v>
      </c>
      <c r="BA908">
        <v>66</v>
      </c>
      <c r="BB908">
        <v>75</v>
      </c>
      <c r="BC908">
        <v>76</v>
      </c>
      <c r="BD908">
        <v>75</v>
      </c>
      <c r="BE908">
        <v>88</v>
      </c>
      <c r="BF908">
        <v>59</v>
      </c>
      <c r="BG908">
        <v>82</v>
      </c>
      <c r="BH908">
        <v>74</v>
      </c>
      <c r="BI908">
        <v>77</v>
      </c>
      <c r="BJ908">
        <v>75</v>
      </c>
      <c r="BK908">
        <v>8</v>
      </c>
      <c r="BL908">
        <v>9</v>
      </c>
      <c r="BM908">
        <v>16</v>
      </c>
      <c r="BN908">
        <v>6</v>
      </c>
      <c r="BO908">
        <v>14</v>
      </c>
      <c r="BP908">
        <v>68</v>
      </c>
      <c r="BQ908">
        <v>75</v>
      </c>
      <c r="BR908">
        <v>77</v>
      </c>
      <c r="BS908">
        <v>69</v>
      </c>
      <c r="BT908">
        <v>75</v>
      </c>
      <c r="BU908">
        <v>81</v>
      </c>
    </row>
    <row r="909" spans="1:73" x14ac:dyDescent="0.25">
      <c r="A909" t="s">
        <v>1199</v>
      </c>
      <c r="B909">
        <v>59</v>
      </c>
      <c r="C909" t="s">
        <v>28</v>
      </c>
      <c r="D909">
        <v>18</v>
      </c>
      <c r="E909">
        <f>Merge6[[#This Row],[age]]^2</f>
        <v>324</v>
      </c>
      <c r="F909" s="1">
        <v>8000000</v>
      </c>
      <c r="G909" s="1">
        <v>16360000</v>
      </c>
      <c r="H909" s="1">
        <f>Merge6[[#This Row],[MV at time]]/1000000</f>
        <v>8</v>
      </c>
      <c r="I909" s="1">
        <f>Merge6[[#This Row],[fee]]/1000000</f>
        <v>16.36</v>
      </c>
      <c r="J909" s="2">
        <f>Merge6[[#This Row],[fee]]/Merge6[[#This Row],[MV at time]]</f>
        <v>2.0449999999999999</v>
      </c>
      <c r="K909" t="s">
        <v>1050</v>
      </c>
      <c r="L909" t="s">
        <v>52</v>
      </c>
      <c r="M909" t="s">
        <v>1055</v>
      </c>
      <c r="N909" t="s">
        <v>918</v>
      </c>
      <c r="O9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09" t="s">
        <v>46</v>
      </c>
      <c r="R909" t="s">
        <v>91</v>
      </c>
      <c r="S909">
        <v>69</v>
      </c>
      <c r="T909">
        <v>83</v>
      </c>
      <c r="U909">
        <f>Merge6[[#This Row],[POT]]-Merge6[[#This Row],[TOT]]</f>
        <v>14</v>
      </c>
      <c r="V909" t="s">
        <v>8</v>
      </c>
      <c r="W909">
        <f>IF(Merge6[[#This Row],[Preffoot]]="Right",1,0)</f>
        <v>1</v>
      </c>
      <c r="X909" t="s">
        <v>15</v>
      </c>
      <c r="Y909">
        <f>IF(Merge6[[#This Row],[Position2]]="GK",1,0)</f>
        <v>0</v>
      </c>
      <c r="Z909">
        <f>IF(Merge6[[#This Row],[Position2]]="LB",1,0)</f>
        <v>0</v>
      </c>
      <c r="AA909">
        <f>IF(Merge6[[#This Row],[Position2]]="CB",1,0)</f>
        <v>0</v>
      </c>
      <c r="AB909">
        <f>IF(Merge6[[#This Row],[Position2]]="RB",1,0)</f>
        <v>0</v>
      </c>
      <c r="AC909">
        <f>IF(Merge6[[#This Row],[Position2]]="LWB",1,0)</f>
        <v>0</v>
      </c>
      <c r="AD909">
        <f>IF(Merge6[[#This Row],[Position2]]="RWB",1,0)</f>
        <v>0</v>
      </c>
      <c r="AE909">
        <f>IF(Merge6[[#This Row],[Position2]]="LM",1,0)</f>
        <v>0</v>
      </c>
      <c r="AF909">
        <f>IF(Merge6[[#This Row],[Position2]]="CDM",1,0)</f>
        <v>0</v>
      </c>
      <c r="AG909">
        <f>IF(Merge6[[#This Row],[Position2]]="CM",1,0)</f>
        <v>0</v>
      </c>
      <c r="AH909">
        <f>IF(Merge6[[#This Row],[Position2]]="CAM",1,0)</f>
        <v>0</v>
      </c>
      <c r="AI909">
        <f>IF(Merge6[[#This Row],[Position2]]="RM",1,0)</f>
        <v>0</v>
      </c>
      <c r="AJ909">
        <f>IF(Merge6[[#This Row],[Position2]]="LW",1,0)</f>
        <v>0</v>
      </c>
      <c r="AK909">
        <f>IF(Merge6[[#This Row],[Position2]]="RW",1,0)</f>
        <v>0</v>
      </c>
      <c r="AL909">
        <f>IF(Merge6[[#This Row],[Position2]]="CF",1,0)</f>
        <v>0</v>
      </c>
      <c r="AM909">
        <f>IF(Merge6[[#This Row],[Position2]]="ST",1,0)</f>
        <v>1</v>
      </c>
      <c r="AN909">
        <v>69</v>
      </c>
      <c r="AO909">
        <v>65</v>
      </c>
      <c r="AP909">
        <v>25</v>
      </c>
      <c r="AQ909">
        <v>65</v>
      </c>
      <c r="AR909">
        <v>57</v>
      </c>
      <c r="AS909">
        <v>69</v>
      </c>
      <c r="AT909">
        <v>70</v>
      </c>
      <c r="AU909">
        <v>74</v>
      </c>
      <c r="AV909">
        <v>53</v>
      </c>
      <c r="AW909">
        <v>59</v>
      </c>
      <c r="AX909">
        <v>51</v>
      </c>
      <c r="AY909">
        <v>66</v>
      </c>
      <c r="AZ909">
        <v>62</v>
      </c>
      <c r="BA909">
        <v>34</v>
      </c>
      <c r="BB909">
        <v>24</v>
      </c>
      <c r="BC909">
        <v>30</v>
      </c>
      <c r="BD909">
        <v>67</v>
      </c>
      <c r="BE909">
        <v>75</v>
      </c>
      <c r="BF909">
        <v>70</v>
      </c>
      <c r="BG909">
        <v>56</v>
      </c>
      <c r="BH909">
        <v>65</v>
      </c>
      <c r="BI909">
        <v>62</v>
      </c>
      <c r="BJ909">
        <v>65</v>
      </c>
      <c r="BK909">
        <v>10</v>
      </c>
      <c r="BL909">
        <v>11</v>
      </c>
      <c r="BM909">
        <v>14</v>
      </c>
      <c r="BN909">
        <v>9</v>
      </c>
      <c r="BO909">
        <v>10</v>
      </c>
      <c r="BP909">
        <v>32</v>
      </c>
      <c r="BQ909">
        <v>71</v>
      </c>
      <c r="BR909">
        <v>74</v>
      </c>
      <c r="BS909">
        <v>41</v>
      </c>
      <c r="BT909">
        <v>52</v>
      </c>
      <c r="BU909">
        <v>67</v>
      </c>
    </row>
    <row r="910" spans="1:73" x14ac:dyDescent="0.25">
      <c r="A910" t="s">
        <v>311</v>
      </c>
      <c r="B910">
        <v>11</v>
      </c>
      <c r="C910" t="s">
        <v>33</v>
      </c>
      <c r="D910">
        <v>24</v>
      </c>
      <c r="E910">
        <f>Merge6[[#This Row],[age]]^2</f>
        <v>576</v>
      </c>
      <c r="F910" s="1">
        <v>20000000</v>
      </c>
      <c r="G910" s="1">
        <v>22000000</v>
      </c>
      <c r="H910" s="1">
        <f>Merge6[[#This Row],[MV at time]]/1000000</f>
        <v>20</v>
      </c>
      <c r="I910" s="1">
        <f>Merge6[[#This Row],[fee]]/1000000</f>
        <v>22</v>
      </c>
      <c r="J910" s="2">
        <f>Merge6[[#This Row],[fee]]/Merge6[[#This Row],[MV at time]]</f>
        <v>1.1000000000000001</v>
      </c>
      <c r="K910" t="s">
        <v>2</v>
      </c>
      <c r="L910" t="s">
        <v>238</v>
      </c>
      <c r="M910" t="s">
        <v>307</v>
      </c>
      <c r="N910" t="s">
        <v>216</v>
      </c>
      <c r="O9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9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10" t="s">
        <v>14</v>
      </c>
      <c r="R910" t="s">
        <v>60</v>
      </c>
      <c r="S910">
        <v>81</v>
      </c>
      <c r="T910">
        <v>86</v>
      </c>
      <c r="U910">
        <f>Merge6[[#This Row],[POT]]-Merge6[[#This Row],[TOT]]</f>
        <v>5</v>
      </c>
      <c r="V910" t="s">
        <v>8</v>
      </c>
      <c r="W910">
        <f>IF(Merge6[[#This Row],[Preffoot]]="Right",1,0)</f>
        <v>1</v>
      </c>
      <c r="X910" t="s">
        <v>27</v>
      </c>
      <c r="Y910">
        <f>IF(Merge6[[#This Row],[Position2]]="GK",1,0)</f>
        <v>0</v>
      </c>
      <c r="Z910">
        <f>IF(Merge6[[#This Row],[Position2]]="LB",1,0)</f>
        <v>0</v>
      </c>
      <c r="AA910">
        <f>IF(Merge6[[#This Row],[Position2]]="CB",1,0)</f>
        <v>0</v>
      </c>
      <c r="AB910">
        <f>IF(Merge6[[#This Row],[Position2]]="RB",1,0)</f>
        <v>1</v>
      </c>
      <c r="AC910">
        <f>IF(Merge6[[#This Row],[Position2]]="LWB",1,0)</f>
        <v>0</v>
      </c>
      <c r="AD910">
        <f>IF(Merge6[[#This Row],[Position2]]="RWB",1,0)</f>
        <v>0</v>
      </c>
      <c r="AE910">
        <f>IF(Merge6[[#This Row],[Position2]]="LM",1,0)</f>
        <v>0</v>
      </c>
      <c r="AF910">
        <f>IF(Merge6[[#This Row],[Position2]]="CDM",1,0)</f>
        <v>0</v>
      </c>
      <c r="AG910">
        <f>IF(Merge6[[#This Row],[Position2]]="CM",1,0)</f>
        <v>0</v>
      </c>
      <c r="AH910">
        <f>IF(Merge6[[#This Row],[Position2]]="CAM",1,0)</f>
        <v>0</v>
      </c>
      <c r="AI910">
        <f>IF(Merge6[[#This Row],[Position2]]="RM",1,0)</f>
        <v>0</v>
      </c>
      <c r="AJ910">
        <f>IF(Merge6[[#This Row],[Position2]]="LW",1,0)</f>
        <v>0</v>
      </c>
      <c r="AK910">
        <f>IF(Merge6[[#This Row],[Position2]]="RW",1,0)</f>
        <v>0</v>
      </c>
      <c r="AL910">
        <f>IF(Merge6[[#This Row],[Position2]]="CF",1,0)</f>
        <v>0</v>
      </c>
      <c r="AM910">
        <f>IF(Merge6[[#This Row],[Position2]]="ST",1,0)</f>
        <v>0</v>
      </c>
      <c r="AN910">
        <v>79</v>
      </c>
      <c r="AO910">
        <v>83</v>
      </c>
      <c r="AP910">
        <v>80</v>
      </c>
      <c r="AQ910">
        <v>80</v>
      </c>
      <c r="AR910">
        <v>78</v>
      </c>
      <c r="AS910">
        <v>64</v>
      </c>
      <c r="AT910">
        <v>67</v>
      </c>
      <c r="AU910">
        <v>60</v>
      </c>
      <c r="AV910">
        <v>62</v>
      </c>
      <c r="AW910">
        <v>76</v>
      </c>
      <c r="AX910">
        <v>42</v>
      </c>
      <c r="AY910">
        <v>56</v>
      </c>
      <c r="AZ910">
        <v>53</v>
      </c>
      <c r="BA910">
        <v>76</v>
      </c>
      <c r="BB910">
        <v>75</v>
      </c>
      <c r="BC910">
        <v>80</v>
      </c>
      <c r="BD910">
        <v>89</v>
      </c>
      <c r="BE910">
        <v>86</v>
      </c>
      <c r="BF910">
        <v>62</v>
      </c>
      <c r="BG910">
        <v>78</v>
      </c>
      <c r="BH910">
        <v>88</v>
      </c>
      <c r="BI910">
        <v>84</v>
      </c>
      <c r="BJ910">
        <v>76</v>
      </c>
      <c r="BK910">
        <v>11</v>
      </c>
      <c r="BL910">
        <v>16</v>
      </c>
      <c r="BM910">
        <v>12</v>
      </c>
      <c r="BN910">
        <v>15</v>
      </c>
      <c r="BO910">
        <v>11</v>
      </c>
      <c r="BP910">
        <v>75</v>
      </c>
      <c r="BQ910">
        <v>81</v>
      </c>
      <c r="BR910">
        <v>78</v>
      </c>
      <c r="BS910">
        <v>79</v>
      </c>
      <c r="BT910">
        <v>75</v>
      </c>
      <c r="BU910">
        <v>81</v>
      </c>
    </row>
    <row r="911" spans="1:73" x14ac:dyDescent="0.25">
      <c r="A911" t="s">
        <v>720</v>
      </c>
      <c r="B911">
        <v>35</v>
      </c>
      <c r="C911" t="s">
        <v>116</v>
      </c>
      <c r="D911">
        <v>22</v>
      </c>
      <c r="E911">
        <f>Merge6[[#This Row],[age]]^2</f>
        <v>484</v>
      </c>
      <c r="F911" s="1">
        <v>15000000</v>
      </c>
      <c r="G911" s="1">
        <v>15000000</v>
      </c>
      <c r="H911" s="1">
        <f>Merge6[[#This Row],[MV at time]]/1000000</f>
        <v>15</v>
      </c>
      <c r="I911" s="1">
        <f>Merge6[[#This Row],[fee]]/1000000</f>
        <v>15</v>
      </c>
      <c r="J911" s="2">
        <f>Merge6[[#This Row],[fee]]/Merge6[[#This Row],[MV at time]]</f>
        <v>1</v>
      </c>
      <c r="K911" t="s">
        <v>509</v>
      </c>
      <c r="L911" t="s">
        <v>18</v>
      </c>
      <c r="M911" t="s">
        <v>187</v>
      </c>
      <c r="N911" t="s">
        <v>86</v>
      </c>
      <c r="O9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11" t="s">
        <v>7</v>
      </c>
      <c r="R911" t="s">
        <v>7</v>
      </c>
      <c r="S911">
        <v>76</v>
      </c>
      <c r="T911">
        <v>85</v>
      </c>
      <c r="U911">
        <f>Merge6[[#This Row],[POT]]-Merge6[[#This Row],[TOT]]</f>
        <v>9</v>
      </c>
      <c r="V911" t="s">
        <v>43</v>
      </c>
      <c r="W911">
        <f>IF(Merge6[[#This Row],[Preffoot]]="Right",1,0)</f>
        <v>0</v>
      </c>
      <c r="X911" t="s">
        <v>21</v>
      </c>
      <c r="Y911">
        <f>IF(Merge6[[#This Row],[Position2]]="GK",1,0)</f>
        <v>0</v>
      </c>
      <c r="Z911">
        <f>IF(Merge6[[#This Row],[Position2]]="LB",1,0)</f>
        <v>0</v>
      </c>
      <c r="AA911">
        <f>IF(Merge6[[#This Row],[Position2]]="CB",1,0)</f>
        <v>0</v>
      </c>
      <c r="AB911">
        <f>IF(Merge6[[#This Row],[Position2]]="RB",1,0)</f>
        <v>0</v>
      </c>
      <c r="AC911">
        <f>IF(Merge6[[#This Row],[Position2]]="LWB",1,0)</f>
        <v>0</v>
      </c>
      <c r="AD911">
        <f>IF(Merge6[[#This Row],[Position2]]="RWB",1,0)</f>
        <v>0</v>
      </c>
      <c r="AE911">
        <f>IF(Merge6[[#This Row],[Position2]]="LM",1,0)</f>
        <v>0</v>
      </c>
      <c r="AF911">
        <f>IF(Merge6[[#This Row],[Position2]]="CDM",1,0)</f>
        <v>0</v>
      </c>
      <c r="AG911">
        <f>IF(Merge6[[#This Row],[Position2]]="CM",1,0)</f>
        <v>0</v>
      </c>
      <c r="AH911">
        <f>IF(Merge6[[#This Row],[Position2]]="CAM",1,0)</f>
        <v>1</v>
      </c>
      <c r="AI911">
        <f>IF(Merge6[[#This Row],[Position2]]="RM",1,0)</f>
        <v>0</v>
      </c>
      <c r="AJ911">
        <f>IF(Merge6[[#This Row],[Position2]]="LW",1,0)</f>
        <v>0</v>
      </c>
      <c r="AK911">
        <f>IF(Merge6[[#This Row],[Position2]]="RW",1,0)</f>
        <v>0</v>
      </c>
      <c r="AL911">
        <f>IF(Merge6[[#This Row],[Position2]]="CF",1,0)</f>
        <v>0</v>
      </c>
      <c r="AM911">
        <f>IF(Merge6[[#This Row],[Position2]]="ST",1,0)</f>
        <v>0</v>
      </c>
      <c r="AN911">
        <v>82</v>
      </c>
      <c r="AO911">
        <v>81</v>
      </c>
      <c r="AP911">
        <v>77</v>
      </c>
      <c r="AQ911">
        <v>76</v>
      </c>
      <c r="AR911">
        <v>64</v>
      </c>
      <c r="AS911">
        <v>52</v>
      </c>
      <c r="AT911">
        <v>79</v>
      </c>
      <c r="AU911">
        <v>64</v>
      </c>
      <c r="AV911">
        <v>74</v>
      </c>
      <c r="AW911">
        <v>80</v>
      </c>
      <c r="AX911">
        <v>68</v>
      </c>
      <c r="AY911">
        <v>56</v>
      </c>
      <c r="AZ911">
        <v>72</v>
      </c>
      <c r="BA911">
        <v>52</v>
      </c>
      <c r="BB911">
        <v>24</v>
      </c>
      <c r="BC911">
        <v>26</v>
      </c>
      <c r="BD911">
        <v>79</v>
      </c>
      <c r="BE911">
        <v>69</v>
      </c>
      <c r="BF911">
        <v>62</v>
      </c>
      <c r="BG911">
        <v>70</v>
      </c>
      <c r="BH911">
        <v>78</v>
      </c>
      <c r="BI911">
        <v>79</v>
      </c>
      <c r="BJ911">
        <v>60</v>
      </c>
      <c r="BK911">
        <v>6</v>
      </c>
      <c r="BL911">
        <v>11</v>
      </c>
      <c r="BM911">
        <v>11</v>
      </c>
      <c r="BN911">
        <v>14</v>
      </c>
      <c r="BO911">
        <v>12</v>
      </c>
      <c r="BP911">
        <v>44</v>
      </c>
      <c r="BQ911">
        <v>72</v>
      </c>
      <c r="BR911">
        <v>67</v>
      </c>
      <c r="BS911">
        <v>40</v>
      </c>
      <c r="BT911">
        <v>71</v>
      </c>
      <c r="BU911">
        <v>74</v>
      </c>
    </row>
    <row r="912" spans="1:73" x14ac:dyDescent="0.25">
      <c r="A912" t="s">
        <v>96</v>
      </c>
      <c r="B912">
        <v>0</v>
      </c>
      <c r="C912" t="s">
        <v>10</v>
      </c>
      <c r="D912">
        <v>26</v>
      </c>
      <c r="E912">
        <f>Merge6[[#This Row],[age]]^2</f>
        <v>676</v>
      </c>
      <c r="F912" s="1">
        <v>9000000</v>
      </c>
      <c r="G912" s="1">
        <v>9000000</v>
      </c>
      <c r="H912" s="1">
        <f>Merge6[[#This Row],[MV at time]]/1000000</f>
        <v>9</v>
      </c>
      <c r="I912" s="1">
        <f>Merge6[[#This Row],[fee]]/1000000</f>
        <v>9</v>
      </c>
      <c r="J912" s="2">
        <f>Merge6[[#This Row],[fee]]/Merge6[[#This Row],[MV at time]]</f>
        <v>1</v>
      </c>
      <c r="K912" t="s">
        <v>2</v>
      </c>
      <c r="L912" t="s">
        <v>18</v>
      </c>
      <c r="M912" t="s">
        <v>49</v>
      </c>
      <c r="N912" t="s">
        <v>5</v>
      </c>
      <c r="O9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12" t="s">
        <v>7</v>
      </c>
      <c r="R912" t="s">
        <v>7</v>
      </c>
      <c r="S912">
        <v>78</v>
      </c>
      <c r="T912">
        <v>80</v>
      </c>
      <c r="U912">
        <f>Merge6[[#This Row],[POT]]-Merge6[[#This Row],[TOT]]</f>
        <v>2</v>
      </c>
      <c r="V912" t="s">
        <v>8</v>
      </c>
      <c r="W912">
        <f>IF(Merge6[[#This Row],[Preffoot]]="Right",1,0)</f>
        <v>1</v>
      </c>
      <c r="X912" t="s">
        <v>21</v>
      </c>
      <c r="Y912">
        <f>IF(Merge6[[#This Row],[Position2]]="GK",1,0)</f>
        <v>0</v>
      </c>
      <c r="Z912">
        <f>IF(Merge6[[#This Row],[Position2]]="LB",1,0)</f>
        <v>0</v>
      </c>
      <c r="AA912">
        <f>IF(Merge6[[#This Row],[Position2]]="CB",1,0)</f>
        <v>0</v>
      </c>
      <c r="AB912">
        <f>IF(Merge6[[#This Row],[Position2]]="RB",1,0)</f>
        <v>0</v>
      </c>
      <c r="AC912">
        <f>IF(Merge6[[#This Row],[Position2]]="LWB",1,0)</f>
        <v>0</v>
      </c>
      <c r="AD912">
        <f>IF(Merge6[[#This Row],[Position2]]="RWB",1,0)</f>
        <v>0</v>
      </c>
      <c r="AE912">
        <f>IF(Merge6[[#This Row],[Position2]]="LM",1,0)</f>
        <v>0</v>
      </c>
      <c r="AF912">
        <f>IF(Merge6[[#This Row],[Position2]]="CDM",1,0)</f>
        <v>0</v>
      </c>
      <c r="AG912">
        <f>IF(Merge6[[#This Row],[Position2]]="CM",1,0)</f>
        <v>0</v>
      </c>
      <c r="AH912">
        <f>IF(Merge6[[#This Row],[Position2]]="CAM",1,0)</f>
        <v>1</v>
      </c>
      <c r="AI912">
        <f>IF(Merge6[[#This Row],[Position2]]="RM",1,0)</f>
        <v>0</v>
      </c>
      <c r="AJ912">
        <f>IF(Merge6[[#This Row],[Position2]]="LW",1,0)</f>
        <v>0</v>
      </c>
      <c r="AK912">
        <f>IF(Merge6[[#This Row],[Position2]]="RW",1,0)</f>
        <v>0</v>
      </c>
      <c r="AL912">
        <f>IF(Merge6[[#This Row],[Position2]]="CF",1,0)</f>
        <v>0</v>
      </c>
      <c r="AM912">
        <f>IF(Merge6[[#This Row],[Position2]]="ST",1,0)</f>
        <v>0</v>
      </c>
      <c r="AN912">
        <v>85</v>
      </c>
      <c r="AO912">
        <v>83</v>
      </c>
      <c r="AP912">
        <v>74</v>
      </c>
      <c r="AQ912">
        <v>80</v>
      </c>
      <c r="AR912">
        <v>74</v>
      </c>
      <c r="AS912">
        <v>58</v>
      </c>
      <c r="AT912">
        <v>72</v>
      </c>
      <c r="AU912">
        <v>64</v>
      </c>
      <c r="AV912">
        <v>66</v>
      </c>
      <c r="AW912">
        <v>80</v>
      </c>
      <c r="AX912">
        <v>70</v>
      </c>
      <c r="AY912">
        <v>68</v>
      </c>
      <c r="AZ912">
        <v>64</v>
      </c>
      <c r="BA912">
        <v>26</v>
      </c>
      <c r="BB912">
        <v>30</v>
      </c>
      <c r="BC912">
        <v>34</v>
      </c>
      <c r="BD912">
        <v>72</v>
      </c>
      <c r="BE912">
        <v>72</v>
      </c>
      <c r="BF912">
        <v>69</v>
      </c>
      <c r="BG912">
        <v>71</v>
      </c>
      <c r="BH912">
        <v>78</v>
      </c>
      <c r="BI912">
        <v>72</v>
      </c>
      <c r="BJ912">
        <v>64</v>
      </c>
      <c r="BK912">
        <v>5</v>
      </c>
      <c r="BL912">
        <v>5</v>
      </c>
      <c r="BM912">
        <v>3</v>
      </c>
      <c r="BN912">
        <v>5</v>
      </c>
      <c r="BO912">
        <v>3</v>
      </c>
      <c r="BP912">
        <v>52</v>
      </c>
      <c r="BQ912">
        <v>68</v>
      </c>
      <c r="BR912">
        <v>78</v>
      </c>
      <c r="BS912">
        <v>30</v>
      </c>
      <c r="BT912">
        <v>80</v>
      </c>
      <c r="BU912">
        <v>76</v>
      </c>
    </row>
    <row r="913" spans="1:73" x14ac:dyDescent="0.25">
      <c r="A913" t="s">
        <v>245</v>
      </c>
      <c r="B913">
        <v>23</v>
      </c>
      <c r="C913" t="s">
        <v>28</v>
      </c>
      <c r="D913">
        <v>25</v>
      </c>
      <c r="E913">
        <f>Merge6[[#This Row],[age]]^2</f>
        <v>625</v>
      </c>
      <c r="F913" s="1">
        <v>48000000</v>
      </c>
      <c r="G913" s="1">
        <v>58000000</v>
      </c>
      <c r="H913" s="1">
        <f>Merge6[[#This Row],[MV at time]]/1000000</f>
        <v>48</v>
      </c>
      <c r="I913" s="1">
        <f>Merge6[[#This Row],[fee]]/1000000</f>
        <v>58</v>
      </c>
      <c r="J913" s="2">
        <f>Merge6[[#This Row],[fee]]/Merge6[[#This Row],[MV at time]]</f>
        <v>1.2083333333333333</v>
      </c>
      <c r="K913" t="s">
        <v>1233</v>
      </c>
      <c r="L913" t="s">
        <v>11</v>
      </c>
      <c r="M913" t="s">
        <v>94</v>
      </c>
      <c r="N913" t="s">
        <v>556</v>
      </c>
      <c r="O9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13" t="s">
        <v>60</v>
      </c>
      <c r="R913" t="s">
        <v>60</v>
      </c>
      <c r="S913">
        <v>81</v>
      </c>
      <c r="T913">
        <v>84</v>
      </c>
      <c r="U913">
        <f>Merge6[[#This Row],[POT]]-Merge6[[#This Row],[TOT]]</f>
        <v>3</v>
      </c>
      <c r="V913" t="s">
        <v>8</v>
      </c>
      <c r="W913">
        <f>IF(Merge6[[#This Row],[Preffoot]]="Right",1,0)</f>
        <v>1</v>
      </c>
      <c r="X913" t="s">
        <v>15</v>
      </c>
      <c r="Y913">
        <f>IF(Merge6[[#This Row],[Position2]]="GK",1,0)</f>
        <v>0</v>
      </c>
      <c r="Z913">
        <f>IF(Merge6[[#This Row],[Position2]]="LB",1,0)</f>
        <v>0</v>
      </c>
      <c r="AA913">
        <f>IF(Merge6[[#This Row],[Position2]]="CB",1,0)</f>
        <v>0</v>
      </c>
      <c r="AB913">
        <f>IF(Merge6[[#This Row],[Position2]]="RB",1,0)</f>
        <v>0</v>
      </c>
      <c r="AC913">
        <f>IF(Merge6[[#This Row],[Position2]]="LWB",1,0)</f>
        <v>0</v>
      </c>
      <c r="AD913">
        <f>IF(Merge6[[#This Row],[Position2]]="RWB",1,0)</f>
        <v>0</v>
      </c>
      <c r="AE913">
        <f>IF(Merge6[[#This Row],[Position2]]="LM",1,0)</f>
        <v>0</v>
      </c>
      <c r="AF913">
        <f>IF(Merge6[[#This Row],[Position2]]="CDM",1,0)</f>
        <v>0</v>
      </c>
      <c r="AG913">
        <f>IF(Merge6[[#This Row],[Position2]]="CM",1,0)</f>
        <v>0</v>
      </c>
      <c r="AH913">
        <f>IF(Merge6[[#This Row],[Position2]]="CAM",1,0)</f>
        <v>0</v>
      </c>
      <c r="AI913">
        <f>IF(Merge6[[#This Row],[Position2]]="RM",1,0)</f>
        <v>0</v>
      </c>
      <c r="AJ913">
        <f>IF(Merge6[[#This Row],[Position2]]="LW",1,0)</f>
        <v>0</v>
      </c>
      <c r="AK913">
        <f>IF(Merge6[[#This Row],[Position2]]="RW",1,0)</f>
        <v>0</v>
      </c>
      <c r="AL913">
        <f>IF(Merge6[[#This Row],[Position2]]="CF",1,0)</f>
        <v>0</v>
      </c>
      <c r="AM913">
        <f>IF(Merge6[[#This Row],[Position2]]="ST",1,0)</f>
        <v>1</v>
      </c>
      <c r="AN913">
        <v>82</v>
      </c>
      <c r="AO913">
        <v>84</v>
      </c>
      <c r="AP913">
        <v>73</v>
      </c>
      <c r="AQ913">
        <v>77</v>
      </c>
      <c r="AR913">
        <v>61</v>
      </c>
      <c r="AS913">
        <v>82</v>
      </c>
      <c r="AT913">
        <v>83</v>
      </c>
      <c r="AU913">
        <v>81</v>
      </c>
      <c r="AV913">
        <v>72</v>
      </c>
      <c r="AW913">
        <v>74</v>
      </c>
      <c r="AX913">
        <v>65</v>
      </c>
      <c r="AY913">
        <v>77</v>
      </c>
      <c r="AZ913">
        <v>74</v>
      </c>
      <c r="BA913" t="s">
        <v>1234</v>
      </c>
      <c r="BB913">
        <v>48</v>
      </c>
      <c r="BC913">
        <v>58</v>
      </c>
      <c r="BD913">
        <v>85</v>
      </c>
      <c r="BE913">
        <v>81</v>
      </c>
      <c r="BF913">
        <v>76</v>
      </c>
      <c r="BG913">
        <v>71</v>
      </c>
      <c r="BH913">
        <v>79</v>
      </c>
      <c r="BI913">
        <v>79</v>
      </c>
      <c r="BJ913">
        <v>86</v>
      </c>
      <c r="BK913">
        <v>11</v>
      </c>
      <c r="BL913">
        <v>12</v>
      </c>
      <c r="BM913">
        <v>7</v>
      </c>
      <c r="BN913">
        <v>8</v>
      </c>
      <c r="BO913">
        <v>13</v>
      </c>
      <c r="BP913">
        <v>84</v>
      </c>
      <c r="BQ913">
        <v>80</v>
      </c>
      <c r="BR913">
        <v>81</v>
      </c>
      <c r="BS913">
        <v>46</v>
      </c>
      <c r="BT913">
        <v>74</v>
      </c>
      <c r="BU913">
        <v>81</v>
      </c>
    </row>
    <row r="914" spans="1:73" x14ac:dyDescent="0.25">
      <c r="A914" t="s">
        <v>245</v>
      </c>
      <c r="B914">
        <v>47</v>
      </c>
      <c r="C914" t="s">
        <v>28</v>
      </c>
      <c r="D914">
        <v>21</v>
      </c>
      <c r="E914">
        <f>Merge6[[#This Row],[age]]^2</f>
        <v>441</v>
      </c>
      <c r="F914" s="1">
        <v>25000000</v>
      </c>
      <c r="G914" s="1">
        <v>39200000</v>
      </c>
      <c r="H914" s="1">
        <f>Merge6[[#This Row],[MV at time]]/1000000</f>
        <v>25</v>
      </c>
      <c r="I914" s="1">
        <f>Merge6[[#This Row],[fee]]/1000000</f>
        <v>39.200000000000003</v>
      </c>
      <c r="J914" s="2">
        <f>Merge6[[#This Row],[fee]]/Merge6[[#This Row],[MV at time]]</f>
        <v>1.5680000000000001</v>
      </c>
      <c r="K914" t="s">
        <v>2</v>
      </c>
      <c r="L914" t="s">
        <v>11</v>
      </c>
      <c r="M914" t="s">
        <v>118</v>
      </c>
      <c r="N914" t="s">
        <v>94</v>
      </c>
      <c r="O9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14" t="s">
        <v>60</v>
      </c>
      <c r="R914" t="s">
        <v>60</v>
      </c>
      <c r="S914">
        <v>76</v>
      </c>
      <c r="T914">
        <v>86</v>
      </c>
      <c r="U914">
        <f>Merge6[[#This Row],[POT]]-Merge6[[#This Row],[TOT]]</f>
        <v>10</v>
      </c>
      <c r="V914" t="s">
        <v>8</v>
      </c>
      <c r="W914">
        <f>IF(Merge6[[#This Row],[Preffoot]]="Right",1,0)</f>
        <v>1</v>
      </c>
      <c r="X914" t="s">
        <v>156</v>
      </c>
      <c r="Y914">
        <f>IF(Merge6[[#This Row],[Position2]]="GK",1,0)</f>
        <v>0</v>
      </c>
      <c r="Z914">
        <f>IF(Merge6[[#This Row],[Position2]]="LB",1,0)</f>
        <v>0</v>
      </c>
      <c r="AA914">
        <f>IF(Merge6[[#This Row],[Position2]]="CB",1,0)</f>
        <v>0</v>
      </c>
      <c r="AB914">
        <f>IF(Merge6[[#This Row],[Position2]]="RB",1,0)</f>
        <v>0</v>
      </c>
      <c r="AC914">
        <f>IF(Merge6[[#This Row],[Position2]]="LWB",1,0)</f>
        <v>0</v>
      </c>
      <c r="AD914">
        <f>IF(Merge6[[#This Row],[Position2]]="RWB",1,0)</f>
        <v>0</v>
      </c>
      <c r="AE914">
        <f>IF(Merge6[[#This Row],[Position2]]="LM",1,0)</f>
        <v>0</v>
      </c>
      <c r="AF914">
        <f>IF(Merge6[[#This Row],[Position2]]="CDM",1,0)</f>
        <v>0</v>
      </c>
      <c r="AG914">
        <f>IF(Merge6[[#This Row],[Position2]]="CM",1,0)</f>
        <v>0</v>
      </c>
      <c r="AH914">
        <f>IF(Merge6[[#This Row],[Position2]]="CAM",1,0)</f>
        <v>0</v>
      </c>
      <c r="AI914">
        <f>IF(Merge6[[#This Row],[Position2]]="RM",1,0)</f>
        <v>0</v>
      </c>
      <c r="AJ914">
        <f>IF(Merge6[[#This Row],[Position2]]="LW",1,0)</f>
        <v>1</v>
      </c>
      <c r="AK914">
        <f>IF(Merge6[[#This Row],[Position2]]="RW",1,0)</f>
        <v>0</v>
      </c>
      <c r="AL914">
        <f>IF(Merge6[[#This Row],[Position2]]="CF",1,0)</f>
        <v>0</v>
      </c>
      <c r="AM914">
        <f>IF(Merge6[[#This Row],[Position2]]="ST",1,0)</f>
        <v>0</v>
      </c>
      <c r="AN914">
        <v>78</v>
      </c>
      <c r="AO914">
        <v>83</v>
      </c>
      <c r="AP914">
        <v>69</v>
      </c>
      <c r="AQ914">
        <v>69</v>
      </c>
      <c r="AR914">
        <v>56</v>
      </c>
      <c r="AS914">
        <v>70</v>
      </c>
      <c r="AT914">
        <v>75</v>
      </c>
      <c r="AU914">
        <v>73</v>
      </c>
      <c r="AV914">
        <v>63</v>
      </c>
      <c r="AW914">
        <v>68</v>
      </c>
      <c r="AX914">
        <v>60</v>
      </c>
      <c r="AY914">
        <v>71</v>
      </c>
      <c r="AZ914">
        <v>63</v>
      </c>
      <c r="BA914">
        <v>26</v>
      </c>
      <c r="BB914">
        <v>25</v>
      </c>
      <c r="BC914">
        <v>28</v>
      </c>
      <c r="BD914">
        <v>86</v>
      </c>
      <c r="BE914">
        <v>79</v>
      </c>
      <c r="BF914">
        <v>75</v>
      </c>
      <c r="BG914">
        <v>70</v>
      </c>
      <c r="BH914">
        <v>84</v>
      </c>
      <c r="BI914">
        <v>82</v>
      </c>
      <c r="BJ914">
        <v>79</v>
      </c>
      <c r="BK914">
        <v>11</v>
      </c>
      <c r="BL914">
        <v>12</v>
      </c>
      <c r="BM914">
        <v>7</v>
      </c>
      <c r="BN914">
        <v>8</v>
      </c>
      <c r="BO914">
        <v>13</v>
      </c>
      <c r="BP914">
        <v>77</v>
      </c>
      <c r="BQ914">
        <v>73</v>
      </c>
      <c r="BR914">
        <v>77</v>
      </c>
      <c r="BS914">
        <v>27</v>
      </c>
      <c r="BT914">
        <v>71</v>
      </c>
      <c r="BU914">
        <v>72</v>
      </c>
    </row>
    <row r="915" spans="1:73" x14ac:dyDescent="0.25">
      <c r="A915" t="s">
        <v>882</v>
      </c>
      <c r="B915">
        <v>20</v>
      </c>
      <c r="C915" t="s">
        <v>33</v>
      </c>
      <c r="D915">
        <v>22</v>
      </c>
      <c r="E915">
        <f>Merge6[[#This Row],[age]]^2</f>
        <v>484</v>
      </c>
      <c r="F915" s="1">
        <v>7000000</v>
      </c>
      <c r="G915" s="1">
        <v>10000000</v>
      </c>
      <c r="H915" s="1">
        <f>Merge6[[#This Row],[MV at time]]/1000000</f>
        <v>7</v>
      </c>
      <c r="I915" s="1">
        <f>Merge6[[#This Row],[fee]]/1000000</f>
        <v>10</v>
      </c>
      <c r="J915" s="2">
        <f>Merge6[[#This Row],[fee]]/Merge6[[#This Row],[MV at time]]</f>
        <v>1.4285714285714286</v>
      </c>
      <c r="K915" t="s">
        <v>773</v>
      </c>
      <c r="L915" t="s">
        <v>252</v>
      </c>
      <c r="M915" t="s">
        <v>178</v>
      </c>
      <c r="N915" t="s">
        <v>469</v>
      </c>
      <c r="O9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15" t="s">
        <v>91</v>
      </c>
      <c r="R915" t="s">
        <v>91</v>
      </c>
      <c r="S915">
        <v>78</v>
      </c>
      <c r="T915">
        <v>85</v>
      </c>
      <c r="U915">
        <f>Merge6[[#This Row],[POT]]-Merge6[[#This Row],[TOT]]</f>
        <v>7</v>
      </c>
      <c r="V915" t="s">
        <v>8</v>
      </c>
      <c r="W915">
        <f>IF(Merge6[[#This Row],[Preffoot]]="Right",1,0)</f>
        <v>1</v>
      </c>
      <c r="X915" t="s">
        <v>37</v>
      </c>
      <c r="Y915">
        <f>IF(Merge6[[#This Row],[Position2]]="GK",1,0)</f>
        <v>0</v>
      </c>
      <c r="Z915">
        <f>IF(Merge6[[#This Row],[Position2]]="LB",1,0)</f>
        <v>0</v>
      </c>
      <c r="AA915">
        <f>IF(Merge6[[#This Row],[Position2]]="CB",1,0)</f>
        <v>0</v>
      </c>
      <c r="AB915">
        <f>IF(Merge6[[#This Row],[Position2]]="RB",1,0)</f>
        <v>0</v>
      </c>
      <c r="AC915">
        <f>IF(Merge6[[#This Row],[Position2]]="LWB",1,0)</f>
        <v>0</v>
      </c>
      <c r="AD915">
        <f>IF(Merge6[[#This Row],[Position2]]="RWB",1,0)</f>
        <v>0</v>
      </c>
      <c r="AE915">
        <f>IF(Merge6[[#This Row],[Position2]]="LM",1,0)</f>
        <v>0</v>
      </c>
      <c r="AF915">
        <f>IF(Merge6[[#This Row],[Position2]]="CDM",1,0)</f>
        <v>0</v>
      </c>
      <c r="AG915">
        <f>IF(Merge6[[#This Row],[Position2]]="CM",1,0)</f>
        <v>0</v>
      </c>
      <c r="AH915">
        <f>IF(Merge6[[#This Row],[Position2]]="CAM",1,0)</f>
        <v>0</v>
      </c>
      <c r="AI915">
        <f>IF(Merge6[[#This Row],[Position2]]="RM",1,0)</f>
        <v>1</v>
      </c>
      <c r="AJ915">
        <f>IF(Merge6[[#This Row],[Position2]]="LW",1,0)</f>
        <v>0</v>
      </c>
      <c r="AK915">
        <f>IF(Merge6[[#This Row],[Position2]]="RW",1,0)</f>
        <v>0</v>
      </c>
      <c r="AL915">
        <f>IF(Merge6[[#This Row],[Position2]]="CF",1,0)</f>
        <v>0</v>
      </c>
      <c r="AM915">
        <f>IF(Merge6[[#This Row],[Position2]]="ST",1,0)</f>
        <v>0</v>
      </c>
      <c r="AN915">
        <v>77</v>
      </c>
      <c r="AO915">
        <v>81</v>
      </c>
      <c r="AP915">
        <v>76</v>
      </c>
      <c r="AQ915">
        <v>76</v>
      </c>
      <c r="AR915">
        <v>69</v>
      </c>
      <c r="AS915">
        <v>54</v>
      </c>
      <c r="AT915">
        <v>74</v>
      </c>
      <c r="AU915">
        <v>67</v>
      </c>
      <c r="AV915">
        <v>64</v>
      </c>
      <c r="AW915">
        <v>59</v>
      </c>
      <c r="AX915">
        <v>45</v>
      </c>
      <c r="AY915">
        <v>51</v>
      </c>
      <c r="AZ915">
        <v>60</v>
      </c>
      <c r="BA915">
        <v>74</v>
      </c>
      <c r="BB915">
        <v>75</v>
      </c>
      <c r="BC915">
        <v>70</v>
      </c>
      <c r="BD915">
        <v>80</v>
      </c>
      <c r="BE915">
        <v>90</v>
      </c>
      <c r="BF915">
        <v>66</v>
      </c>
      <c r="BG915">
        <v>87</v>
      </c>
      <c r="BH915">
        <v>86</v>
      </c>
      <c r="BI915">
        <v>80</v>
      </c>
      <c r="BJ915">
        <v>76</v>
      </c>
      <c r="BK915">
        <v>10</v>
      </c>
      <c r="BL915">
        <v>12</v>
      </c>
      <c r="BM915">
        <v>8</v>
      </c>
      <c r="BN915">
        <v>7</v>
      </c>
      <c r="BO915">
        <v>9</v>
      </c>
      <c r="BP915">
        <v>73</v>
      </c>
      <c r="BQ915">
        <v>77</v>
      </c>
      <c r="BR915">
        <v>72</v>
      </c>
      <c r="BS915">
        <v>74</v>
      </c>
      <c r="BT915">
        <v>66</v>
      </c>
      <c r="BU915">
        <v>71</v>
      </c>
    </row>
    <row r="916" spans="1:73" x14ac:dyDescent="0.25">
      <c r="A916" t="s">
        <v>1261</v>
      </c>
      <c r="B916">
        <v>23</v>
      </c>
      <c r="C916" t="s">
        <v>116</v>
      </c>
      <c r="D916">
        <v>24</v>
      </c>
      <c r="E916">
        <f>Merge6[[#This Row],[age]]^2</f>
        <v>576</v>
      </c>
      <c r="F916" s="1">
        <v>8000000</v>
      </c>
      <c r="G916" s="1">
        <v>8500000</v>
      </c>
      <c r="H916" s="1">
        <f>Merge6[[#This Row],[MV at time]]/1000000</f>
        <v>8</v>
      </c>
      <c r="I916" s="1">
        <f>Merge6[[#This Row],[fee]]/1000000</f>
        <v>8.5</v>
      </c>
      <c r="J916" s="2">
        <f>Merge6[[#This Row],[fee]]/Merge6[[#This Row],[MV at time]]</f>
        <v>1.0625</v>
      </c>
      <c r="K916" t="s">
        <v>1233</v>
      </c>
      <c r="L916" t="s">
        <v>259</v>
      </c>
      <c r="M916" t="s">
        <v>456</v>
      </c>
      <c r="N916" t="s">
        <v>317</v>
      </c>
      <c r="O9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16" t="s">
        <v>82</v>
      </c>
      <c r="R916" t="s">
        <v>91</v>
      </c>
      <c r="S916">
        <v>77</v>
      </c>
      <c r="T916">
        <v>83</v>
      </c>
      <c r="U916">
        <f>Merge6[[#This Row],[POT]]-Merge6[[#This Row],[TOT]]</f>
        <v>6</v>
      </c>
      <c r="V916" t="s">
        <v>43</v>
      </c>
      <c r="W916">
        <f>IF(Merge6[[#This Row],[Preffoot]]="Right",1,0)</f>
        <v>0</v>
      </c>
      <c r="X916" t="s">
        <v>37</v>
      </c>
      <c r="Y916">
        <f>IF(Merge6[[#This Row],[Position2]]="GK",1,0)</f>
        <v>0</v>
      </c>
      <c r="Z916">
        <f>IF(Merge6[[#This Row],[Position2]]="LB",1,0)</f>
        <v>0</v>
      </c>
      <c r="AA916">
        <f>IF(Merge6[[#This Row],[Position2]]="CB",1,0)</f>
        <v>0</v>
      </c>
      <c r="AB916">
        <f>IF(Merge6[[#This Row],[Position2]]="RB",1,0)</f>
        <v>0</v>
      </c>
      <c r="AC916">
        <f>IF(Merge6[[#This Row],[Position2]]="LWB",1,0)</f>
        <v>0</v>
      </c>
      <c r="AD916">
        <f>IF(Merge6[[#This Row],[Position2]]="RWB",1,0)</f>
        <v>0</v>
      </c>
      <c r="AE916">
        <f>IF(Merge6[[#This Row],[Position2]]="LM",1,0)</f>
        <v>0</v>
      </c>
      <c r="AF916">
        <f>IF(Merge6[[#This Row],[Position2]]="CDM",1,0)</f>
        <v>0</v>
      </c>
      <c r="AG916">
        <f>IF(Merge6[[#This Row],[Position2]]="CM",1,0)</f>
        <v>0</v>
      </c>
      <c r="AH916">
        <f>IF(Merge6[[#This Row],[Position2]]="CAM",1,0)</f>
        <v>0</v>
      </c>
      <c r="AI916">
        <f>IF(Merge6[[#This Row],[Position2]]="RM",1,0)</f>
        <v>1</v>
      </c>
      <c r="AJ916">
        <f>IF(Merge6[[#This Row],[Position2]]="LW",1,0)</f>
        <v>0</v>
      </c>
      <c r="AK916">
        <f>IF(Merge6[[#This Row],[Position2]]="RW",1,0)</f>
        <v>0</v>
      </c>
      <c r="AL916">
        <f>IF(Merge6[[#This Row],[Position2]]="CF",1,0)</f>
        <v>0</v>
      </c>
      <c r="AM916">
        <f>IF(Merge6[[#This Row],[Position2]]="ST",1,0)</f>
        <v>0</v>
      </c>
      <c r="AN916">
        <v>80</v>
      </c>
      <c r="AO916">
        <v>80</v>
      </c>
      <c r="AP916">
        <v>72</v>
      </c>
      <c r="AQ916">
        <v>75</v>
      </c>
      <c r="AR916">
        <v>69</v>
      </c>
      <c r="AS916">
        <v>45</v>
      </c>
      <c r="AT916">
        <v>76</v>
      </c>
      <c r="AU916">
        <v>70</v>
      </c>
      <c r="AV916">
        <v>75</v>
      </c>
      <c r="AW916">
        <v>74</v>
      </c>
      <c r="AX916">
        <v>67</v>
      </c>
      <c r="AY916">
        <v>58</v>
      </c>
      <c r="AZ916">
        <v>59</v>
      </c>
      <c r="BA916" t="s">
        <v>1234</v>
      </c>
      <c r="BB916">
        <v>42</v>
      </c>
      <c r="BC916">
        <v>36</v>
      </c>
      <c r="BD916">
        <v>81</v>
      </c>
      <c r="BE916">
        <v>78</v>
      </c>
      <c r="BF916">
        <v>59</v>
      </c>
      <c r="BG916">
        <v>93</v>
      </c>
      <c r="BH916">
        <v>78</v>
      </c>
      <c r="BI916">
        <v>86</v>
      </c>
      <c r="BJ916">
        <v>34</v>
      </c>
      <c r="BK916">
        <v>13</v>
      </c>
      <c r="BL916">
        <v>8</v>
      </c>
      <c r="BM916">
        <v>5</v>
      </c>
      <c r="BN916">
        <v>6</v>
      </c>
      <c r="BO916">
        <v>14</v>
      </c>
      <c r="BP916">
        <v>41</v>
      </c>
      <c r="BQ916">
        <v>75</v>
      </c>
      <c r="BR916">
        <v>72</v>
      </c>
      <c r="BS916">
        <v>44</v>
      </c>
      <c r="BT916">
        <v>77</v>
      </c>
      <c r="BU916">
        <v>74</v>
      </c>
    </row>
    <row r="917" spans="1:73" x14ac:dyDescent="0.25">
      <c r="A917" t="s">
        <v>214</v>
      </c>
      <c r="B917">
        <v>23</v>
      </c>
      <c r="C917" t="s">
        <v>116</v>
      </c>
      <c r="D917">
        <v>27</v>
      </c>
      <c r="E917">
        <f>Merge6[[#This Row],[age]]^2</f>
        <v>729</v>
      </c>
      <c r="F917" s="1">
        <v>50000000</v>
      </c>
      <c r="G917" s="1">
        <v>67800000</v>
      </c>
      <c r="H917" s="1">
        <f>Merge6[[#This Row],[MV at time]]/1000000</f>
        <v>50</v>
      </c>
      <c r="I917" s="1">
        <f>Merge6[[#This Row],[fee]]/1000000</f>
        <v>67.8</v>
      </c>
      <c r="J917" s="2">
        <f>Merge6[[#This Row],[fee]]/Merge6[[#This Row],[MV at time]]</f>
        <v>1.3560000000000001</v>
      </c>
      <c r="K917" t="s">
        <v>2</v>
      </c>
      <c r="L917" t="s">
        <v>215</v>
      </c>
      <c r="M917" t="s">
        <v>216</v>
      </c>
      <c r="N917" t="s">
        <v>89</v>
      </c>
      <c r="O9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17" t="s">
        <v>60</v>
      </c>
      <c r="R917" t="s">
        <v>60</v>
      </c>
      <c r="S917">
        <v>84</v>
      </c>
      <c r="T917">
        <v>84</v>
      </c>
      <c r="U917">
        <f>Merge6[[#This Row],[POT]]-Merge6[[#This Row],[TOT]]</f>
        <v>0</v>
      </c>
      <c r="V917" t="s">
        <v>43</v>
      </c>
      <c r="W917">
        <f>IF(Merge6[[#This Row],[Preffoot]]="Right",1,0)</f>
        <v>0</v>
      </c>
      <c r="X917" t="s">
        <v>37</v>
      </c>
      <c r="Y917">
        <f>IF(Merge6[[#This Row],[Position2]]="GK",1,0)</f>
        <v>0</v>
      </c>
      <c r="Z917">
        <f>IF(Merge6[[#This Row],[Position2]]="LB",1,0)</f>
        <v>0</v>
      </c>
      <c r="AA917">
        <f>IF(Merge6[[#This Row],[Position2]]="CB",1,0)</f>
        <v>0</v>
      </c>
      <c r="AB917">
        <f>IF(Merge6[[#This Row],[Position2]]="RB",1,0)</f>
        <v>0</v>
      </c>
      <c r="AC917">
        <f>IF(Merge6[[#This Row],[Position2]]="LWB",1,0)</f>
        <v>0</v>
      </c>
      <c r="AD917">
        <f>IF(Merge6[[#This Row],[Position2]]="RWB",1,0)</f>
        <v>0</v>
      </c>
      <c r="AE917">
        <f>IF(Merge6[[#This Row],[Position2]]="LM",1,0)</f>
        <v>0</v>
      </c>
      <c r="AF917">
        <f>IF(Merge6[[#This Row],[Position2]]="CDM",1,0)</f>
        <v>0</v>
      </c>
      <c r="AG917">
        <f>IF(Merge6[[#This Row],[Position2]]="CM",1,0)</f>
        <v>0</v>
      </c>
      <c r="AH917">
        <f>IF(Merge6[[#This Row],[Position2]]="CAM",1,0)</f>
        <v>0</v>
      </c>
      <c r="AI917">
        <f>IF(Merge6[[#This Row],[Position2]]="RM",1,0)</f>
        <v>1</v>
      </c>
      <c r="AJ917">
        <f>IF(Merge6[[#This Row],[Position2]]="LW",1,0)</f>
        <v>0</v>
      </c>
      <c r="AK917">
        <f>IF(Merge6[[#This Row],[Position2]]="RW",1,0)</f>
        <v>0</v>
      </c>
      <c r="AL917">
        <f>IF(Merge6[[#This Row],[Position2]]="CF",1,0)</f>
        <v>0</v>
      </c>
      <c r="AM917">
        <f>IF(Merge6[[#This Row],[Position2]]="ST",1,0)</f>
        <v>0</v>
      </c>
      <c r="AN917">
        <v>89</v>
      </c>
      <c r="AO917">
        <v>90</v>
      </c>
      <c r="AP917">
        <v>81</v>
      </c>
      <c r="AQ917">
        <v>78</v>
      </c>
      <c r="AR917">
        <v>76</v>
      </c>
      <c r="AS917">
        <v>48</v>
      </c>
      <c r="AT917">
        <v>79</v>
      </c>
      <c r="AU917">
        <v>76</v>
      </c>
      <c r="AV917">
        <v>76</v>
      </c>
      <c r="AW917">
        <v>84</v>
      </c>
      <c r="AX917">
        <v>79</v>
      </c>
      <c r="AY917">
        <v>72</v>
      </c>
      <c r="AZ917">
        <v>72</v>
      </c>
      <c r="BA917">
        <v>27</v>
      </c>
      <c r="BB917">
        <v>18</v>
      </c>
      <c r="BC917">
        <v>31</v>
      </c>
      <c r="BD917">
        <v>85</v>
      </c>
      <c r="BE917">
        <v>76</v>
      </c>
      <c r="BF917">
        <v>55</v>
      </c>
      <c r="BG917">
        <v>86</v>
      </c>
      <c r="BH917">
        <v>80</v>
      </c>
      <c r="BI917">
        <v>92</v>
      </c>
      <c r="BJ917">
        <v>62</v>
      </c>
      <c r="BK917">
        <v>11</v>
      </c>
      <c r="BL917">
        <v>15</v>
      </c>
      <c r="BM917">
        <v>9</v>
      </c>
      <c r="BN917">
        <v>13</v>
      </c>
      <c r="BO917">
        <v>6</v>
      </c>
      <c r="BP917">
        <v>41</v>
      </c>
      <c r="BQ917">
        <v>77</v>
      </c>
      <c r="BR917">
        <v>80</v>
      </c>
      <c r="BS917">
        <v>38</v>
      </c>
      <c r="BT917">
        <v>82</v>
      </c>
      <c r="BU917">
        <v>83</v>
      </c>
    </row>
    <row r="918" spans="1:73" x14ac:dyDescent="0.25">
      <c r="A918" t="s">
        <v>1200</v>
      </c>
      <c r="B918">
        <v>10</v>
      </c>
      <c r="C918" t="s">
        <v>57</v>
      </c>
      <c r="D918">
        <v>26</v>
      </c>
      <c r="E918">
        <f>Merge6[[#This Row],[age]]^2</f>
        <v>676</v>
      </c>
      <c r="F918" s="1">
        <v>7000000</v>
      </c>
      <c r="G918" s="1">
        <v>6500000</v>
      </c>
      <c r="H918" s="1">
        <f>Merge6[[#This Row],[MV at time]]/1000000</f>
        <v>7</v>
      </c>
      <c r="I918" s="1">
        <f>Merge6[[#This Row],[fee]]/1000000</f>
        <v>6.5</v>
      </c>
      <c r="J918" s="2">
        <f>Merge6[[#This Row],[fee]]/Merge6[[#This Row],[MV at time]]</f>
        <v>0.9285714285714286</v>
      </c>
      <c r="K918" t="s">
        <v>1050</v>
      </c>
      <c r="L918" t="s">
        <v>252</v>
      </c>
      <c r="M918" t="s">
        <v>912</v>
      </c>
      <c r="N918" t="s">
        <v>282</v>
      </c>
      <c r="O9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18" t="s">
        <v>91</v>
      </c>
      <c r="R918" t="s">
        <v>91</v>
      </c>
      <c r="S918">
        <v>79</v>
      </c>
      <c r="T918">
        <v>80</v>
      </c>
      <c r="U918">
        <f>Merge6[[#This Row],[POT]]-Merge6[[#This Row],[TOT]]</f>
        <v>1</v>
      </c>
      <c r="V918" t="s">
        <v>8</v>
      </c>
      <c r="W918">
        <f>IF(Merge6[[#This Row],[Preffoot]]="Right",1,0)</f>
        <v>1</v>
      </c>
      <c r="X918" t="s">
        <v>61</v>
      </c>
      <c r="Y918">
        <f>IF(Merge6[[#This Row],[Position2]]="GK",1,0)</f>
        <v>0</v>
      </c>
      <c r="Z918">
        <f>IF(Merge6[[#This Row],[Position2]]="LB",1,0)</f>
        <v>0</v>
      </c>
      <c r="AA918">
        <f>IF(Merge6[[#This Row],[Position2]]="CB",1,0)</f>
        <v>0</v>
      </c>
      <c r="AB918">
        <f>IF(Merge6[[#This Row],[Position2]]="RB",1,0)</f>
        <v>0</v>
      </c>
      <c r="AC918">
        <f>IF(Merge6[[#This Row],[Position2]]="LWB",1,0)</f>
        <v>0</v>
      </c>
      <c r="AD918">
        <f>IF(Merge6[[#This Row],[Position2]]="RWB",1,0)</f>
        <v>0</v>
      </c>
      <c r="AE918">
        <f>IF(Merge6[[#This Row],[Position2]]="LM",1,0)</f>
        <v>0</v>
      </c>
      <c r="AF918">
        <f>IF(Merge6[[#This Row],[Position2]]="CDM",1,0)</f>
        <v>1</v>
      </c>
      <c r="AG918">
        <f>IF(Merge6[[#This Row],[Position2]]="CM",1,0)</f>
        <v>0</v>
      </c>
      <c r="AH918">
        <f>IF(Merge6[[#This Row],[Position2]]="CAM",1,0)</f>
        <v>0</v>
      </c>
      <c r="AI918">
        <f>IF(Merge6[[#This Row],[Position2]]="RM",1,0)</f>
        <v>0</v>
      </c>
      <c r="AJ918">
        <f>IF(Merge6[[#This Row],[Position2]]="LW",1,0)</f>
        <v>0</v>
      </c>
      <c r="AK918">
        <f>IF(Merge6[[#This Row],[Position2]]="RW",1,0)</f>
        <v>0</v>
      </c>
      <c r="AL918">
        <f>IF(Merge6[[#This Row],[Position2]]="CF",1,0)</f>
        <v>0</v>
      </c>
      <c r="AM918">
        <f>IF(Merge6[[#This Row],[Position2]]="ST",1,0)</f>
        <v>0</v>
      </c>
      <c r="AN918">
        <v>76</v>
      </c>
      <c r="AO918">
        <v>75</v>
      </c>
      <c r="AP918">
        <v>71</v>
      </c>
      <c r="AQ918">
        <v>82</v>
      </c>
      <c r="AR918">
        <v>79</v>
      </c>
      <c r="AS918">
        <v>72</v>
      </c>
      <c r="AT918">
        <v>83</v>
      </c>
      <c r="AU918">
        <v>74</v>
      </c>
      <c r="AV918">
        <v>79</v>
      </c>
      <c r="AW918">
        <v>78</v>
      </c>
      <c r="AX918">
        <v>80</v>
      </c>
      <c r="AY918">
        <v>62</v>
      </c>
      <c r="AZ918">
        <v>66</v>
      </c>
      <c r="BA918">
        <v>74</v>
      </c>
      <c r="BB918">
        <v>75</v>
      </c>
      <c r="BC918">
        <v>78</v>
      </c>
      <c r="BD918">
        <v>64</v>
      </c>
      <c r="BE918">
        <v>86</v>
      </c>
      <c r="BF918">
        <v>82</v>
      </c>
      <c r="BG918">
        <v>61</v>
      </c>
      <c r="BH918">
        <v>55</v>
      </c>
      <c r="BI918">
        <v>59</v>
      </c>
      <c r="BJ918">
        <v>81</v>
      </c>
      <c r="BK918">
        <v>13</v>
      </c>
      <c r="BL918">
        <v>7</v>
      </c>
      <c r="BM918">
        <v>9</v>
      </c>
      <c r="BN918">
        <v>10</v>
      </c>
      <c r="BO918">
        <v>15</v>
      </c>
      <c r="BP918">
        <v>85</v>
      </c>
      <c r="BQ918">
        <v>76</v>
      </c>
      <c r="BR918">
        <v>72</v>
      </c>
      <c r="BS918">
        <v>77</v>
      </c>
      <c r="BT918">
        <v>73</v>
      </c>
      <c r="BU918">
        <v>69</v>
      </c>
    </row>
    <row r="919" spans="1:73" x14ac:dyDescent="0.25">
      <c r="A919" t="s">
        <v>1287</v>
      </c>
      <c r="B919">
        <v>11</v>
      </c>
      <c r="C919" t="s">
        <v>28</v>
      </c>
      <c r="D919">
        <v>33</v>
      </c>
      <c r="E919">
        <f>Merge6[[#This Row],[age]]^2</f>
        <v>1089</v>
      </c>
      <c r="F919" s="1">
        <v>45000000</v>
      </c>
      <c r="G919" s="1">
        <v>45000000</v>
      </c>
      <c r="H919" s="1">
        <f>Merge6[[#This Row],[MV at time]]/1000000</f>
        <v>45</v>
      </c>
      <c r="I919" s="1">
        <f>Merge6[[#This Row],[fee]]/1000000</f>
        <v>45</v>
      </c>
      <c r="J919" s="2">
        <f>Merge6[[#This Row],[fee]]/Merge6[[#This Row],[MV at time]]</f>
        <v>1</v>
      </c>
      <c r="K919" t="s">
        <v>1233</v>
      </c>
      <c r="L919" t="s">
        <v>85</v>
      </c>
      <c r="M919" t="s">
        <v>240</v>
      </c>
      <c r="N919" t="s">
        <v>35</v>
      </c>
      <c r="O9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19" t="s">
        <v>91</v>
      </c>
      <c r="R919" t="s">
        <v>6</v>
      </c>
      <c r="S919">
        <v>91</v>
      </c>
      <c r="T919">
        <v>91</v>
      </c>
      <c r="U919">
        <f>Merge6[[#This Row],[POT]]-Merge6[[#This Row],[TOT]]</f>
        <v>0</v>
      </c>
      <c r="V919" t="s">
        <v>8</v>
      </c>
      <c r="W919">
        <f>IF(Merge6[[#This Row],[Preffoot]]="Right",1,0)</f>
        <v>1</v>
      </c>
      <c r="X919" t="s">
        <v>15</v>
      </c>
      <c r="Y919">
        <f>IF(Merge6[[#This Row],[Position2]]="GK",1,0)</f>
        <v>0</v>
      </c>
      <c r="Z919">
        <f>IF(Merge6[[#This Row],[Position2]]="LB",1,0)</f>
        <v>0</v>
      </c>
      <c r="AA919">
        <f>IF(Merge6[[#This Row],[Position2]]="CB",1,0)</f>
        <v>0</v>
      </c>
      <c r="AB919">
        <f>IF(Merge6[[#This Row],[Position2]]="RB",1,0)</f>
        <v>0</v>
      </c>
      <c r="AC919">
        <f>IF(Merge6[[#This Row],[Position2]]="LWB",1,0)</f>
        <v>0</v>
      </c>
      <c r="AD919">
        <f>IF(Merge6[[#This Row],[Position2]]="RWB",1,0)</f>
        <v>0</v>
      </c>
      <c r="AE919">
        <f>IF(Merge6[[#This Row],[Position2]]="LM",1,0)</f>
        <v>0</v>
      </c>
      <c r="AF919">
        <f>IF(Merge6[[#This Row],[Position2]]="CDM",1,0)</f>
        <v>0</v>
      </c>
      <c r="AG919">
        <f>IF(Merge6[[#This Row],[Position2]]="CM",1,0)</f>
        <v>0</v>
      </c>
      <c r="AH919">
        <f>IF(Merge6[[#This Row],[Position2]]="CAM",1,0)</f>
        <v>0</v>
      </c>
      <c r="AI919">
        <f>IF(Merge6[[#This Row],[Position2]]="RM",1,0)</f>
        <v>0</v>
      </c>
      <c r="AJ919">
        <f>IF(Merge6[[#This Row],[Position2]]="LW",1,0)</f>
        <v>0</v>
      </c>
      <c r="AK919">
        <f>IF(Merge6[[#This Row],[Position2]]="RW",1,0)</f>
        <v>0</v>
      </c>
      <c r="AL919">
        <f>IF(Merge6[[#This Row],[Position2]]="CF",1,0)</f>
        <v>0</v>
      </c>
      <c r="AM919">
        <f>IF(Merge6[[#This Row],[Position2]]="ST",1,0)</f>
        <v>1</v>
      </c>
      <c r="AN919">
        <v>89</v>
      </c>
      <c r="AO919">
        <v>85</v>
      </c>
      <c r="AP919">
        <v>71</v>
      </c>
      <c r="AQ919">
        <v>84</v>
      </c>
      <c r="AR919">
        <v>70</v>
      </c>
      <c r="AS919">
        <v>91</v>
      </c>
      <c r="AT919">
        <v>91</v>
      </c>
      <c r="AU919">
        <v>94</v>
      </c>
      <c r="AV919">
        <v>84</v>
      </c>
      <c r="AW919">
        <v>79</v>
      </c>
      <c r="AX919">
        <v>85</v>
      </c>
      <c r="AY919">
        <v>90</v>
      </c>
      <c r="AZ919">
        <v>89</v>
      </c>
      <c r="BA919" t="s">
        <v>1234</v>
      </c>
      <c r="BB919">
        <v>19</v>
      </c>
      <c r="BC919">
        <v>42</v>
      </c>
      <c r="BD919">
        <v>76</v>
      </c>
      <c r="BE919">
        <v>76</v>
      </c>
      <c r="BF919">
        <v>87</v>
      </c>
      <c r="BG919">
        <v>82</v>
      </c>
      <c r="BH919">
        <v>75</v>
      </c>
      <c r="BI919">
        <v>77</v>
      </c>
      <c r="BJ919">
        <v>85</v>
      </c>
      <c r="BK919">
        <v>8</v>
      </c>
      <c r="BL919">
        <v>15</v>
      </c>
      <c r="BM919">
        <v>6</v>
      </c>
      <c r="BN919">
        <v>12</v>
      </c>
      <c r="BO919">
        <v>10</v>
      </c>
      <c r="BP919">
        <v>81</v>
      </c>
      <c r="BQ919">
        <v>93</v>
      </c>
      <c r="BR919">
        <v>94</v>
      </c>
      <c r="BS919">
        <v>49</v>
      </c>
      <c r="BT919">
        <v>81</v>
      </c>
      <c r="BU919">
        <v>88</v>
      </c>
    </row>
    <row r="920" spans="1:73" x14ac:dyDescent="0.25">
      <c r="A920" t="s">
        <v>721</v>
      </c>
      <c r="B920">
        <v>35</v>
      </c>
      <c r="C920" t="s">
        <v>722</v>
      </c>
      <c r="D920">
        <v>23</v>
      </c>
      <c r="E920">
        <f>Merge6[[#This Row],[age]]^2</f>
        <v>529</v>
      </c>
      <c r="F920" s="1">
        <v>13000000</v>
      </c>
      <c r="G920" s="1">
        <v>10000000</v>
      </c>
      <c r="H920" s="1">
        <f>Merge6[[#This Row],[MV at time]]/1000000</f>
        <v>13</v>
      </c>
      <c r="I920" s="1">
        <f>Merge6[[#This Row],[fee]]/1000000</f>
        <v>10</v>
      </c>
      <c r="J920" s="2">
        <f>Merge6[[#This Row],[fee]]/Merge6[[#This Row],[MV at time]]</f>
        <v>0.76923076923076927</v>
      </c>
      <c r="K920" t="s">
        <v>509</v>
      </c>
      <c r="L920" t="s">
        <v>287</v>
      </c>
      <c r="M920" t="s">
        <v>99</v>
      </c>
      <c r="N920" t="s">
        <v>143</v>
      </c>
      <c r="O9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20" t="s">
        <v>100</v>
      </c>
      <c r="R920" t="s">
        <v>91</v>
      </c>
      <c r="S920">
        <v>71</v>
      </c>
      <c r="T920">
        <v>77</v>
      </c>
      <c r="U920">
        <f>Merge6[[#This Row],[POT]]-Merge6[[#This Row],[TOT]]</f>
        <v>6</v>
      </c>
      <c r="V920" t="s">
        <v>43</v>
      </c>
      <c r="W920">
        <f>IF(Merge6[[#This Row],[Preffoot]]="Right",1,0)</f>
        <v>0</v>
      </c>
      <c r="X920" t="s">
        <v>26</v>
      </c>
      <c r="Y920">
        <f>IF(Merge6[[#This Row],[Position2]]="GK",1,0)</f>
        <v>0</v>
      </c>
      <c r="Z920">
        <f>IF(Merge6[[#This Row],[Position2]]="LB",1,0)</f>
        <v>1</v>
      </c>
      <c r="AA920">
        <f>IF(Merge6[[#This Row],[Position2]]="CB",1,0)</f>
        <v>0</v>
      </c>
      <c r="AB920">
        <f>IF(Merge6[[#This Row],[Position2]]="RB",1,0)</f>
        <v>0</v>
      </c>
      <c r="AC920">
        <f>IF(Merge6[[#This Row],[Position2]]="LWB",1,0)</f>
        <v>0</v>
      </c>
      <c r="AD920">
        <f>IF(Merge6[[#This Row],[Position2]]="RWB",1,0)</f>
        <v>0</v>
      </c>
      <c r="AE920">
        <f>IF(Merge6[[#This Row],[Position2]]="LM",1,0)</f>
        <v>0</v>
      </c>
      <c r="AF920">
        <f>IF(Merge6[[#This Row],[Position2]]="CDM",1,0)</f>
        <v>0</v>
      </c>
      <c r="AG920">
        <f>IF(Merge6[[#This Row],[Position2]]="CM",1,0)</f>
        <v>0</v>
      </c>
      <c r="AH920">
        <f>IF(Merge6[[#This Row],[Position2]]="CAM",1,0)</f>
        <v>0</v>
      </c>
      <c r="AI920">
        <f>IF(Merge6[[#This Row],[Position2]]="RM",1,0)</f>
        <v>0</v>
      </c>
      <c r="AJ920">
        <f>IF(Merge6[[#This Row],[Position2]]="LW",1,0)</f>
        <v>0</v>
      </c>
      <c r="AK920">
        <f>IF(Merge6[[#This Row],[Position2]]="RW",1,0)</f>
        <v>0</v>
      </c>
      <c r="AL920">
        <f>IF(Merge6[[#This Row],[Position2]]="CF",1,0)</f>
        <v>0</v>
      </c>
      <c r="AM920">
        <f>IF(Merge6[[#This Row],[Position2]]="ST",1,0)</f>
        <v>0</v>
      </c>
      <c r="AN920">
        <v>75</v>
      </c>
      <c r="AO920">
        <v>77</v>
      </c>
      <c r="AP920">
        <v>84</v>
      </c>
      <c r="AQ920">
        <v>74</v>
      </c>
      <c r="AR920">
        <v>69</v>
      </c>
      <c r="AS920">
        <v>52</v>
      </c>
      <c r="AT920">
        <v>88</v>
      </c>
      <c r="AU920">
        <v>72</v>
      </c>
      <c r="AV920">
        <v>82</v>
      </c>
      <c r="AW920">
        <v>87</v>
      </c>
      <c r="AX920">
        <v>90</v>
      </c>
      <c r="AY920">
        <v>74</v>
      </c>
      <c r="AZ920">
        <v>68</v>
      </c>
      <c r="BA920">
        <v>63</v>
      </c>
      <c r="BB920">
        <v>63</v>
      </c>
      <c r="BC920">
        <v>69</v>
      </c>
      <c r="BD920">
        <v>78</v>
      </c>
      <c r="BE920">
        <v>77</v>
      </c>
      <c r="BF920">
        <v>69</v>
      </c>
      <c r="BG920">
        <v>73</v>
      </c>
      <c r="BH920">
        <v>79</v>
      </c>
      <c r="BI920">
        <v>76</v>
      </c>
      <c r="BJ920">
        <v>49</v>
      </c>
      <c r="BK920">
        <v>13</v>
      </c>
      <c r="BL920">
        <v>15</v>
      </c>
      <c r="BM920">
        <v>16</v>
      </c>
      <c r="BN920">
        <v>15</v>
      </c>
      <c r="BO920">
        <v>11</v>
      </c>
      <c r="BP920">
        <v>75</v>
      </c>
      <c r="BQ920">
        <v>74</v>
      </c>
      <c r="BR920">
        <v>73</v>
      </c>
      <c r="BS920">
        <v>59</v>
      </c>
      <c r="BT920">
        <v>72</v>
      </c>
      <c r="BU920">
        <v>73</v>
      </c>
    </row>
    <row r="921" spans="1:73" x14ac:dyDescent="0.25">
      <c r="A921" t="s">
        <v>903</v>
      </c>
      <c r="B921">
        <v>21</v>
      </c>
      <c r="C921" t="s">
        <v>28</v>
      </c>
      <c r="D921">
        <v>28</v>
      </c>
      <c r="E921">
        <f>Merge6[[#This Row],[age]]^2</f>
        <v>784</v>
      </c>
      <c r="F921" s="1">
        <v>12000000</v>
      </c>
      <c r="G921" s="1">
        <v>21800000</v>
      </c>
      <c r="H921" s="1">
        <f>Merge6[[#This Row],[MV at time]]/1000000</f>
        <v>12</v>
      </c>
      <c r="I921" s="1">
        <f>Merge6[[#This Row],[fee]]/1000000</f>
        <v>21.8</v>
      </c>
      <c r="J921" s="2">
        <f>Merge6[[#This Row],[fee]]/Merge6[[#This Row],[MV at time]]</f>
        <v>1.8166666666666667</v>
      </c>
      <c r="K921" t="s">
        <v>773</v>
      </c>
      <c r="L921" t="s">
        <v>18</v>
      </c>
      <c r="M921" t="s">
        <v>228</v>
      </c>
      <c r="N921" t="s">
        <v>811</v>
      </c>
      <c r="O9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21" t="s">
        <v>7</v>
      </c>
      <c r="R921" t="s">
        <v>7</v>
      </c>
      <c r="S921">
        <v>73</v>
      </c>
      <c r="T921">
        <v>73</v>
      </c>
      <c r="U921">
        <f>Merge6[[#This Row],[POT]]-Merge6[[#This Row],[TOT]]</f>
        <v>0</v>
      </c>
      <c r="V921" t="s">
        <v>8</v>
      </c>
      <c r="W921">
        <f>IF(Merge6[[#This Row],[Preffoot]]="Right",1,0)</f>
        <v>1</v>
      </c>
      <c r="X921" t="s">
        <v>15</v>
      </c>
      <c r="Y921">
        <f>IF(Merge6[[#This Row],[Position2]]="GK",1,0)</f>
        <v>0</v>
      </c>
      <c r="Z921">
        <f>IF(Merge6[[#This Row],[Position2]]="LB",1,0)</f>
        <v>0</v>
      </c>
      <c r="AA921">
        <f>IF(Merge6[[#This Row],[Position2]]="CB",1,0)</f>
        <v>0</v>
      </c>
      <c r="AB921">
        <f>IF(Merge6[[#This Row],[Position2]]="RB",1,0)</f>
        <v>0</v>
      </c>
      <c r="AC921">
        <f>IF(Merge6[[#This Row],[Position2]]="LWB",1,0)</f>
        <v>0</v>
      </c>
      <c r="AD921">
        <f>IF(Merge6[[#This Row],[Position2]]="RWB",1,0)</f>
        <v>0</v>
      </c>
      <c r="AE921">
        <f>IF(Merge6[[#This Row],[Position2]]="LM",1,0)</f>
        <v>0</v>
      </c>
      <c r="AF921">
        <f>IF(Merge6[[#This Row],[Position2]]="CDM",1,0)</f>
        <v>0</v>
      </c>
      <c r="AG921">
        <f>IF(Merge6[[#This Row],[Position2]]="CM",1,0)</f>
        <v>0</v>
      </c>
      <c r="AH921">
        <f>IF(Merge6[[#This Row],[Position2]]="CAM",1,0)</f>
        <v>0</v>
      </c>
      <c r="AI921">
        <f>IF(Merge6[[#This Row],[Position2]]="RM",1,0)</f>
        <v>0</v>
      </c>
      <c r="AJ921">
        <f>IF(Merge6[[#This Row],[Position2]]="LW",1,0)</f>
        <v>0</v>
      </c>
      <c r="AK921">
        <f>IF(Merge6[[#This Row],[Position2]]="RW",1,0)</f>
        <v>0</v>
      </c>
      <c r="AL921">
        <f>IF(Merge6[[#This Row],[Position2]]="CF",1,0)</f>
        <v>0</v>
      </c>
      <c r="AM921">
        <f>IF(Merge6[[#This Row],[Position2]]="ST",1,0)</f>
        <v>1</v>
      </c>
      <c r="AN921">
        <v>73</v>
      </c>
      <c r="AO921">
        <v>68</v>
      </c>
      <c r="AP921">
        <v>39</v>
      </c>
      <c r="AQ921">
        <v>65</v>
      </c>
      <c r="AR921">
        <v>35</v>
      </c>
      <c r="AS921">
        <v>90</v>
      </c>
      <c r="AT921">
        <v>78</v>
      </c>
      <c r="AU921">
        <v>74</v>
      </c>
      <c r="AV921">
        <v>68</v>
      </c>
      <c r="AW921">
        <v>67</v>
      </c>
      <c r="AX921">
        <v>36</v>
      </c>
      <c r="AY921">
        <v>72</v>
      </c>
      <c r="AZ921">
        <v>68</v>
      </c>
      <c r="BA921">
        <v>30</v>
      </c>
      <c r="BB921">
        <v>12</v>
      </c>
      <c r="BC921">
        <v>13</v>
      </c>
      <c r="BD921">
        <v>43</v>
      </c>
      <c r="BE921">
        <v>57</v>
      </c>
      <c r="BF921">
        <v>79</v>
      </c>
      <c r="BG921">
        <v>51</v>
      </c>
      <c r="BH921">
        <v>58</v>
      </c>
      <c r="BI921">
        <v>50</v>
      </c>
      <c r="BJ921">
        <v>79</v>
      </c>
      <c r="BK921">
        <v>13</v>
      </c>
      <c r="BL921">
        <v>14</v>
      </c>
      <c r="BM921">
        <v>11</v>
      </c>
      <c r="BN921">
        <v>10</v>
      </c>
      <c r="BO921">
        <v>7</v>
      </c>
      <c r="BP921">
        <v>40</v>
      </c>
      <c r="BQ921">
        <v>70</v>
      </c>
      <c r="BR921">
        <v>78</v>
      </c>
      <c r="BS921">
        <v>19</v>
      </c>
      <c r="BT921">
        <v>42</v>
      </c>
      <c r="BU921">
        <v>71</v>
      </c>
    </row>
    <row r="922" spans="1:73" x14ac:dyDescent="0.25">
      <c r="A922" t="s">
        <v>843</v>
      </c>
      <c r="B922">
        <v>10</v>
      </c>
      <c r="C922" t="s">
        <v>1</v>
      </c>
      <c r="D922">
        <v>24</v>
      </c>
      <c r="E922">
        <f>Merge6[[#This Row],[age]]^2</f>
        <v>576</v>
      </c>
      <c r="F922" s="1">
        <v>17000000</v>
      </c>
      <c r="G922" s="1">
        <v>13000000</v>
      </c>
      <c r="H922" s="1">
        <f>Merge6[[#This Row],[MV at time]]/1000000</f>
        <v>17</v>
      </c>
      <c r="I922" s="1">
        <f>Merge6[[#This Row],[fee]]/1000000</f>
        <v>13</v>
      </c>
      <c r="J922" s="2">
        <f>Merge6[[#This Row],[fee]]/Merge6[[#This Row],[MV at time]]</f>
        <v>0.76470588235294112</v>
      </c>
      <c r="K922" t="s">
        <v>773</v>
      </c>
      <c r="L922" t="s">
        <v>252</v>
      </c>
      <c r="M922" t="s">
        <v>317</v>
      </c>
      <c r="N922" t="s">
        <v>213</v>
      </c>
      <c r="O9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22" t="s">
        <v>91</v>
      </c>
      <c r="R922" t="s">
        <v>60</v>
      </c>
      <c r="S922">
        <v>77</v>
      </c>
      <c r="T922">
        <v>84</v>
      </c>
      <c r="U922">
        <f>Merge6[[#This Row],[POT]]-Merge6[[#This Row],[TOT]]</f>
        <v>7</v>
      </c>
      <c r="V922" t="s">
        <v>8</v>
      </c>
      <c r="W922">
        <f>IF(Merge6[[#This Row],[Preffoot]]="Right",1,0)</f>
        <v>1</v>
      </c>
      <c r="X922" t="s">
        <v>9</v>
      </c>
      <c r="Y922">
        <f>IF(Merge6[[#This Row],[Position2]]="GK",1,0)</f>
        <v>0</v>
      </c>
      <c r="Z922">
        <f>IF(Merge6[[#This Row],[Position2]]="LB",1,0)</f>
        <v>0</v>
      </c>
      <c r="AA922">
        <f>IF(Merge6[[#This Row],[Position2]]="CB",1,0)</f>
        <v>1</v>
      </c>
      <c r="AB922">
        <f>IF(Merge6[[#This Row],[Position2]]="RB",1,0)</f>
        <v>0</v>
      </c>
      <c r="AC922">
        <f>IF(Merge6[[#This Row],[Position2]]="LWB",1,0)</f>
        <v>0</v>
      </c>
      <c r="AD922">
        <f>IF(Merge6[[#This Row],[Position2]]="RWB",1,0)</f>
        <v>0</v>
      </c>
      <c r="AE922">
        <f>IF(Merge6[[#This Row],[Position2]]="LM",1,0)</f>
        <v>0</v>
      </c>
      <c r="AF922">
        <f>IF(Merge6[[#This Row],[Position2]]="CDM",1,0)</f>
        <v>0</v>
      </c>
      <c r="AG922">
        <f>IF(Merge6[[#This Row],[Position2]]="CM",1,0)</f>
        <v>0</v>
      </c>
      <c r="AH922">
        <f>IF(Merge6[[#This Row],[Position2]]="CAM",1,0)</f>
        <v>0</v>
      </c>
      <c r="AI922">
        <f>IF(Merge6[[#This Row],[Position2]]="RM",1,0)</f>
        <v>0</v>
      </c>
      <c r="AJ922">
        <f>IF(Merge6[[#This Row],[Position2]]="LW",1,0)</f>
        <v>0</v>
      </c>
      <c r="AK922">
        <f>IF(Merge6[[#This Row],[Position2]]="RW",1,0)</f>
        <v>0</v>
      </c>
      <c r="AL922">
        <f>IF(Merge6[[#This Row],[Position2]]="CF",1,0)</f>
        <v>0</v>
      </c>
      <c r="AM922">
        <f>IF(Merge6[[#This Row],[Position2]]="ST",1,0)</f>
        <v>0</v>
      </c>
      <c r="AN922">
        <v>70</v>
      </c>
      <c r="AO922">
        <v>59</v>
      </c>
      <c r="AP922">
        <v>40</v>
      </c>
      <c r="AQ922">
        <v>74</v>
      </c>
      <c r="AR922">
        <v>71</v>
      </c>
      <c r="AS922">
        <v>78</v>
      </c>
      <c r="AT922">
        <v>56</v>
      </c>
      <c r="AU922">
        <v>27</v>
      </c>
      <c r="AV922">
        <v>42</v>
      </c>
      <c r="AW922">
        <v>31</v>
      </c>
      <c r="AX922">
        <v>28</v>
      </c>
      <c r="AY922">
        <v>38</v>
      </c>
      <c r="AZ922">
        <v>29</v>
      </c>
      <c r="BA922">
        <v>79</v>
      </c>
      <c r="BB922">
        <v>76</v>
      </c>
      <c r="BC922">
        <v>79</v>
      </c>
      <c r="BD922">
        <v>68</v>
      </c>
      <c r="BE922">
        <v>73</v>
      </c>
      <c r="BF922">
        <v>78</v>
      </c>
      <c r="BG922">
        <v>60</v>
      </c>
      <c r="BH922">
        <v>74</v>
      </c>
      <c r="BI922">
        <v>64</v>
      </c>
      <c r="BJ922">
        <v>66</v>
      </c>
      <c r="BK922">
        <v>8</v>
      </c>
      <c r="BL922">
        <v>9</v>
      </c>
      <c r="BM922">
        <v>6</v>
      </c>
      <c r="BN922">
        <v>15</v>
      </c>
      <c r="BO922">
        <v>6</v>
      </c>
      <c r="BP922">
        <v>73</v>
      </c>
      <c r="BQ922">
        <v>75</v>
      </c>
      <c r="BR922">
        <v>52</v>
      </c>
      <c r="BS922">
        <v>77</v>
      </c>
      <c r="BT922">
        <v>65</v>
      </c>
      <c r="BU922">
        <v>71</v>
      </c>
    </row>
    <row r="923" spans="1:73" x14ac:dyDescent="0.25">
      <c r="A923" t="s">
        <v>97</v>
      </c>
      <c r="B923">
        <v>23</v>
      </c>
      <c r="C923" t="s">
        <v>84</v>
      </c>
      <c r="D923">
        <v>28</v>
      </c>
      <c r="E923">
        <f>Merge6[[#This Row],[age]]^2</f>
        <v>784</v>
      </c>
      <c r="F923" s="1">
        <v>2500000</v>
      </c>
      <c r="G923" s="1">
        <v>9000000</v>
      </c>
      <c r="H923" s="1">
        <f>Merge6[[#This Row],[MV at time]]/1000000</f>
        <v>2.5</v>
      </c>
      <c r="I923" s="1">
        <f>Merge6[[#This Row],[fee]]/1000000</f>
        <v>9</v>
      </c>
      <c r="J923" s="2">
        <f>Merge6[[#This Row],[fee]]/Merge6[[#This Row],[MV at time]]</f>
        <v>3.6</v>
      </c>
      <c r="K923" t="s">
        <v>2</v>
      </c>
      <c r="L923" t="s">
        <v>98</v>
      </c>
      <c r="M923" t="s">
        <v>99</v>
      </c>
      <c r="N923" t="s">
        <v>25</v>
      </c>
      <c r="O9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23" t="s">
        <v>100</v>
      </c>
      <c r="R923" t="s">
        <v>7</v>
      </c>
      <c r="S923">
        <v>73</v>
      </c>
      <c r="T923">
        <v>75</v>
      </c>
      <c r="U923">
        <f>Merge6[[#This Row],[POT]]-Merge6[[#This Row],[TOT]]</f>
        <v>2</v>
      </c>
      <c r="V923" t="s">
        <v>8</v>
      </c>
      <c r="W923">
        <f>IF(Merge6[[#This Row],[Preffoot]]="Right",1,0)</f>
        <v>1</v>
      </c>
      <c r="X923" t="s">
        <v>87</v>
      </c>
      <c r="Y923">
        <f>IF(Merge6[[#This Row],[Position2]]="GK",1,0)</f>
        <v>1</v>
      </c>
      <c r="Z923">
        <f>IF(Merge6[[#This Row],[Position2]]="LB",1,0)</f>
        <v>0</v>
      </c>
      <c r="AA923">
        <f>IF(Merge6[[#This Row],[Position2]]="CB",1,0)</f>
        <v>0</v>
      </c>
      <c r="AB923">
        <f>IF(Merge6[[#This Row],[Position2]]="RB",1,0)</f>
        <v>0</v>
      </c>
      <c r="AC923">
        <f>IF(Merge6[[#This Row],[Position2]]="LWB",1,0)</f>
        <v>0</v>
      </c>
      <c r="AD923">
        <f>IF(Merge6[[#This Row],[Position2]]="RWB",1,0)</f>
        <v>0</v>
      </c>
      <c r="AE923">
        <f>IF(Merge6[[#This Row],[Position2]]="LM",1,0)</f>
        <v>0</v>
      </c>
      <c r="AF923">
        <f>IF(Merge6[[#This Row],[Position2]]="CDM",1,0)</f>
        <v>0</v>
      </c>
      <c r="AG923">
        <f>IF(Merge6[[#This Row],[Position2]]="CM",1,0)</f>
        <v>0</v>
      </c>
      <c r="AH923">
        <f>IF(Merge6[[#This Row],[Position2]]="CAM",1,0)</f>
        <v>0</v>
      </c>
      <c r="AI923">
        <f>IF(Merge6[[#This Row],[Position2]]="RM",1,0)</f>
        <v>0</v>
      </c>
      <c r="AJ923">
        <f>IF(Merge6[[#This Row],[Position2]]="LW",1,0)</f>
        <v>0</v>
      </c>
      <c r="AK923">
        <f>IF(Merge6[[#This Row],[Position2]]="RW",1,0)</f>
        <v>0</v>
      </c>
      <c r="AL923">
        <f>IF(Merge6[[#This Row],[Position2]]="CF",1,0)</f>
        <v>0</v>
      </c>
      <c r="AM923">
        <f>IF(Merge6[[#This Row],[Position2]]="ST",1,0)</f>
        <v>0</v>
      </c>
      <c r="AN923">
        <v>17</v>
      </c>
      <c r="AO923">
        <v>11</v>
      </c>
      <c r="AP923">
        <v>16</v>
      </c>
      <c r="AQ923">
        <v>29</v>
      </c>
      <c r="AR923">
        <v>32</v>
      </c>
      <c r="AS923">
        <v>15</v>
      </c>
      <c r="AT923">
        <v>17</v>
      </c>
      <c r="AU923">
        <v>11</v>
      </c>
      <c r="AV923">
        <v>15</v>
      </c>
      <c r="AW923">
        <v>15</v>
      </c>
      <c r="AX923">
        <v>18</v>
      </c>
      <c r="AY923">
        <v>30</v>
      </c>
      <c r="AZ923">
        <v>20</v>
      </c>
      <c r="BA923">
        <v>17</v>
      </c>
      <c r="BB923">
        <v>17</v>
      </c>
      <c r="BC923">
        <v>12</v>
      </c>
      <c r="BD923">
        <v>28</v>
      </c>
      <c r="BE923">
        <v>38</v>
      </c>
      <c r="BF923">
        <v>76</v>
      </c>
      <c r="BG923">
        <v>31</v>
      </c>
      <c r="BH923">
        <v>40</v>
      </c>
      <c r="BI923">
        <v>33</v>
      </c>
      <c r="BJ923">
        <v>39</v>
      </c>
      <c r="BK923">
        <v>71</v>
      </c>
      <c r="BL923">
        <v>71</v>
      </c>
      <c r="BM923">
        <v>72</v>
      </c>
      <c r="BN923">
        <v>71</v>
      </c>
      <c r="BO923">
        <v>74</v>
      </c>
      <c r="BP923">
        <v>29</v>
      </c>
      <c r="BQ923">
        <v>73</v>
      </c>
      <c r="BR923">
        <v>13</v>
      </c>
      <c r="BS923">
        <v>19</v>
      </c>
      <c r="BT923">
        <v>48</v>
      </c>
      <c r="BU923">
        <v>41</v>
      </c>
    </row>
    <row r="924" spans="1:73" x14ac:dyDescent="0.25">
      <c r="A924" t="s">
        <v>960</v>
      </c>
      <c r="B924">
        <v>28</v>
      </c>
      <c r="C924" t="s">
        <v>1</v>
      </c>
      <c r="D924">
        <v>22</v>
      </c>
      <c r="E924">
        <f>Merge6[[#This Row],[age]]^2</f>
        <v>484</v>
      </c>
      <c r="F924" s="1">
        <v>800000</v>
      </c>
      <c r="G924" s="1">
        <v>8000000</v>
      </c>
      <c r="H924" s="1">
        <f>Merge6[[#This Row],[MV at time]]/1000000</f>
        <v>0.8</v>
      </c>
      <c r="I924" s="1">
        <f>Merge6[[#This Row],[fee]]/1000000</f>
        <v>8</v>
      </c>
      <c r="J924" s="2">
        <f>Merge6[[#This Row],[fee]]/Merge6[[#This Row],[MV at time]]</f>
        <v>10</v>
      </c>
      <c r="K924" t="s">
        <v>773</v>
      </c>
      <c r="L924" t="s">
        <v>11</v>
      </c>
      <c r="M924" t="s">
        <v>551</v>
      </c>
      <c r="N924" t="s">
        <v>274</v>
      </c>
      <c r="O9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24" t="s">
        <v>30</v>
      </c>
      <c r="R924" t="s">
        <v>55</v>
      </c>
      <c r="S924">
        <v>70</v>
      </c>
      <c r="T924">
        <v>77</v>
      </c>
      <c r="U924">
        <f>Merge6[[#This Row],[POT]]-Merge6[[#This Row],[TOT]]</f>
        <v>7</v>
      </c>
      <c r="V924" t="s">
        <v>8</v>
      </c>
      <c r="W924">
        <f>IF(Merge6[[#This Row],[Preffoot]]="Right",1,0)</f>
        <v>1</v>
      </c>
      <c r="X924" t="s">
        <v>9</v>
      </c>
      <c r="Y924">
        <f>IF(Merge6[[#This Row],[Position2]]="GK",1,0)</f>
        <v>0</v>
      </c>
      <c r="Z924">
        <f>IF(Merge6[[#This Row],[Position2]]="LB",1,0)</f>
        <v>0</v>
      </c>
      <c r="AA924">
        <f>IF(Merge6[[#This Row],[Position2]]="CB",1,0)</f>
        <v>1</v>
      </c>
      <c r="AB924">
        <f>IF(Merge6[[#This Row],[Position2]]="RB",1,0)</f>
        <v>0</v>
      </c>
      <c r="AC924">
        <f>IF(Merge6[[#This Row],[Position2]]="LWB",1,0)</f>
        <v>0</v>
      </c>
      <c r="AD924">
        <f>IF(Merge6[[#This Row],[Position2]]="RWB",1,0)</f>
        <v>0</v>
      </c>
      <c r="AE924">
        <f>IF(Merge6[[#This Row],[Position2]]="LM",1,0)</f>
        <v>0</v>
      </c>
      <c r="AF924">
        <f>IF(Merge6[[#This Row],[Position2]]="CDM",1,0)</f>
        <v>0</v>
      </c>
      <c r="AG924">
        <f>IF(Merge6[[#This Row],[Position2]]="CM",1,0)</f>
        <v>0</v>
      </c>
      <c r="AH924">
        <f>IF(Merge6[[#This Row],[Position2]]="CAM",1,0)</f>
        <v>0</v>
      </c>
      <c r="AI924">
        <f>IF(Merge6[[#This Row],[Position2]]="RM",1,0)</f>
        <v>0</v>
      </c>
      <c r="AJ924">
        <f>IF(Merge6[[#This Row],[Position2]]="LW",1,0)</f>
        <v>0</v>
      </c>
      <c r="AK924">
        <f>IF(Merge6[[#This Row],[Position2]]="RW",1,0)</f>
        <v>0</v>
      </c>
      <c r="AL924">
        <f>IF(Merge6[[#This Row],[Position2]]="CF",1,0)</f>
        <v>0</v>
      </c>
      <c r="AM924">
        <f>IF(Merge6[[#This Row],[Position2]]="ST",1,0)</f>
        <v>0</v>
      </c>
      <c r="AN924">
        <v>60</v>
      </c>
      <c r="AO924">
        <v>57</v>
      </c>
      <c r="AP924">
        <v>44</v>
      </c>
      <c r="AQ924">
        <v>63</v>
      </c>
      <c r="AR924">
        <v>60</v>
      </c>
      <c r="AS924">
        <v>73</v>
      </c>
      <c r="AT924">
        <v>57</v>
      </c>
      <c r="AU924">
        <v>30</v>
      </c>
      <c r="AV924">
        <v>47</v>
      </c>
      <c r="AW924">
        <v>58</v>
      </c>
      <c r="AX924">
        <v>43</v>
      </c>
      <c r="AY924">
        <v>49</v>
      </c>
      <c r="AZ924">
        <v>46</v>
      </c>
      <c r="BA924">
        <v>71</v>
      </c>
      <c r="BB924">
        <v>70</v>
      </c>
      <c r="BC924">
        <v>71</v>
      </c>
      <c r="BD924">
        <v>72</v>
      </c>
      <c r="BE924">
        <v>65</v>
      </c>
      <c r="BF924">
        <v>68</v>
      </c>
      <c r="BG924">
        <v>65</v>
      </c>
      <c r="BH924">
        <v>75</v>
      </c>
      <c r="BI924">
        <v>69</v>
      </c>
      <c r="BJ924">
        <v>77</v>
      </c>
      <c r="BK924">
        <v>9</v>
      </c>
      <c r="BL924">
        <v>10</v>
      </c>
      <c r="BM924">
        <v>12</v>
      </c>
      <c r="BN924">
        <v>10</v>
      </c>
      <c r="BO924">
        <v>14</v>
      </c>
      <c r="BP924">
        <v>70</v>
      </c>
      <c r="BQ924">
        <v>71</v>
      </c>
      <c r="BR924">
        <v>39</v>
      </c>
      <c r="BS924">
        <v>73</v>
      </c>
      <c r="BT924">
        <v>51</v>
      </c>
      <c r="BU924">
        <v>60</v>
      </c>
    </row>
    <row r="925" spans="1:73" x14ac:dyDescent="0.25">
      <c r="A925" t="s">
        <v>389</v>
      </c>
      <c r="B925">
        <v>42</v>
      </c>
      <c r="C925" t="s">
        <v>10</v>
      </c>
      <c r="D925">
        <v>24</v>
      </c>
      <c r="E925">
        <f>Merge6[[#This Row],[age]]^2</f>
        <v>576</v>
      </c>
      <c r="F925" s="1">
        <v>5500000</v>
      </c>
      <c r="G925" s="1">
        <v>14500000</v>
      </c>
      <c r="H925" s="1">
        <f>Merge6[[#This Row],[MV at time]]/1000000</f>
        <v>5.5</v>
      </c>
      <c r="I925" s="1">
        <f>Merge6[[#This Row],[fee]]/1000000</f>
        <v>14.5</v>
      </c>
      <c r="J925" s="2">
        <f>Merge6[[#This Row],[fee]]/Merge6[[#This Row],[MV at time]]</f>
        <v>2.6363636363636362</v>
      </c>
      <c r="K925" t="s">
        <v>2</v>
      </c>
      <c r="L925" t="s">
        <v>108</v>
      </c>
      <c r="M925" t="s">
        <v>390</v>
      </c>
      <c r="N925" t="s">
        <v>391</v>
      </c>
      <c r="O9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9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925" t="s">
        <v>69</v>
      </c>
      <c r="R925" t="s">
        <v>69</v>
      </c>
      <c r="S925">
        <v>77</v>
      </c>
      <c r="T925">
        <v>83</v>
      </c>
      <c r="U925">
        <f>Merge6[[#This Row],[POT]]-Merge6[[#This Row],[TOT]]</f>
        <v>6</v>
      </c>
      <c r="V925" t="s">
        <v>8</v>
      </c>
      <c r="W925">
        <f>IF(Merge6[[#This Row],[Preffoot]]="Right",1,0)</f>
        <v>1</v>
      </c>
      <c r="X925" t="s">
        <v>21</v>
      </c>
      <c r="Y925">
        <f>IF(Merge6[[#This Row],[Position2]]="GK",1,0)</f>
        <v>0</v>
      </c>
      <c r="Z925">
        <f>IF(Merge6[[#This Row],[Position2]]="LB",1,0)</f>
        <v>0</v>
      </c>
      <c r="AA925">
        <f>IF(Merge6[[#This Row],[Position2]]="CB",1,0)</f>
        <v>0</v>
      </c>
      <c r="AB925">
        <f>IF(Merge6[[#This Row],[Position2]]="RB",1,0)</f>
        <v>0</v>
      </c>
      <c r="AC925">
        <f>IF(Merge6[[#This Row],[Position2]]="LWB",1,0)</f>
        <v>0</v>
      </c>
      <c r="AD925">
        <f>IF(Merge6[[#This Row],[Position2]]="RWB",1,0)</f>
        <v>0</v>
      </c>
      <c r="AE925">
        <f>IF(Merge6[[#This Row],[Position2]]="LM",1,0)</f>
        <v>0</v>
      </c>
      <c r="AF925">
        <f>IF(Merge6[[#This Row],[Position2]]="CDM",1,0)</f>
        <v>0</v>
      </c>
      <c r="AG925">
        <f>IF(Merge6[[#This Row],[Position2]]="CM",1,0)</f>
        <v>0</v>
      </c>
      <c r="AH925">
        <f>IF(Merge6[[#This Row],[Position2]]="CAM",1,0)</f>
        <v>1</v>
      </c>
      <c r="AI925">
        <f>IF(Merge6[[#This Row],[Position2]]="RM",1,0)</f>
        <v>0</v>
      </c>
      <c r="AJ925">
        <f>IF(Merge6[[#This Row],[Position2]]="LW",1,0)</f>
        <v>0</v>
      </c>
      <c r="AK925">
        <f>IF(Merge6[[#This Row],[Position2]]="RW",1,0)</f>
        <v>0</v>
      </c>
      <c r="AL925">
        <f>IF(Merge6[[#This Row],[Position2]]="CF",1,0)</f>
        <v>0</v>
      </c>
      <c r="AM925">
        <f>IF(Merge6[[#This Row],[Position2]]="ST",1,0)</f>
        <v>0</v>
      </c>
      <c r="AN925">
        <v>78</v>
      </c>
      <c r="AO925">
        <v>79</v>
      </c>
      <c r="AP925">
        <v>72</v>
      </c>
      <c r="AQ925">
        <v>78</v>
      </c>
      <c r="AR925">
        <v>72</v>
      </c>
      <c r="AS925">
        <v>58</v>
      </c>
      <c r="AT925">
        <v>72</v>
      </c>
      <c r="AU925">
        <v>70</v>
      </c>
      <c r="AV925">
        <v>68</v>
      </c>
      <c r="AW925">
        <v>70</v>
      </c>
      <c r="AX925">
        <v>54</v>
      </c>
      <c r="AY925">
        <v>67</v>
      </c>
      <c r="AZ925">
        <v>73</v>
      </c>
      <c r="BA925">
        <v>63</v>
      </c>
      <c r="BB925">
        <v>61</v>
      </c>
      <c r="BC925">
        <v>61</v>
      </c>
      <c r="BD925">
        <v>82</v>
      </c>
      <c r="BE925">
        <v>85</v>
      </c>
      <c r="BF925">
        <v>73</v>
      </c>
      <c r="BG925">
        <v>75</v>
      </c>
      <c r="BH925">
        <v>83</v>
      </c>
      <c r="BI925">
        <v>82</v>
      </c>
      <c r="BJ925">
        <v>70</v>
      </c>
      <c r="BK925">
        <v>9</v>
      </c>
      <c r="BL925">
        <v>15</v>
      </c>
      <c r="BM925">
        <v>15</v>
      </c>
      <c r="BN925">
        <v>9</v>
      </c>
      <c r="BO925">
        <v>7</v>
      </c>
      <c r="BP925">
        <v>50</v>
      </c>
      <c r="BQ925">
        <v>70</v>
      </c>
      <c r="BR925">
        <v>75</v>
      </c>
      <c r="BS925">
        <v>65</v>
      </c>
      <c r="BT925">
        <v>74</v>
      </c>
      <c r="BU925">
        <v>70</v>
      </c>
    </row>
    <row r="926" spans="1:73" x14ac:dyDescent="0.25">
      <c r="A926" t="s">
        <v>389</v>
      </c>
      <c r="B926">
        <v>40</v>
      </c>
      <c r="C926" t="s">
        <v>10</v>
      </c>
      <c r="D926">
        <v>26</v>
      </c>
      <c r="E926">
        <f>Merge6[[#This Row],[age]]^2</f>
        <v>676</v>
      </c>
      <c r="F926" s="1">
        <v>10000000</v>
      </c>
      <c r="G926" s="1">
        <v>10910000</v>
      </c>
      <c r="H926" s="1">
        <f>Merge6[[#This Row],[MV at time]]/1000000</f>
        <v>10</v>
      </c>
      <c r="I926" s="1">
        <f>Merge6[[#This Row],[fee]]/1000000</f>
        <v>10.91</v>
      </c>
      <c r="J926" s="2">
        <f>Merge6[[#This Row],[fee]]/Merge6[[#This Row],[MV at time]]</f>
        <v>1.091</v>
      </c>
      <c r="K926" t="s">
        <v>509</v>
      </c>
      <c r="L926" t="s">
        <v>108</v>
      </c>
      <c r="M926" t="s">
        <v>391</v>
      </c>
      <c r="N926" t="s">
        <v>723</v>
      </c>
      <c r="O9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9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926" t="s">
        <v>69</v>
      </c>
      <c r="R926" t="s">
        <v>46</v>
      </c>
      <c r="S926">
        <v>77</v>
      </c>
      <c r="T926">
        <v>80</v>
      </c>
      <c r="U926">
        <f>Merge6[[#This Row],[POT]]-Merge6[[#This Row],[TOT]]</f>
        <v>3</v>
      </c>
      <c r="V926" t="s">
        <v>8</v>
      </c>
      <c r="W926">
        <f>IF(Merge6[[#This Row],[Preffoot]]="Right",1,0)</f>
        <v>1</v>
      </c>
      <c r="X926" t="s">
        <v>21</v>
      </c>
      <c r="Y926">
        <f>IF(Merge6[[#This Row],[Position2]]="GK",1,0)</f>
        <v>0</v>
      </c>
      <c r="Z926">
        <f>IF(Merge6[[#This Row],[Position2]]="LB",1,0)</f>
        <v>0</v>
      </c>
      <c r="AA926">
        <f>IF(Merge6[[#This Row],[Position2]]="CB",1,0)</f>
        <v>0</v>
      </c>
      <c r="AB926">
        <f>IF(Merge6[[#This Row],[Position2]]="RB",1,0)</f>
        <v>0</v>
      </c>
      <c r="AC926">
        <f>IF(Merge6[[#This Row],[Position2]]="LWB",1,0)</f>
        <v>0</v>
      </c>
      <c r="AD926">
        <f>IF(Merge6[[#This Row],[Position2]]="RWB",1,0)</f>
        <v>0</v>
      </c>
      <c r="AE926">
        <f>IF(Merge6[[#This Row],[Position2]]="LM",1,0)</f>
        <v>0</v>
      </c>
      <c r="AF926">
        <f>IF(Merge6[[#This Row],[Position2]]="CDM",1,0)</f>
        <v>0</v>
      </c>
      <c r="AG926">
        <f>IF(Merge6[[#This Row],[Position2]]="CM",1,0)</f>
        <v>0</v>
      </c>
      <c r="AH926">
        <f>IF(Merge6[[#This Row],[Position2]]="CAM",1,0)</f>
        <v>1</v>
      </c>
      <c r="AI926">
        <f>IF(Merge6[[#This Row],[Position2]]="RM",1,0)</f>
        <v>0</v>
      </c>
      <c r="AJ926">
        <f>IF(Merge6[[#This Row],[Position2]]="LW",1,0)</f>
        <v>0</v>
      </c>
      <c r="AK926">
        <f>IF(Merge6[[#This Row],[Position2]]="RW",1,0)</f>
        <v>0</v>
      </c>
      <c r="AL926">
        <f>IF(Merge6[[#This Row],[Position2]]="CF",1,0)</f>
        <v>0</v>
      </c>
      <c r="AM926">
        <f>IF(Merge6[[#This Row],[Position2]]="ST",1,0)</f>
        <v>0</v>
      </c>
      <c r="AN926">
        <v>78</v>
      </c>
      <c r="AO926">
        <v>80</v>
      </c>
      <c r="AP926">
        <v>72</v>
      </c>
      <c r="AQ926">
        <v>78</v>
      </c>
      <c r="AR926">
        <v>72</v>
      </c>
      <c r="AS926">
        <v>58</v>
      </c>
      <c r="AT926">
        <v>72</v>
      </c>
      <c r="AU926">
        <v>70</v>
      </c>
      <c r="AV926">
        <v>68</v>
      </c>
      <c r="AW926">
        <v>72</v>
      </c>
      <c r="AX926">
        <v>54</v>
      </c>
      <c r="AY926">
        <v>67</v>
      </c>
      <c r="AZ926">
        <v>73</v>
      </c>
      <c r="BA926">
        <v>69</v>
      </c>
      <c r="BB926">
        <v>61</v>
      </c>
      <c r="BC926">
        <v>63</v>
      </c>
      <c r="BD926">
        <v>78</v>
      </c>
      <c r="BE926">
        <v>90</v>
      </c>
      <c r="BF926">
        <v>74</v>
      </c>
      <c r="BG926">
        <v>73</v>
      </c>
      <c r="BH926">
        <v>83</v>
      </c>
      <c r="BI926">
        <v>82</v>
      </c>
      <c r="BJ926">
        <v>71</v>
      </c>
      <c r="BK926">
        <v>9</v>
      </c>
      <c r="BL926">
        <v>15</v>
      </c>
      <c r="BM926">
        <v>15</v>
      </c>
      <c r="BN926">
        <v>9</v>
      </c>
      <c r="BO926">
        <v>7</v>
      </c>
      <c r="BP926">
        <v>55</v>
      </c>
      <c r="BQ926">
        <v>73</v>
      </c>
      <c r="BR926">
        <v>72</v>
      </c>
      <c r="BS926">
        <v>66</v>
      </c>
      <c r="BT926">
        <v>77</v>
      </c>
      <c r="BU926">
        <v>72</v>
      </c>
    </row>
    <row r="927" spans="1:73" x14ac:dyDescent="0.25">
      <c r="A927" t="s">
        <v>332</v>
      </c>
      <c r="B927">
        <v>47</v>
      </c>
      <c r="C927" t="s">
        <v>17</v>
      </c>
      <c r="D927">
        <v>23</v>
      </c>
      <c r="E927">
        <f>Merge6[[#This Row],[age]]^2</f>
        <v>529</v>
      </c>
      <c r="F927" s="1">
        <v>80000000</v>
      </c>
      <c r="G927" s="1">
        <v>62700000</v>
      </c>
      <c r="H927" s="1">
        <f>Merge6[[#This Row],[MV at time]]/1000000</f>
        <v>80</v>
      </c>
      <c r="I927" s="1">
        <f>Merge6[[#This Row],[fee]]/1000000</f>
        <v>62.7</v>
      </c>
      <c r="J927" s="2">
        <f>Merge6[[#This Row],[fee]]/Merge6[[#This Row],[MV at time]]</f>
        <v>0.78374999999999995</v>
      </c>
      <c r="K927" t="s">
        <v>509</v>
      </c>
      <c r="L927" t="s">
        <v>34</v>
      </c>
      <c r="M927" t="s">
        <v>206</v>
      </c>
      <c r="N927" t="s">
        <v>89</v>
      </c>
      <c r="O9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27" t="s">
        <v>6</v>
      </c>
      <c r="R927" t="s">
        <v>60</v>
      </c>
      <c r="S927">
        <v>85</v>
      </c>
      <c r="T927">
        <v>89</v>
      </c>
      <c r="U927">
        <f>Merge6[[#This Row],[POT]]-Merge6[[#This Row],[TOT]]</f>
        <v>4</v>
      </c>
      <c r="V927" t="s">
        <v>8</v>
      </c>
      <c r="W927">
        <f>IF(Merge6[[#This Row],[Preffoot]]="Right",1,0)</f>
        <v>1</v>
      </c>
      <c r="X927" t="s">
        <v>61</v>
      </c>
      <c r="Y927">
        <f>IF(Merge6[[#This Row],[Position2]]="GK",1,0)</f>
        <v>0</v>
      </c>
      <c r="Z927">
        <f>IF(Merge6[[#This Row],[Position2]]="LB",1,0)</f>
        <v>0</v>
      </c>
      <c r="AA927">
        <f>IF(Merge6[[#This Row],[Position2]]="CB",1,0)</f>
        <v>0</v>
      </c>
      <c r="AB927">
        <f>IF(Merge6[[#This Row],[Position2]]="RB",1,0)</f>
        <v>0</v>
      </c>
      <c r="AC927">
        <f>IF(Merge6[[#This Row],[Position2]]="LWB",1,0)</f>
        <v>0</v>
      </c>
      <c r="AD927">
        <f>IF(Merge6[[#This Row],[Position2]]="RWB",1,0)</f>
        <v>0</v>
      </c>
      <c r="AE927">
        <f>IF(Merge6[[#This Row],[Position2]]="LM",1,0)</f>
        <v>0</v>
      </c>
      <c r="AF927">
        <f>IF(Merge6[[#This Row],[Position2]]="CDM",1,0)</f>
        <v>1</v>
      </c>
      <c r="AG927">
        <f>IF(Merge6[[#This Row],[Position2]]="CM",1,0)</f>
        <v>0</v>
      </c>
      <c r="AH927">
        <f>IF(Merge6[[#This Row],[Position2]]="CAM",1,0)</f>
        <v>0</v>
      </c>
      <c r="AI927">
        <f>IF(Merge6[[#This Row],[Position2]]="RM",1,0)</f>
        <v>0</v>
      </c>
      <c r="AJ927">
        <f>IF(Merge6[[#This Row],[Position2]]="LW",1,0)</f>
        <v>0</v>
      </c>
      <c r="AK927">
        <f>IF(Merge6[[#This Row],[Position2]]="RW",1,0)</f>
        <v>0</v>
      </c>
      <c r="AL927">
        <f>IF(Merge6[[#This Row],[Position2]]="CF",1,0)</f>
        <v>0</v>
      </c>
      <c r="AM927">
        <f>IF(Merge6[[#This Row],[Position2]]="ST",1,0)</f>
        <v>0</v>
      </c>
      <c r="AN927">
        <v>82</v>
      </c>
      <c r="AO927">
        <v>76</v>
      </c>
      <c r="AP927">
        <v>63</v>
      </c>
      <c r="AQ927">
        <v>85</v>
      </c>
      <c r="AR927">
        <v>82</v>
      </c>
      <c r="AS927">
        <v>75</v>
      </c>
      <c r="AT927">
        <v>74</v>
      </c>
      <c r="AU927">
        <v>64</v>
      </c>
      <c r="AV927">
        <v>76</v>
      </c>
      <c r="AW927">
        <v>65</v>
      </c>
      <c r="AX927">
        <v>54</v>
      </c>
      <c r="AY927">
        <v>46</v>
      </c>
      <c r="AZ927">
        <v>59</v>
      </c>
      <c r="BA927">
        <v>83</v>
      </c>
      <c r="BB927">
        <v>78</v>
      </c>
      <c r="BC927">
        <v>84</v>
      </c>
      <c r="BD927">
        <v>68</v>
      </c>
      <c r="BE927">
        <v>84</v>
      </c>
      <c r="BF927">
        <v>81</v>
      </c>
      <c r="BG927">
        <v>69</v>
      </c>
      <c r="BH927">
        <v>66</v>
      </c>
      <c r="BI927">
        <v>69</v>
      </c>
      <c r="BJ927">
        <v>69</v>
      </c>
      <c r="BK927">
        <v>14</v>
      </c>
      <c r="BL927">
        <v>10</v>
      </c>
      <c r="BM927">
        <v>10</v>
      </c>
      <c r="BN927">
        <v>7</v>
      </c>
      <c r="BO927">
        <v>8</v>
      </c>
      <c r="BP927">
        <v>76</v>
      </c>
      <c r="BQ927">
        <v>82</v>
      </c>
      <c r="BR927">
        <v>75</v>
      </c>
      <c r="BS927">
        <v>83</v>
      </c>
      <c r="BT927">
        <v>82</v>
      </c>
      <c r="BU927">
        <v>85</v>
      </c>
    </row>
    <row r="928" spans="1:73" x14ac:dyDescent="0.25">
      <c r="A928" t="s">
        <v>332</v>
      </c>
      <c r="B928">
        <v>47</v>
      </c>
      <c r="C928" t="s">
        <v>17</v>
      </c>
      <c r="D928">
        <v>22</v>
      </c>
      <c r="E928">
        <f>Merge6[[#This Row],[age]]^2</f>
        <v>484</v>
      </c>
      <c r="F928" s="1">
        <v>25000000</v>
      </c>
      <c r="G928" s="1">
        <v>20000000</v>
      </c>
      <c r="H928" s="1">
        <f>Merge6[[#This Row],[MV at time]]/1000000</f>
        <v>25</v>
      </c>
      <c r="I928" s="1">
        <f>Merge6[[#This Row],[fee]]/1000000</f>
        <v>20</v>
      </c>
      <c r="J928" s="2">
        <f>Merge6[[#This Row],[fee]]/Merge6[[#This Row],[MV at time]]</f>
        <v>0.8</v>
      </c>
      <c r="K928" t="s">
        <v>2</v>
      </c>
      <c r="L928" t="s">
        <v>34</v>
      </c>
      <c r="M928" t="s">
        <v>95</v>
      </c>
      <c r="N928" t="s">
        <v>206</v>
      </c>
      <c r="O9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28" t="s">
        <v>6</v>
      </c>
      <c r="R928" t="s">
        <v>6</v>
      </c>
      <c r="S928">
        <v>77</v>
      </c>
      <c r="T928">
        <v>86</v>
      </c>
      <c r="U928">
        <f>Merge6[[#This Row],[POT]]-Merge6[[#This Row],[TOT]]</f>
        <v>9</v>
      </c>
      <c r="V928" t="s">
        <v>8</v>
      </c>
      <c r="W928">
        <f>IF(Merge6[[#This Row],[Preffoot]]="Right",1,0)</f>
        <v>1</v>
      </c>
      <c r="X928" t="s">
        <v>20</v>
      </c>
      <c r="Y928">
        <f>IF(Merge6[[#This Row],[Position2]]="GK",1,0)</f>
        <v>0</v>
      </c>
      <c r="Z928">
        <f>IF(Merge6[[#This Row],[Position2]]="LB",1,0)</f>
        <v>0</v>
      </c>
      <c r="AA928">
        <f>IF(Merge6[[#This Row],[Position2]]="CB",1,0)</f>
        <v>0</v>
      </c>
      <c r="AB928">
        <f>IF(Merge6[[#This Row],[Position2]]="RB",1,0)</f>
        <v>0</v>
      </c>
      <c r="AC928">
        <f>IF(Merge6[[#This Row],[Position2]]="LWB",1,0)</f>
        <v>0</v>
      </c>
      <c r="AD928">
        <f>IF(Merge6[[#This Row],[Position2]]="RWB",1,0)</f>
        <v>0</v>
      </c>
      <c r="AE928">
        <f>IF(Merge6[[#This Row],[Position2]]="LM",1,0)</f>
        <v>0</v>
      </c>
      <c r="AF928">
        <f>IF(Merge6[[#This Row],[Position2]]="CDM",1,0)</f>
        <v>0</v>
      </c>
      <c r="AG928">
        <f>IF(Merge6[[#This Row],[Position2]]="CM",1,0)</f>
        <v>1</v>
      </c>
      <c r="AH928">
        <f>IF(Merge6[[#This Row],[Position2]]="CAM",1,0)</f>
        <v>0</v>
      </c>
      <c r="AI928">
        <f>IF(Merge6[[#This Row],[Position2]]="RM",1,0)</f>
        <v>0</v>
      </c>
      <c r="AJ928">
        <f>IF(Merge6[[#This Row],[Position2]]="LW",1,0)</f>
        <v>0</v>
      </c>
      <c r="AK928">
        <f>IF(Merge6[[#This Row],[Position2]]="RW",1,0)</f>
        <v>0</v>
      </c>
      <c r="AL928">
        <f>IF(Merge6[[#This Row],[Position2]]="CF",1,0)</f>
        <v>0</v>
      </c>
      <c r="AM928">
        <f>IF(Merge6[[#This Row],[Position2]]="ST",1,0)</f>
        <v>0</v>
      </c>
      <c r="AN928">
        <v>80</v>
      </c>
      <c r="AO928">
        <v>70</v>
      </c>
      <c r="AP928">
        <v>63</v>
      </c>
      <c r="AQ928">
        <v>81</v>
      </c>
      <c r="AR928">
        <v>77</v>
      </c>
      <c r="AS928">
        <v>75</v>
      </c>
      <c r="AT928">
        <v>70</v>
      </c>
      <c r="AU928">
        <v>59</v>
      </c>
      <c r="AV928">
        <v>68</v>
      </c>
      <c r="AW928">
        <v>65</v>
      </c>
      <c r="AX928">
        <v>54</v>
      </c>
      <c r="AY928">
        <v>46</v>
      </c>
      <c r="AZ928">
        <v>59</v>
      </c>
      <c r="BA928">
        <v>72</v>
      </c>
      <c r="BB928">
        <v>69</v>
      </c>
      <c r="BC928">
        <v>75</v>
      </c>
      <c r="BD928">
        <v>72</v>
      </c>
      <c r="BE928">
        <v>85</v>
      </c>
      <c r="BF928">
        <v>75</v>
      </c>
      <c r="BG928">
        <v>72</v>
      </c>
      <c r="BH928">
        <v>69</v>
      </c>
      <c r="BI928">
        <v>69</v>
      </c>
      <c r="BJ928">
        <v>69</v>
      </c>
      <c r="BK928">
        <v>14</v>
      </c>
      <c r="BL928">
        <v>10</v>
      </c>
      <c r="BM928">
        <v>10</v>
      </c>
      <c r="BN928">
        <v>7</v>
      </c>
      <c r="BO928">
        <v>8</v>
      </c>
      <c r="BP928">
        <v>63</v>
      </c>
      <c r="BQ928">
        <v>76</v>
      </c>
      <c r="BR928">
        <v>60</v>
      </c>
      <c r="BS928">
        <v>77</v>
      </c>
      <c r="BT928">
        <v>77</v>
      </c>
      <c r="BU928">
        <v>72</v>
      </c>
    </row>
    <row r="929" spans="1:73" x14ac:dyDescent="0.25">
      <c r="A929" t="s">
        <v>929</v>
      </c>
      <c r="B929">
        <v>22</v>
      </c>
      <c r="C929" t="s">
        <v>357</v>
      </c>
      <c r="D929">
        <v>29</v>
      </c>
      <c r="E929">
        <f>Merge6[[#This Row],[age]]^2</f>
        <v>841</v>
      </c>
      <c r="F929" s="1">
        <v>40000000</v>
      </c>
      <c r="G929" s="1">
        <v>30000000</v>
      </c>
      <c r="H929" s="1">
        <f>Merge6[[#This Row],[MV at time]]/1000000</f>
        <v>40</v>
      </c>
      <c r="I929" s="1">
        <f>Merge6[[#This Row],[fee]]/1000000</f>
        <v>30</v>
      </c>
      <c r="J929" s="2">
        <f>Merge6[[#This Row],[fee]]/Merge6[[#This Row],[MV at time]]</f>
        <v>0.75</v>
      </c>
      <c r="K929" t="s">
        <v>773</v>
      </c>
      <c r="L929" t="s">
        <v>34</v>
      </c>
      <c r="M929" t="s">
        <v>169</v>
      </c>
      <c r="N929" t="s">
        <v>213</v>
      </c>
      <c r="O9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29" t="s">
        <v>6</v>
      </c>
      <c r="R929" t="s">
        <v>60</v>
      </c>
      <c r="S929">
        <v>79</v>
      </c>
      <c r="T929">
        <v>79</v>
      </c>
      <c r="U929">
        <f>Merge6[[#This Row],[POT]]-Merge6[[#This Row],[TOT]]</f>
        <v>0</v>
      </c>
      <c r="V929" t="s">
        <v>43</v>
      </c>
      <c r="W929">
        <f>IF(Merge6[[#This Row],[Preffoot]]="Right",1,0)</f>
        <v>0</v>
      </c>
      <c r="X929" t="s">
        <v>21</v>
      </c>
      <c r="Y929">
        <f>IF(Merge6[[#This Row],[Position2]]="GK",1,0)</f>
        <v>0</v>
      </c>
      <c r="Z929">
        <f>IF(Merge6[[#This Row],[Position2]]="LB",1,0)</f>
        <v>0</v>
      </c>
      <c r="AA929">
        <f>IF(Merge6[[#This Row],[Position2]]="CB",1,0)</f>
        <v>0</v>
      </c>
      <c r="AB929">
        <f>IF(Merge6[[#This Row],[Position2]]="RB",1,0)</f>
        <v>0</v>
      </c>
      <c r="AC929">
        <f>IF(Merge6[[#This Row],[Position2]]="LWB",1,0)</f>
        <v>0</v>
      </c>
      <c r="AD929">
        <f>IF(Merge6[[#This Row],[Position2]]="RWB",1,0)</f>
        <v>0</v>
      </c>
      <c r="AE929">
        <f>IF(Merge6[[#This Row],[Position2]]="LM",1,0)</f>
        <v>0</v>
      </c>
      <c r="AF929">
        <f>IF(Merge6[[#This Row],[Position2]]="CDM",1,0)</f>
        <v>0</v>
      </c>
      <c r="AG929">
        <f>IF(Merge6[[#This Row],[Position2]]="CM",1,0)</f>
        <v>0</v>
      </c>
      <c r="AH929">
        <f>IF(Merge6[[#This Row],[Position2]]="CAM",1,0)</f>
        <v>1</v>
      </c>
      <c r="AI929">
        <f>IF(Merge6[[#This Row],[Position2]]="RM",1,0)</f>
        <v>0</v>
      </c>
      <c r="AJ929">
        <f>IF(Merge6[[#This Row],[Position2]]="LW",1,0)</f>
        <v>0</v>
      </c>
      <c r="AK929">
        <f>IF(Merge6[[#This Row],[Position2]]="RW",1,0)</f>
        <v>0</v>
      </c>
      <c r="AL929">
        <f>IF(Merge6[[#This Row],[Position2]]="CF",1,0)</f>
        <v>0</v>
      </c>
      <c r="AM929">
        <f>IF(Merge6[[#This Row],[Position2]]="ST",1,0)</f>
        <v>0</v>
      </c>
      <c r="AN929">
        <v>80</v>
      </c>
      <c r="AO929">
        <v>79</v>
      </c>
      <c r="AP929">
        <v>77</v>
      </c>
      <c r="AQ929">
        <v>78</v>
      </c>
      <c r="AR929">
        <v>62</v>
      </c>
      <c r="AS929">
        <v>78</v>
      </c>
      <c r="AT929">
        <v>82</v>
      </c>
      <c r="AU929">
        <v>75</v>
      </c>
      <c r="AV929">
        <v>75</v>
      </c>
      <c r="AW929">
        <v>83</v>
      </c>
      <c r="AX929">
        <v>67</v>
      </c>
      <c r="AY929">
        <v>77</v>
      </c>
      <c r="AZ929">
        <v>75</v>
      </c>
      <c r="BA929">
        <v>46</v>
      </c>
      <c r="BB929">
        <v>40</v>
      </c>
      <c r="BC929">
        <v>43</v>
      </c>
      <c r="BD929">
        <v>88</v>
      </c>
      <c r="BE929">
        <v>76</v>
      </c>
      <c r="BF929">
        <v>69</v>
      </c>
      <c r="BG929">
        <v>74</v>
      </c>
      <c r="BH929">
        <v>86</v>
      </c>
      <c r="BI929">
        <v>79</v>
      </c>
      <c r="BJ929">
        <v>77</v>
      </c>
      <c r="BK929">
        <v>11</v>
      </c>
      <c r="BL929">
        <v>7</v>
      </c>
      <c r="BM929">
        <v>13</v>
      </c>
      <c r="BN929">
        <v>10</v>
      </c>
      <c r="BO929">
        <v>5</v>
      </c>
      <c r="BP929">
        <v>68</v>
      </c>
      <c r="BQ929">
        <v>79</v>
      </c>
      <c r="BR929">
        <v>77</v>
      </c>
      <c r="BS929">
        <v>33</v>
      </c>
      <c r="BT929">
        <v>77</v>
      </c>
      <c r="BU929">
        <v>80</v>
      </c>
    </row>
    <row r="930" spans="1:73" x14ac:dyDescent="0.25">
      <c r="A930" t="s">
        <v>1201</v>
      </c>
      <c r="B930">
        <v>28</v>
      </c>
      <c r="C930" t="s">
        <v>57</v>
      </c>
      <c r="D930">
        <v>24</v>
      </c>
      <c r="E930">
        <f>Merge6[[#This Row],[age]]^2</f>
        <v>576</v>
      </c>
      <c r="F930" s="1">
        <v>25000000</v>
      </c>
      <c r="G930" s="1">
        <v>19000000</v>
      </c>
      <c r="H930" s="1">
        <f>Merge6[[#This Row],[MV at time]]/1000000</f>
        <v>25</v>
      </c>
      <c r="I930" s="1">
        <f>Merge6[[#This Row],[fee]]/1000000</f>
        <v>19</v>
      </c>
      <c r="J930" s="2">
        <f>Merge6[[#This Row],[fee]]/Merge6[[#This Row],[MV at time]]</f>
        <v>0.76</v>
      </c>
      <c r="K930" t="s">
        <v>1050</v>
      </c>
      <c r="L930" t="s">
        <v>277</v>
      </c>
      <c r="M930" t="s">
        <v>187</v>
      </c>
      <c r="N930" t="s">
        <v>556</v>
      </c>
      <c r="O9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30" t="s">
        <v>7</v>
      </c>
      <c r="R930" t="s">
        <v>60</v>
      </c>
      <c r="S930">
        <v>79</v>
      </c>
      <c r="T930">
        <v>83</v>
      </c>
      <c r="U930">
        <f>Merge6[[#This Row],[POT]]-Merge6[[#This Row],[TOT]]</f>
        <v>4</v>
      </c>
      <c r="V930" t="s">
        <v>8</v>
      </c>
      <c r="W930">
        <f>IF(Merge6[[#This Row],[Preffoot]]="Right",1,0)</f>
        <v>1</v>
      </c>
      <c r="X930" t="s">
        <v>20</v>
      </c>
      <c r="Y930">
        <f>IF(Merge6[[#This Row],[Position2]]="GK",1,0)</f>
        <v>0</v>
      </c>
      <c r="Z930">
        <f>IF(Merge6[[#This Row],[Position2]]="LB",1,0)</f>
        <v>0</v>
      </c>
      <c r="AA930">
        <f>IF(Merge6[[#This Row],[Position2]]="CB",1,0)</f>
        <v>0</v>
      </c>
      <c r="AB930">
        <f>IF(Merge6[[#This Row],[Position2]]="RB",1,0)</f>
        <v>0</v>
      </c>
      <c r="AC930">
        <f>IF(Merge6[[#This Row],[Position2]]="LWB",1,0)</f>
        <v>0</v>
      </c>
      <c r="AD930">
        <f>IF(Merge6[[#This Row],[Position2]]="RWB",1,0)</f>
        <v>0</v>
      </c>
      <c r="AE930">
        <f>IF(Merge6[[#This Row],[Position2]]="LM",1,0)</f>
        <v>0</v>
      </c>
      <c r="AF930">
        <f>IF(Merge6[[#This Row],[Position2]]="CDM",1,0)</f>
        <v>0</v>
      </c>
      <c r="AG930">
        <f>IF(Merge6[[#This Row],[Position2]]="CM",1,0)</f>
        <v>1</v>
      </c>
      <c r="AH930">
        <f>IF(Merge6[[#This Row],[Position2]]="CAM",1,0)</f>
        <v>0</v>
      </c>
      <c r="AI930">
        <f>IF(Merge6[[#This Row],[Position2]]="RM",1,0)</f>
        <v>0</v>
      </c>
      <c r="AJ930">
        <f>IF(Merge6[[#This Row],[Position2]]="LW",1,0)</f>
        <v>0</v>
      </c>
      <c r="AK930">
        <f>IF(Merge6[[#This Row],[Position2]]="RW",1,0)</f>
        <v>0</v>
      </c>
      <c r="AL930">
        <f>IF(Merge6[[#This Row],[Position2]]="CF",1,0)</f>
        <v>0</v>
      </c>
      <c r="AM930">
        <f>IF(Merge6[[#This Row],[Position2]]="ST",1,0)</f>
        <v>0</v>
      </c>
      <c r="AN930">
        <v>83</v>
      </c>
      <c r="AO930">
        <v>82</v>
      </c>
      <c r="AP930">
        <v>76</v>
      </c>
      <c r="AQ930">
        <v>83</v>
      </c>
      <c r="AR930">
        <v>81</v>
      </c>
      <c r="AS930">
        <v>62</v>
      </c>
      <c r="AT930">
        <v>69</v>
      </c>
      <c r="AU930">
        <v>55</v>
      </c>
      <c r="AV930">
        <v>65</v>
      </c>
      <c r="AW930">
        <v>71</v>
      </c>
      <c r="AX930">
        <v>68</v>
      </c>
      <c r="AY930">
        <v>64</v>
      </c>
      <c r="AZ930">
        <v>71</v>
      </c>
      <c r="BA930">
        <v>79</v>
      </c>
      <c r="BB930">
        <v>78</v>
      </c>
      <c r="BC930">
        <v>81</v>
      </c>
      <c r="BD930">
        <v>69</v>
      </c>
      <c r="BE930">
        <v>86</v>
      </c>
      <c r="BF930">
        <v>74</v>
      </c>
      <c r="BG930">
        <v>74</v>
      </c>
      <c r="BH930">
        <v>75</v>
      </c>
      <c r="BI930">
        <v>70</v>
      </c>
      <c r="BJ930">
        <v>73</v>
      </c>
      <c r="BK930">
        <v>14</v>
      </c>
      <c r="BL930">
        <v>8</v>
      </c>
      <c r="BM930">
        <v>7</v>
      </c>
      <c r="BN930">
        <v>14</v>
      </c>
      <c r="BO930">
        <v>12</v>
      </c>
      <c r="BP930">
        <v>78</v>
      </c>
      <c r="BQ930">
        <v>77</v>
      </c>
      <c r="BR930">
        <v>64</v>
      </c>
      <c r="BS930">
        <v>78</v>
      </c>
      <c r="BT930">
        <v>78</v>
      </c>
      <c r="BU930">
        <v>81</v>
      </c>
    </row>
    <row r="931" spans="1:73" x14ac:dyDescent="0.25">
      <c r="A931" t="s">
        <v>1231</v>
      </c>
      <c r="B931">
        <v>35</v>
      </c>
      <c r="C931" t="s">
        <v>57</v>
      </c>
      <c r="D931">
        <v>27</v>
      </c>
      <c r="E931">
        <f>Merge6[[#This Row],[age]]^2</f>
        <v>729</v>
      </c>
      <c r="F931" s="1">
        <v>38000000</v>
      </c>
      <c r="G931" s="1">
        <v>35000000</v>
      </c>
      <c r="H931" s="1">
        <f>Merge6[[#This Row],[MV at time]]/1000000</f>
        <v>38</v>
      </c>
      <c r="I931" s="1">
        <f>Merge6[[#This Row],[fee]]/1000000</f>
        <v>35</v>
      </c>
      <c r="J931" s="2">
        <f>Merge6[[#This Row],[fee]]/Merge6[[#This Row],[MV at time]]</f>
        <v>0.92105263157894735</v>
      </c>
      <c r="K931" t="s">
        <v>1050</v>
      </c>
      <c r="L931" t="s">
        <v>3</v>
      </c>
      <c r="M931" t="s">
        <v>175</v>
      </c>
      <c r="N931" t="s">
        <v>206</v>
      </c>
      <c r="O9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31" t="s">
        <v>7</v>
      </c>
      <c r="R931" t="s">
        <v>6</v>
      </c>
      <c r="S931">
        <v>83</v>
      </c>
      <c r="T931">
        <v>84</v>
      </c>
      <c r="U931">
        <f>Merge6[[#This Row],[POT]]-Merge6[[#This Row],[TOT]]</f>
        <v>1</v>
      </c>
      <c r="V931" t="s">
        <v>8</v>
      </c>
      <c r="W931">
        <f>IF(Merge6[[#This Row],[Preffoot]]="Right",1,0)</f>
        <v>1</v>
      </c>
      <c r="X931" t="s">
        <v>20</v>
      </c>
      <c r="Y931">
        <f>IF(Merge6[[#This Row],[Position2]]="GK",1,0)</f>
        <v>0</v>
      </c>
      <c r="Z931">
        <f>IF(Merge6[[#This Row],[Position2]]="LB",1,0)</f>
        <v>0</v>
      </c>
      <c r="AA931">
        <f>IF(Merge6[[#This Row],[Position2]]="CB",1,0)</f>
        <v>0</v>
      </c>
      <c r="AB931">
        <f>IF(Merge6[[#This Row],[Position2]]="RB",1,0)</f>
        <v>0</v>
      </c>
      <c r="AC931">
        <f>IF(Merge6[[#This Row],[Position2]]="LWB",1,0)</f>
        <v>0</v>
      </c>
      <c r="AD931">
        <f>IF(Merge6[[#This Row],[Position2]]="RWB",1,0)</f>
        <v>0</v>
      </c>
      <c r="AE931">
        <f>IF(Merge6[[#This Row],[Position2]]="LM",1,0)</f>
        <v>0</v>
      </c>
      <c r="AF931">
        <f>IF(Merge6[[#This Row],[Position2]]="CDM",1,0)</f>
        <v>0</v>
      </c>
      <c r="AG931">
        <f>IF(Merge6[[#This Row],[Position2]]="CM",1,0)</f>
        <v>1</v>
      </c>
      <c r="AH931">
        <f>IF(Merge6[[#This Row],[Position2]]="CAM",1,0)</f>
        <v>0</v>
      </c>
      <c r="AI931">
        <f>IF(Merge6[[#This Row],[Position2]]="RM",1,0)</f>
        <v>0</v>
      </c>
      <c r="AJ931">
        <f>IF(Merge6[[#This Row],[Position2]]="LW",1,0)</f>
        <v>0</v>
      </c>
      <c r="AK931">
        <f>IF(Merge6[[#This Row],[Position2]]="RW",1,0)</f>
        <v>0</v>
      </c>
      <c r="AL931">
        <f>IF(Merge6[[#This Row],[Position2]]="CF",1,0)</f>
        <v>0</v>
      </c>
      <c r="AM931">
        <f>IF(Merge6[[#This Row],[Position2]]="ST",1,0)</f>
        <v>0</v>
      </c>
      <c r="AN931">
        <v>85</v>
      </c>
      <c r="AO931">
        <v>81</v>
      </c>
      <c r="AP931">
        <v>74</v>
      </c>
      <c r="AQ931">
        <v>85</v>
      </c>
      <c r="AR931">
        <v>85</v>
      </c>
      <c r="AS931">
        <v>56</v>
      </c>
      <c r="AT931">
        <v>80</v>
      </c>
      <c r="AU931">
        <v>76</v>
      </c>
      <c r="AV931">
        <v>78</v>
      </c>
      <c r="AW931">
        <v>84</v>
      </c>
      <c r="AX931">
        <v>75</v>
      </c>
      <c r="AY931">
        <v>66</v>
      </c>
      <c r="AZ931">
        <v>70</v>
      </c>
      <c r="BA931">
        <v>71</v>
      </c>
      <c r="BB931">
        <v>71</v>
      </c>
      <c r="BC931">
        <v>79</v>
      </c>
      <c r="BD931">
        <v>81</v>
      </c>
      <c r="BE931">
        <v>90</v>
      </c>
      <c r="BF931">
        <v>80</v>
      </c>
      <c r="BG931">
        <v>80</v>
      </c>
      <c r="BH931">
        <v>76</v>
      </c>
      <c r="BI931">
        <v>78</v>
      </c>
      <c r="BJ931">
        <v>68</v>
      </c>
      <c r="BK931">
        <v>7</v>
      </c>
      <c r="BL931">
        <v>13</v>
      </c>
      <c r="BM931">
        <v>12</v>
      </c>
      <c r="BN931">
        <v>10</v>
      </c>
      <c r="BO931">
        <v>14</v>
      </c>
      <c r="BP931">
        <v>74</v>
      </c>
      <c r="BQ931">
        <v>81</v>
      </c>
      <c r="BR931">
        <v>78</v>
      </c>
      <c r="BS931">
        <v>76</v>
      </c>
      <c r="BT931">
        <v>86</v>
      </c>
      <c r="BU931">
        <v>81</v>
      </c>
    </row>
    <row r="932" spans="1:73" x14ac:dyDescent="0.25">
      <c r="A932" t="s">
        <v>724</v>
      </c>
      <c r="B932">
        <v>42</v>
      </c>
      <c r="C932" t="s">
        <v>116</v>
      </c>
      <c r="D932">
        <v>18</v>
      </c>
      <c r="E932">
        <f>Merge6[[#This Row],[age]]^2</f>
        <v>324</v>
      </c>
      <c r="F932" s="1">
        <v>40000000</v>
      </c>
      <c r="G932" s="1">
        <v>45000000</v>
      </c>
      <c r="H932" s="1">
        <f>Merge6[[#This Row],[MV at time]]/1000000</f>
        <v>40</v>
      </c>
      <c r="I932" s="1">
        <f>Merge6[[#This Row],[fee]]/1000000</f>
        <v>45</v>
      </c>
      <c r="J932" s="2">
        <f>Merge6[[#This Row],[fee]]/Merge6[[#This Row],[MV at time]]</f>
        <v>1.125</v>
      </c>
      <c r="K932" t="s">
        <v>509</v>
      </c>
      <c r="L932" t="s">
        <v>11</v>
      </c>
      <c r="M932" t="s">
        <v>725</v>
      </c>
      <c r="N932" t="s">
        <v>231</v>
      </c>
      <c r="O9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32" t="s">
        <v>30</v>
      </c>
      <c r="R932" t="s">
        <v>6</v>
      </c>
      <c r="S932">
        <v>78</v>
      </c>
      <c r="T932">
        <v>91</v>
      </c>
      <c r="U932">
        <f>Merge6[[#This Row],[POT]]-Merge6[[#This Row],[TOT]]</f>
        <v>13</v>
      </c>
      <c r="V932" t="s">
        <v>8</v>
      </c>
      <c r="W932">
        <f>IF(Merge6[[#This Row],[Preffoot]]="Right",1,0)</f>
        <v>1</v>
      </c>
      <c r="X932" t="s">
        <v>114</v>
      </c>
      <c r="Y932">
        <f>IF(Merge6[[#This Row],[Position2]]="GK",1,0)</f>
        <v>0</v>
      </c>
      <c r="Z932">
        <f>IF(Merge6[[#This Row],[Position2]]="LB",1,0)</f>
        <v>0</v>
      </c>
      <c r="AA932">
        <f>IF(Merge6[[#This Row],[Position2]]="CB",1,0)</f>
        <v>0</v>
      </c>
      <c r="AB932">
        <f>IF(Merge6[[#This Row],[Position2]]="RB",1,0)</f>
        <v>0</v>
      </c>
      <c r="AC932">
        <f>IF(Merge6[[#This Row],[Position2]]="LWB",1,0)</f>
        <v>0</v>
      </c>
      <c r="AD932">
        <f>IF(Merge6[[#This Row],[Position2]]="RWB",1,0)</f>
        <v>0</v>
      </c>
      <c r="AE932">
        <f>IF(Merge6[[#This Row],[Position2]]="LM",1,0)</f>
        <v>0</v>
      </c>
      <c r="AF932">
        <f>IF(Merge6[[#This Row],[Position2]]="CDM",1,0)</f>
        <v>0</v>
      </c>
      <c r="AG932">
        <f>IF(Merge6[[#This Row],[Position2]]="CM",1,0)</f>
        <v>0</v>
      </c>
      <c r="AH932">
        <f>IF(Merge6[[#This Row],[Position2]]="CAM",1,0)</f>
        <v>0</v>
      </c>
      <c r="AI932">
        <f>IF(Merge6[[#This Row],[Position2]]="RM",1,0)</f>
        <v>0</v>
      </c>
      <c r="AJ932">
        <f>IF(Merge6[[#This Row],[Position2]]="LW",1,0)</f>
        <v>0</v>
      </c>
      <c r="AK932">
        <f>IF(Merge6[[#This Row],[Position2]]="RW",1,0)</f>
        <v>1</v>
      </c>
      <c r="AL932">
        <f>IF(Merge6[[#This Row],[Position2]]="CF",1,0)</f>
        <v>0</v>
      </c>
      <c r="AM932">
        <f>IF(Merge6[[#This Row],[Position2]]="ST",1,0)</f>
        <v>0</v>
      </c>
      <c r="AN932">
        <v>79</v>
      </c>
      <c r="AO932">
        <v>82</v>
      </c>
      <c r="AP932">
        <v>72</v>
      </c>
      <c r="AQ932">
        <v>73</v>
      </c>
      <c r="AR932">
        <v>57</v>
      </c>
      <c r="AS932">
        <v>62</v>
      </c>
      <c r="AT932">
        <v>71</v>
      </c>
      <c r="AU932">
        <v>74</v>
      </c>
      <c r="AV932">
        <v>70</v>
      </c>
      <c r="AW932">
        <v>77</v>
      </c>
      <c r="AX932">
        <v>73</v>
      </c>
      <c r="AY932">
        <v>74</v>
      </c>
      <c r="AZ932">
        <v>67</v>
      </c>
      <c r="BA932">
        <v>25</v>
      </c>
      <c r="BB932">
        <v>32</v>
      </c>
      <c r="BC932">
        <v>36</v>
      </c>
      <c r="BD932">
        <v>86</v>
      </c>
      <c r="BE932">
        <v>82</v>
      </c>
      <c r="BF932">
        <v>44</v>
      </c>
      <c r="BG932">
        <v>84</v>
      </c>
      <c r="BH932">
        <v>84</v>
      </c>
      <c r="BI932">
        <v>87</v>
      </c>
      <c r="BJ932">
        <v>73</v>
      </c>
      <c r="BK932">
        <v>8</v>
      </c>
      <c r="BL932">
        <v>9</v>
      </c>
      <c r="BM932">
        <v>8</v>
      </c>
      <c r="BN932">
        <v>12</v>
      </c>
      <c r="BO932">
        <v>5</v>
      </c>
      <c r="BP932">
        <v>54</v>
      </c>
      <c r="BQ932">
        <v>77</v>
      </c>
      <c r="BR932">
        <v>80</v>
      </c>
      <c r="BS932">
        <v>21</v>
      </c>
      <c r="BT932">
        <v>70</v>
      </c>
      <c r="BU932">
        <v>81</v>
      </c>
    </row>
    <row r="933" spans="1:73" x14ac:dyDescent="0.25">
      <c r="A933" t="s">
        <v>120</v>
      </c>
      <c r="B933">
        <v>24</v>
      </c>
      <c r="C933" t="s">
        <v>71</v>
      </c>
      <c r="D933">
        <v>24</v>
      </c>
      <c r="E933">
        <f>Merge6[[#This Row],[age]]^2</f>
        <v>576</v>
      </c>
      <c r="F933" s="1">
        <v>2500000</v>
      </c>
      <c r="G933" s="1">
        <v>14900000</v>
      </c>
      <c r="H933" s="1">
        <f>Merge6[[#This Row],[MV at time]]/1000000</f>
        <v>2.5</v>
      </c>
      <c r="I933" s="1">
        <f>Merge6[[#This Row],[fee]]/1000000</f>
        <v>14.9</v>
      </c>
      <c r="J933" s="2">
        <f>Merge6[[#This Row],[fee]]/Merge6[[#This Row],[MV at time]]</f>
        <v>5.96</v>
      </c>
      <c r="K933" t="s">
        <v>2</v>
      </c>
      <c r="L933" t="s">
        <v>121</v>
      </c>
      <c r="M933" t="s">
        <v>385</v>
      </c>
      <c r="N933" t="s">
        <v>95</v>
      </c>
      <c r="O9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33" t="s">
        <v>31</v>
      </c>
      <c r="R933" t="s">
        <v>6</v>
      </c>
      <c r="S933">
        <v>73</v>
      </c>
      <c r="T933">
        <v>80</v>
      </c>
      <c r="U933">
        <f>Merge6[[#This Row],[POT]]-Merge6[[#This Row],[TOT]]</f>
        <v>7</v>
      </c>
      <c r="V933" t="s">
        <v>8</v>
      </c>
      <c r="W933">
        <f>IF(Merge6[[#This Row],[Preffoot]]="Right",1,0)</f>
        <v>1</v>
      </c>
      <c r="X933" t="s">
        <v>15</v>
      </c>
      <c r="Y933">
        <f>IF(Merge6[[#This Row],[Position2]]="GK",1,0)</f>
        <v>0</v>
      </c>
      <c r="Z933">
        <f>IF(Merge6[[#This Row],[Position2]]="LB",1,0)</f>
        <v>0</v>
      </c>
      <c r="AA933">
        <f>IF(Merge6[[#This Row],[Position2]]="CB",1,0)</f>
        <v>0</v>
      </c>
      <c r="AB933">
        <f>IF(Merge6[[#This Row],[Position2]]="RB",1,0)</f>
        <v>0</v>
      </c>
      <c r="AC933">
        <f>IF(Merge6[[#This Row],[Position2]]="LWB",1,0)</f>
        <v>0</v>
      </c>
      <c r="AD933">
        <f>IF(Merge6[[#This Row],[Position2]]="RWB",1,0)</f>
        <v>0</v>
      </c>
      <c r="AE933">
        <f>IF(Merge6[[#This Row],[Position2]]="LM",1,0)</f>
        <v>0</v>
      </c>
      <c r="AF933">
        <f>IF(Merge6[[#This Row],[Position2]]="CDM",1,0)</f>
        <v>0</v>
      </c>
      <c r="AG933">
        <f>IF(Merge6[[#This Row],[Position2]]="CM",1,0)</f>
        <v>0</v>
      </c>
      <c r="AH933">
        <f>IF(Merge6[[#This Row],[Position2]]="CAM",1,0)</f>
        <v>0</v>
      </c>
      <c r="AI933">
        <f>IF(Merge6[[#This Row],[Position2]]="RM",1,0)</f>
        <v>0</v>
      </c>
      <c r="AJ933">
        <f>IF(Merge6[[#This Row],[Position2]]="LW",1,0)</f>
        <v>0</v>
      </c>
      <c r="AK933">
        <f>IF(Merge6[[#This Row],[Position2]]="RW",1,0)</f>
        <v>0</v>
      </c>
      <c r="AL933">
        <f>IF(Merge6[[#This Row],[Position2]]="CF",1,0)</f>
        <v>0</v>
      </c>
      <c r="AM933">
        <f>IF(Merge6[[#This Row],[Position2]]="ST",1,0)</f>
        <v>1</v>
      </c>
      <c r="AN933">
        <v>71</v>
      </c>
      <c r="AO933">
        <v>72</v>
      </c>
      <c r="AP933">
        <v>58</v>
      </c>
      <c r="AQ933">
        <v>68</v>
      </c>
      <c r="AR933">
        <v>61</v>
      </c>
      <c r="AS933">
        <v>67</v>
      </c>
      <c r="AT933">
        <v>73</v>
      </c>
      <c r="AU933">
        <v>72</v>
      </c>
      <c r="AV933">
        <v>65</v>
      </c>
      <c r="AW933">
        <v>63</v>
      </c>
      <c r="AX933">
        <v>27</v>
      </c>
      <c r="AY933">
        <v>68</v>
      </c>
      <c r="AZ933">
        <v>62</v>
      </c>
      <c r="BA933">
        <v>29</v>
      </c>
      <c r="BB933">
        <v>23</v>
      </c>
      <c r="BC933">
        <v>25</v>
      </c>
      <c r="BD933">
        <v>75</v>
      </c>
      <c r="BE933">
        <v>66</v>
      </c>
      <c r="BF933">
        <v>81</v>
      </c>
      <c r="BG933">
        <v>66</v>
      </c>
      <c r="BH933">
        <v>77</v>
      </c>
      <c r="BI933">
        <v>67</v>
      </c>
      <c r="BJ933">
        <v>78</v>
      </c>
      <c r="BK933">
        <v>7</v>
      </c>
      <c r="BL933">
        <v>14</v>
      </c>
      <c r="BM933">
        <v>16</v>
      </c>
      <c r="BN933">
        <v>15</v>
      </c>
      <c r="BO933">
        <v>13</v>
      </c>
      <c r="BP933">
        <v>59</v>
      </c>
      <c r="BQ933">
        <v>74</v>
      </c>
      <c r="BR933">
        <v>72</v>
      </c>
      <c r="BS933">
        <v>30</v>
      </c>
      <c r="BT933">
        <v>63</v>
      </c>
      <c r="BU933">
        <v>67</v>
      </c>
    </row>
    <row r="934" spans="1:73" x14ac:dyDescent="0.25">
      <c r="A934" t="s">
        <v>120</v>
      </c>
      <c r="B934">
        <v>0</v>
      </c>
      <c r="C934" t="s">
        <v>71</v>
      </c>
      <c r="D934">
        <v>24</v>
      </c>
      <c r="E934">
        <f>Merge6[[#This Row],[age]]^2</f>
        <v>576</v>
      </c>
      <c r="F934" s="1">
        <v>2500000</v>
      </c>
      <c r="G934" s="1">
        <v>8500000</v>
      </c>
      <c r="H934" s="1">
        <f>Merge6[[#This Row],[MV at time]]/1000000</f>
        <v>2.5</v>
      </c>
      <c r="I934" s="1">
        <f>Merge6[[#This Row],[fee]]/1000000</f>
        <v>8.5</v>
      </c>
      <c r="J934" s="2">
        <f>Merge6[[#This Row],[fee]]/Merge6[[#This Row],[MV at time]]</f>
        <v>3.4</v>
      </c>
      <c r="K934" t="s">
        <v>2</v>
      </c>
      <c r="L934" t="s">
        <v>121</v>
      </c>
      <c r="M934" t="s">
        <v>95</v>
      </c>
      <c r="N934" t="s">
        <v>122</v>
      </c>
      <c r="O9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934" t="s">
        <v>6</v>
      </c>
      <c r="R934" t="s">
        <v>69</v>
      </c>
      <c r="S934">
        <v>73</v>
      </c>
      <c r="T934">
        <v>80</v>
      </c>
      <c r="U934">
        <f>Merge6[[#This Row],[POT]]-Merge6[[#This Row],[TOT]]</f>
        <v>7</v>
      </c>
      <c r="V934" t="s">
        <v>8</v>
      </c>
      <c r="W934">
        <f>IF(Merge6[[#This Row],[Preffoot]]="Right",1,0)</f>
        <v>1</v>
      </c>
      <c r="X934" t="s">
        <v>15</v>
      </c>
      <c r="Y934">
        <f>IF(Merge6[[#This Row],[Position2]]="GK",1,0)</f>
        <v>0</v>
      </c>
      <c r="Z934">
        <f>IF(Merge6[[#This Row],[Position2]]="LB",1,0)</f>
        <v>0</v>
      </c>
      <c r="AA934">
        <f>IF(Merge6[[#This Row],[Position2]]="CB",1,0)</f>
        <v>0</v>
      </c>
      <c r="AB934">
        <f>IF(Merge6[[#This Row],[Position2]]="RB",1,0)</f>
        <v>0</v>
      </c>
      <c r="AC934">
        <f>IF(Merge6[[#This Row],[Position2]]="LWB",1,0)</f>
        <v>0</v>
      </c>
      <c r="AD934">
        <f>IF(Merge6[[#This Row],[Position2]]="RWB",1,0)</f>
        <v>0</v>
      </c>
      <c r="AE934">
        <f>IF(Merge6[[#This Row],[Position2]]="LM",1,0)</f>
        <v>0</v>
      </c>
      <c r="AF934">
        <f>IF(Merge6[[#This Row],[Position2]]="CDM",1,0)</f>
        <v>0</v>
      </c>
      <c r="AG934">
        <f>IF(Merge6[[#This Row],[Position2]]="CM",1,0)</f>
        <v>0</v>
      </c>
      <c r="AH934">
        <f>IF(Merge6[[#This Row],[Position2]]="CAM",1,0)</f>
        <v>0</v>
      </c>
      <c r="AI934">
        <f>IF(Merge6[[#This Row],[Position2]]="RM",1,0)</f>
        <v>0</v>
      </c>
      <c r="AJ934">
        <f>IF(Merge6[[#This Row],[Position2]]="LW",1,0)</f>
        <v>0</v>
      </c>
      <c r="AK934">
        <f>IF(Merge6[[#This Row],[Position2]]="RW",1,0)</f>
        <v>0</v>
      </c>
      <c r="AL934">
        <f>IF(Merge6[[#This Row],[Position2]]="CF",1,0)</f>
        <v>0</v>
      </c>
      <c r="AM934">
        <f>IF(Merge6[[#This Row],[Position2]]="ST",1,0)</f>
        <v>1</v>
      </c>
      <c r="AN934">
        <v>71</v>
      </c>
      <c r="AO934">
        <v>72</v>
      </c>
      <c r="AP934">
        <v>58</v>
      </c>
      <c r="AQ934">
        <v>68</v>
      </c>
      <c r="AR934">
        <v>61</v>
      </c>
      <c r="AS934">
        <v>67</v>
      </c>
      <c r="AT934">
        <v>73</v>
      </c>
      <c r="AU934">
        <v>72</v>
      </c>
      <c r="AV934">
        <v>65</v>
      </c>
      <c r="AW934">
        <v>63</v>
      </c>
      <c r="AX934">
        <v>27</v>
      </c>
      <c r="AY934">
        <v>68</v>
      </c>
      <c r="AZ934">
        <v>62</v>
      </c>
      <c r="BA934">
        <v>29</v>
      </c>
      <c r="BB934">
        <v>23</v>
      </c>
      <c r="BC934">
        <v>25</v>
      </c>
      <c r="BD934">
        <v>75</v>
      </c>
      <c r="BE934">
        <v>66</v>
      </c>
      <c r="BF934">
        <v>81</v>
      </c>
      <c r="BG934">
        <v>66</v>
      </c>
      <c r="BH934">
        <v>77</v>
      </c>
      <c r="BI934">
        <v>67</v>
      </c>
      <c r="BJ934">
        <v>78</v>
      </c>
      <c r="BK934">
        <v>7</v>
      </c>
      <c r="BL934">
        <v>14</v>
      </c>
      <c r="BM934">
        <v>16</v>
      </c>
      <c r="BN934">
        <v>15</v>
      </c>
      <c r="BO934">
        <v>13</v>
      </c>
      <c r="BP934">
        <v>59</v>
      </c>
      <c r="BQ934">
        <v>74</v>
      </c>
      <c r="BR934">
        <v>72</v>
      </c>
      <c r="BS934">
        <v>30</v>
      </c>
      <c r="BT934">
        <v>63</v>
      </c>
      <c r="BU934">
        <v>67</v>
      </c>
    </row>
    <row r="935" spans="1:73" x14ac:dyDescent="0.25">
      <c r="A935" t="s">
        <v>333</v>
      </c>
      <c r="B935">
        <v>35</v>
      </c>
      <c r="C935" t="s">
        <v>17</v>
      </c>
      <c r="D935">
        <v>21</v>
      </c>
      <c r="E935">
        <f>Merge6[[#This Row],[age]]^2</f>
        <v>441</v>
      </c>
      <c r="F935" s="1">
        <v>10000000</v>
      </c>
      <c r="G935" s="1">
        <v>20000000</v>
      </c>
      <c r="H935" s="1">
        <f>Merge6[[#This Row],[MV at time]]/1000000</f>
        <v>10</v>
      </c>
      <c r="I935" s="1">
        <f>Merge6[[#This Row],[fee]]/1000000</f>
        <v>20</v>
      </c>
      <c r="J935" s="2">
        <f>Merge6[[#This Row],[fee]]/Merge6[[#This Row],[MV at time]]</f>
        <v>2</v>
      </c>
      <c r="K935" t="s">
        <v>2</v>
      </c>
      <c r="L935" t="s">
        <v>18</v>
      </c>
      <c r="M935" t="s">
        <v>187</v>
      </c>
      <c r="N935" t="s">
        <v>175</v>
      </c>
      <c r="O9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35" t="s">
        <v>7</v>
      </c>
      <c r="R935" t="s">
        <v>7</v>
      </c>
      <c r="S935">
        <v>72</v>
      </c>
      <c r="T935">
        <v>85</v>
      </c>
      <c r="U935">
        <f>Merge6[[#This Row],[POT]]-Merge6[[#This Row],[TOT]]</f>
        <v>13</v>
      </c>
      <c r="V935" t="s">
        <v>43</v>
      </c>
      <c r="W935">
        <f>IF(Merge6[[#This Row],[Preffoot]]="Right",1,0)</f>
        <v>0</v>
      </c>
      <c r="X935" t="s">
        <v>20</v>
      </c>
      <c r="Y935">
        <f>IF(Merge6[[#This Row],[Position2]]="GK",1,0)</f>
        <v>0</v>
      </c>
      <c r="Z935">
        <f>IF(Merge6[[#This Row],[Position2]]="LB",1,0)</f>
        <v>0</v>
      </c>
      <c r="AA935">
        <f>IF(Merge6[[#This Row],[Position2]]="CB",1,0)</f>
        <v>0</v>
      </c>
      <c r="AB935">
        <f>IF(Merge6[[#This Row],[Position2]]="RB",1,0)</f>
        <v>0</v>
      </c>
      <c r="AC935">
        <f>IF(Merge6[[#This Row],[Position2]]="LWB",1,0)</f>
        <v>0</v>
      </c>
      <c r="AD935">
        <f>IF(Merge6[[#This Row],[Position2]]="RWB",1,0)</f>
        <v>0</v>
      </c>
      <c r="AE935">
        <f>IF(Merge6[[#This Row],[Position2]]="LM",1,0)</f>
        <v>0</v>
      </c>
      <c r="AF935">
        <f>IF(Merge6[[#This Row],[Position2]]="CDM",1,0)</f>
        <v>0</v>
      </c>
      <c r="AG935">
        <f>IF(Merge6[[#This Row],[Position2]]="CM",1,0)</f>
        <v>1</v>
      </c>
      <c r="AH935">
        <f>IF(Merge6[[#This Row],[Position2]]="CAM",1,0)</f>
        <v>0</v>
      </c>
      <c r="AI935">
        <f>IF(Merge6[[#This Row],[Position2]]="RM",1,0)</f>
        <v>0</v>
      </c>
      <c r="AJ935">
        <f>IF(Merge6[[#This Row],[Position2]]="LW",1,0)</f>
        <v>0</v>
      </c>
      <c r="AK935">
        <f>IF(Merge6[[#This Row],[Position2]]="RW",1,0)</f>
        <v>0</v>
      </c>
      <c r="AL935">
        <f>IF(Merge6[[#This Row],[Position2]]="CF",1,0)</f>
        <v>0</v>
      </c>
      <c r="AM935">
        <f>IF(Merge6[[#This Row],[Position2]]="ST",1,0)</f>
        <v>0</v>
      </c>
      <c r="AN935">
        <v>75</v>
      </c>
      <c r="AO935">
        <v>70</v>
      </c>
      <c r="AP935">
        <v>65</v>
      </c>
      <c r="AQ935">
        <v>77</v>
      </c>
      <c r="AR935">
        <v>74</v>
      </c>
      <c r="AS935">
        <v>65</v>
      </c>
      <c r="AT935">
        <v>66</v>
      </c>
      <c r="AU935">
        <v>49</v>
      </c>
      <c r="AV935">
        <v>59</v>
      </c>
      <c r="AW935">
        <v>66</v>
      </c>
      <c r="AX935">
        <v>57</v>
      </c>
      <c r="AY935">
        <v>52</v>
      </c>
      <c r="AZ935">
        <v>55</v>
      </c>
      <c r="BA935">
        <v>62</v>
      </c>
      <c r="BB935">
        <v>69</v>
      </c>
      <c r="BC935">
        <v>72</v>
      </c>
      <c r="BD935">
        <v>55</v>
      </c>
      <c r="BE935">
        <v>78</v>
      </c>
      <c r="BF935">
        <v>78</v>
      </c>
      <c r="BG935">
        <v>75</v>
      </c>
      <c r="BH935">
        <v>69</v>
      </c>
      <c r="BI935">
        <v>73</v>
      </c>
      <c r="BJ935">
        <v>68</v>
      </c>
      <c r="BK935">
        <v>14</v>
      </c>
      <c r="BL935">
        <v>13</v>
      </c>
      <c r="BM935">
        <v>14</v>
      </c>
      <c r="BN935">
        <v>9</v>
      </c>
      <c r="BO935">
        <v>16</v>
      </c>
      <c r="BP935">
        <v>67</v>
      </c>
      <c r="BQ935">
        <v>68</v>
      </c>
      <c r="BR935">
        <v>55</v>
      </c>
      <c r="BS935">
        <v>70</v>
      </c>
      <c r="BT935">
        <v>72</v>
      </c>
      <c r="BU935">
        <v>69</v>
      </c>
    </row>
    <row r="936" spans="1:73" x14ac:dyDescent="0.25">
      <c r="A936" t="s">
        <v>333</v>
      </c>
      <c r="B936">
        <v>32</v>
      </c>
      <c r="C936" t="s">
        <v>17</v>
      </c>
      <c r="D936">
        <v>23</v>
      </c>
      <c r="E936">
        <f>Merge6[[#This Row],[age]]^2</f>
        <v>529</v>
      </c>
      <c r="F936" s="1">
        <v>12000000</v>
      </c>
      <c r="G936" s="1">
        <v>15000000</v>
      </c>
      <c r="H936" s="1">
        <f>Merge6[[#This Row],[MV at time]]/1000000</f>
        <v>12</v>
      </c>
      <c r="I936" s="1">
        <f>Merge6[[#This Row],[fee]]/1000000</f>
        <v>15</v>
      </c>
      <c r="J936" s="2">
        <f>Merge6[[#This Row],[fee]]/Merge6[[#This Row],[MV at time]]</f>
        <v>1.25</v>
      </c>
      <c r="K936" t="s">
        <v>773</v>
      </c>
      <c r="L936" t="s">
        <v>18</v>
      </c>
      <c r="M936" t="s">
        <v>175</v>
      </c>
      <c r="N936" t="s">
        <v>187</v>
      </c>
      <c r="O9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36" t="s">
        <v>7</v>
      </c>
      <c r="R936" t="s">
        <v>7</v>
      </c>
      <c r="S936">
        <v>74</v>
      </c>
      <c r="T936">
        <v>80</v>
      </c>
      <c r="U936">
        <f>Merge6[[#This Row],[POT]]-Merge6[[#This Row],[TOT]]</f>
        <v>6</v>
      </c>
      <c r="V936" t="s">
        <v>43</v>
      </c>
      <c r="W936">
        <f>IF(Merge6[[#This Row],[Preffoot]]="Right",1,0)</f>
        <v>0</v>
      </c>
      <c r="X936" t="s">
        <v>20</v>
      </c>
      <c r="Y936">
        <f>IF(Merge6[[#This Row],[Position2]]="GK",1,0)</f>
        <v>0</v>
      </c>
      <c r="Z936">
        <f>IF(Merge6[[#This Row],[Position2]]="LB",1,0)</f>
        <v>0</v>
      </c>
      <c r="AA936">
        <f>IF(Merge6[[#This Row],[Position2]]="CB",1,0)</f>
        <v>0</v>
      </c>
      <c r="AB936">
        <f>IF(Merge6[[#This Row],[Position2]]="RB",1,0)</f>
        <v>0</v>
      </c>
      <c r="AC936">
        <f>IF(Merge6[[#This Row],[Position2]]="LWB",1,0)</f>
        <v>0</v>
      </c>
      <c r="AD936">
        <f>IF(Merge6[[#This Row],[Position2]]="RWB",1,0)</f>
        <v>0</v>
      </c>
      <c r="AE936">
        <f>IF(Merge6[[#This Row],[Position2]]="LM",1,0)</f>
        <v>0</v>
      </c>
      <c r="AF936">
        <f>IF(Merge6[[#This Row],[Position2]]="CDM",1,0)</f>
        <v>0</v>
      </c>
      <c r="AG936">
        <f>IF(Merge6[[#This Row],[Position2]]="CM",1,0)</f>
        <v>1</v>
      </c>
      <c r="AH936">
        <f>IF(Merge6[[#This Row],[Position2]]="CAM",1,0)</f>
        <v>0</v>
      </c>
      <c r="AI936">
        <f>IF(Merge6[[#This Row],[Position2]]="RM",1,0)</f>
        <v>0</v>
      </c>
      <c r="AJ936">
        <f>IF(Merge6[[#This Row],[Position2]]="LW",1,0)</f>
        <v>0</v>
      </c>
      <c r="AK936">
        <f>IF(Merge6[[#This Row],[Position2]]="RW",1,0)</f>
        <v>0</v>
      </c>
      <c r="AL936">
        <f>IF(Merge6[[#This Row],[Position2]]="CF",1,0)</f>
        <v>0</v>
      </c>
      <c r="AM936">
        <f>IF(Merge6[[#This Row],[Position2]]="ST",1,0)</f>
        <v>0</v>
      </c>
      <c r="AN936">
        <v>76</v>
      </c>
      <c r="AO936">
        <v>76</v>
      </c>
      <c r="AP936">
        <v>65</v>
      </c>
      <c r="AQ936">
        <v>78</v>
      </c>
      <c r="AR936">
        <v>76</v>
      </c>
      <c r="AS936">
        <v>65</v>
      </c>
      <c r="AT936">
        <v>70</v>
      </c>
      <c r="AU936">
        <v>59</v>
      </c>
      <c r="AV936">
        <v>69</v>
      </c>
      <c r="AW936">
        <v>66</v>
      </c>
      <c r="AX936">
        <v>57</v>
      </c>
      <c r="AY936">
        <v>52</v>
      </c>
      <c r="AZ936">
        <v>55</v>
      </c>
      <c r="BA936">
        <v>77</v>
      </c>
      <c r="BB936">
        <v>69</v>
      </c>
      <c r="BC936">
        <v>75</v>
      </c>
      <c r="BD936">
        <v>50</v>
      </c>
      <c r="BE936">
        <v>73</v>
      </c>
      <c r="BF936">
        <v>72</v>
      </c>
      <c r="BG936">
        <v>73</v>
      </c>
      <c r="BH936">
        <v>59</v>
      </c>
      <c r="BI936">
        <v>71</v>
      </c>
      <c r="BJ936">
        <v>67</v>
      </c>
      <c r="BK936">
        <v>14</v>
      </c>
      <c r="BL936">
        <v>13</v>
      </c>
      <c r="BM936">
        <v>14</v>
      </c>
      <c r="BN936">
        <v>9</v>
      </c>
      <c r="BO936">
        <v>16</v>
      </c>
      <c r="BP936">
        <v>67</v>
      </c>
      <c r="BQ936">
        <v>74</v>
      </c>
      <c r="BR936">
        <v>62</v>
      </c>
      <c r="BS936">
        <v>75</v>
      </c>
      <c r="BT936">
        <v>76</v>
      </c>
      <c r="BU936">
        <v>69</v>
      </c>
    </row>
    <row r="937" spans="1:73" x14ac:dyDescent="0.25">
      <c r="A937" t="s">
        <v>333</v>
      </c>
      <c r="B937">
        <v>35</v>
      </c>
      <c r="C937" t="s">
        <v>17</v>
      </c>
      <c r="D937">
        <v>25</v>
      </c>
      <c r="E937">
        <f>Merge6[[#This Row],[age]]^2</f>
        <v>625</v>
      </c>
      <c r="F937" s="1">
        <v>10000000</v>
      </c>
      <c r="G937" s="1">
        <v>8200000</v>
      </c>
      <c r="H937" s="1">
        <f>Merge6[[#This Row],[MV at time]]/1000000</f>
        <v>10</v>
      </c>
      <c r="I937" s="1">
        <f>Merge6[[#This Row],[fee]]/1000000</f>
        <v>8.1999999999999993</v>
      </c>
      <c r="J937" s="2">
        <f>Merge6[[#This Row],[fee]]/Merge6[[#This Row],[MV at time]]</f>
        <v>0.82</v>
      </c>
      <c r="K937" t="s">
        <v>1233</v>
      </c>
      <c r="L937" t="s">
        <v>18</v>
      </c>
      <c r="M937" t="s">
        <v>187</v>
      </c>
      <c r="N937" t="s">
        <v>5</v>
      </c>
      <c r="O9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37" t="s">
        <v>7</v>
      </c>
      <c r="R937" t="s">
        <v>7</v>
      </c>
      <c r="S937">
        <v>75</v>
      </c>
      <c r="T937">
        <v>79</v>
      </c>
      <c r="U937">
        <f>Merge6[[#This Row],[POT]]-Merge6[[#This Row],[TOT]]</f>
        <v>4</v>
      </c>
      <c r="V937" t="s">
        <v>43</v>
      </c>
      <c r="W937">
        <f>IF(Merge6[[#This Row],[Preffoot]]="Right",1,0)</f>
        <v>0</v>
      </c>
      <c r="X937" t="s">
        <v>20</v>
      </c>
      <c r="Y937">
        <f>IF(Merge6[[#This Row],[Position2]]="GK",1,0)</f>
        <v>0</v>
      </c>
      <c r="Z937">
        <f>IF(Merge6[[#This Row],[Position2]]="LB",1,0)</f>
        <v>0</v>
      </c>
      <c r="AA937">
        <f>IF(Merge6[[#This Row],[Position2]]="CB",1,0)</f>
        <v>0</v>
      </c>
      <c r="AB937">
        <f>IF(Merge6[[#This Row],[Position2]]="RB",1,0)</f>
        <v>0</v>
      </c>
      <c r="AC937">
        <f>IF(Merge6[[#This Row],[Position2]]="LWB",1,0)</f>
        <v>0</v>
      </c>
      <c r="AD937">
        <f>IF(Merge6[[#This Row],[Position2]]="RWB",1,0)</f>
        <v>0</v>
      </c>
      <c r="AE937">
        <f>IF(Merge6[[#This Row],[Position2]]="LM",1,0)</f>
        <v>0</v>
      </c>
      <c r="AF937">
        <f>IF(Merge6[[#This Row],[Position2]]="CDM",1,0)</f>
        <v>0</v>
      </c>
      <c r="AG937">
        <f>IF(Merge6[[#This Row],[Position2]]="CM",1,0)</f>
        <v>1</v>
      </c>
      <c r="AH937">
        <f>IF(Merge6[[#This Row],[Position2]]="CAM",1,0)</f>
        <v>0</v>
      </c>
      <c r="AI937">
        <f>IF(Merge6[[#This Row],[Position2]]="RM",1,0)</f>
        <v>0</v>
      </c>
      <c r="AJ937">
        <f>IF(Merge6[[#This Row],[Position2]]="LW",1,0)</f>
        <v>0</v>
      </c>
      <c r="AK937">
        <f>IF(Merge6[[#This Row],[Position2]]="RW",1,0)</f>
        <v>0</v>
      </c>
      <c r="AL937">
        <f>IF(Merge6[[#This Row],[Position2]]="CF",1,0)</f>
        <v>0</v>
      </c>
      <c r="AM937">
        <f>IF(Merge6[[#This Row],[Position2]]="ST",1,0)</f>
        <v>0</v>
      </c>
      <c r="AN937">
        <v>77</v>
      </c>
      <c r="AO937">
        <v>76</v>
      </c>
      <c r="AP937">
        <v>70</v>
      </c>
      <c r="AQ937">
        <v>78</v>
      </c>
      <c r="AR937">
        <v>76</v>
      </c>
      <c r="AS937">
        <v>65</v>
      </c>
      <c r="AT937">
        <v>70</v>
      </c>
      <c r="AU937">
        <v>63</v>
      </c>
      <c r="AV937">
        <v>71</v>
      </c>
      <c r="AW937">
        <v>66</v>
      </c>
      <c r="AX937">
        <v>64</v>
      </c>
      <c r="AY937">
        <v>55</v>
      </c>
      <c r="AZ937">
        <v>60</v>
      </c>
      <c r="BA937" t="s">
        <v>1234</v>
      </c>
      <c r="BB937">
        <v>72</v>
      </c>
      <c r="BC937">
        <v>75</v>
      </c>
      <c r="BD937">
        <v>55</v>
      </c>
      <c r="BE937">
        <v>82</v>
      </c>
      <c r="BF937">
        <v>75</v>
      </c>
      <c r="BG937">
        <v>73</v>
      </c>
      <c r="BH937">
        <v>55</v>
      </c>
      <c r="BI937">
        <v>67</v>
      </c>
      <c r="BJ937">
        <v>70</v>
      </c>
      <c r="BK937">
        <v>14</v>
      </c>
      <c r="BL937">
        <v>13</v>
      </c>
      <c r="BM937">
        <v>14</v>
      </c>
      <c r="BN937">
        <v>9</v>
      </c>
      <c r="BO937">
        <v>16</v>
      </c>
      <c r="BP937">
        <v>67</v>
      </c>
      <c r="BQ937">
        <v>74</v>
      </c>
      <c r="BR937">
        <v>62</v>
      </c>
      <c r="BS937">
        <v>75</v>
      </c>
      <c r="BT937">
        <v>76</v>
      </c>
      <c r="BU937">
        <v>70</v>
      </c>
    </row>
    <row r="938" spans="1:73" x14ac:dyDescent="0.25">
      <c r="A938" t="s">
        <v>1202</v>
      </c>
      <c r="B938">
        <v>40</v>
      </c>
      <c r="C938" t="s">
        <v>722</v>
      </c>
      <c r="D938">
        <v>23</v>
      </c>
      <c r="E938">
        <f>Merge6[[#This Row],[age]]^2</f>
        <v>529</v>
      </c>
      <c r="F938" s="1">
        <v>15000000</v>
      </c>
      <c r="G938" s="1">
        <v>15000000</v>
      </c>
      <c r="H938" s="1">
        <f>Merge6[[#This Row],[MV at time]]/1000000</f>
        <v>15</v>
      </c>
      <c r="I938" s="1">
        <f>Merge6[[#This Row],[fee]]/1000000</f>
        <v>15</v>
      </c>
      <c r="J938" s="2">
        <f>Merge6[[#This Row],[fee]]/Merge6[[#This Row],[MV at time]]</f>
        <v>1</v>
      </c>
      <c r="K938" t="s">
        <v>1050</v>
      </c>
      <c r="L938" t="s">
        <v>149</v>
      </c>
      <c r="M938" t="s">
        <v>825</v>
      </c>
      <c r="N938" t="s">
        <v>177</v>
      </c>
      <c r="O9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38" t="s">
        <v>55</v>
      </c>
      <c r="R938" t="s">
        <v>55</v>
      </c>
      <c r="S938">
        <v>78</v>
      </c>
      <c r="T938">
        <v>84</v>
      </c>
      <c r="U938">
        <f>Merge6[[#This Row],[POT]]-Merge6[[#This Row],[TOT]]</f>
        <v>6</v>
      </c>
      <c r="V938" t="s">
        <v>43</v>
      </c>
      <c r="W938">
        <f>IF(Merge6[[#This Row],[Preffoot]]="Right",1,0)</f>
        <v>0</v>
      </c>
      <c r="X938" t="s">
        <v>37</v>
      </c>
      <c r="Y938">
        <f>IF(Merge6[[#This Row],[Position2]]="GK",1,0)</f>
        <v>0</v>
      </c>
      <c r="Z938">
        <f>IF(Merge6[[#This Row],[Position2]]="LB",1,0)</f>
        <v>0</v>
      </c>
      <c r="AA938">
        <f>IF(Merge6[[#This Row],[Position2]]="CB",1,0)</f>
        <v>0</v>
      </c>
      <c r="AB938">
        <f>IF(Merge6[[#This Row],[Position2]]="RB",1,0)</f>
        <v>0</v>
      </c>
      <c r="AC938">
        <f>IF(Merge6[[#This Row],[Position2]]="LWB",1,0)</f>
        <v>0</v>
      </c>
      <c r="AD938">
        <f>IF(Merge6[[#This Row],[Position2]]="RWB",1,0)</f>
        <v>0</v>
      </c>
      <c r="AE938">
        <f>IF(Merge6[[#This Row],[Position2]]="LM",1,0)</f>
        <v>0</v>
      </c>
      <c r="AF938">
        <f>IF(Merge6[[#This Row],[Position2]]="CDM",1,0)</f>
        <v>0</v>
      </c>
      <c r="AG938">
        <f>IF(Merge6[[#This Row],[Position2]]="CM",1,0)</f>
        <v>0</v>
      </c>
      <c r="AH938">
        <f>IF(Merge6[[#This Row],[Position2]]="CAM",1,0)</f>
        <v>0</v>
      </c>
      <c r="AI938">
        <f>IF(Merge6[[#This Row],[Position2]]="RM",1,0)</f>
        <v>1</v>
      </c>
      <c r="AJ938">
        <f>IF(Merge6[[#This Row],[Position2]]="LW",1,0)</f>
        <v>0</v>
      </c>
      <c r="AK938">
        <f>IF(Merge6[[#This Row],[Position2]]="RW",1,0)</f>
        <v>0</v>
      </c>
      <c r="AL938">
        <f>IF(Merge6[[#This Row],[Position2]]="CF",1,0)</f>
        <v>0</v>
      </c>
      <c r="AM938">
        <f>IF(Merge6[[#This Row],[Position2]]="ST",1,0)</f>
        <v>0</v>
      </c>
      <c r="AN938">
        <v>80</v>
      </c>
      <c r="AO938">
        <v>81</v>
      </c>
      <c r="AP938">
        <v>78</v>
      </c>
      <c r="AQ938">
        <v>76</v>
      </c>
      <c r="AR938">
        <v>69</v>
      </c>
      <c r="AS938">
        <v>61</v>
      </c>
      <c r="AT938">
        <v>74</v>
      </c>
      <c r="AU938">
        <v>73</v>
      </c>
      <c r="AV938">
        <v>76</v>
      </c>
      <c r="AW938">
        <v>81</v>
      </c>
      <c r="AX938">
        <v>79</v>
      </c>
      <c r="AY938">
        <v>80</v>
      </c>
      <c r="AZ938">
        <v>66</v>
      </c>
      <c r="BA938">
        <v>58</v>
      </c>
      <c r="BB938">
        <v>58</v>
      </c>
      <c r="BC938">
        <v>64</v>
      </c>
      <c r="BD938">
        <v>81</v>
      </c>
      <c r="BE938">
        <v>81</v>
      </c>
      <c r="BF938">
        <v>64</v>
      </c>
      <c r="BG938">
        <v>74</v>
      </c>
      <c r="BH938">
        <v>73</v>
      </c>
      <c r="BI938">
        <v>80</v>
      </c>
      <c r="BJ938">
        <v>66</v>
      </c>
      <c r="BK938">
        <v>14</v>
      </c>
      <c r="BL938">
        <v>14</v>
      </c>
      <c r="BM938">
        <v>13</v>
      </c>
      <c r="BN938">
        <v>13</v>
      </c>
      <c r="BO938">
        <v>15</v>
      </c>
      <c r="BP938">
        <v>59</v>
      </c>
      <c r="BQ938">
        <v>76</v>
      </c>
      <c r="BR938">
        <v>74</v>
      </c>
      <c r="BS938">
        <v>66</v>
      </c>
      <c r="BT938">
        <v>79</v>
      </c>
      <c r="BU938">
        <v>79</v>
      </c>
    </row>
    <row r="939" spans="1:73" x14ac:dyDescent="0.25">
      <c r="A939" t="s">
        <v>1203</v>
      </c>
      <c r="B939">
        <v>47</v>
      </c>
      <c r="C939" t="s">
        <v>23</v>
      </c>
      <c r="D939">
        <v>23</v>
      </c>
      <c r="E939">
        <f>Merge6[[#This Row],[age]]^2</f>
        <v>529</v>
      </c>
      <c r="F939" s="1">
        <v>8000000</v>
      </c>
      <c r="G939" s="1">
        <v>12000000</v>
      </c>
      <c r="H939" s="1">
        <f>Merge6[[#This Row],[MV at time]]/1000000</f>
        <v>8</v>
      </c>
      <c r="I939" s="1">
        <f>Merge6[[#This Row],[fee]]/1000000</f>
        <v>12</v>
      </c>
      <c r="J939" s="2">
        <f>Merge6[[#This Row],[fee]]/Merge6[[#This Row],[MV at time]]</f>
        <v>1.5</v>
      </c>
      <c r="K939" t="s">
        <v>1050</v>
      </c>
      <c r="L939" t="s">
        <v>149</v>
      </c>
      <c r="M939" t="s">
        <v>825</v>
      </c>
      <c r="N939" t="s">
        <v>210</v>
      </c>
      <c r="O9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39" t="s">
        <v>55</v>
      </c>
      <c r="R939" t="s">
        <v>60</v>
      </c>
      <c r="S939">
        <v>77</v>
      </c>
      <c r="T939">
        <v>83</v>
      </c>
      <c r="U939">
        <f>Merge6[[#This Row],[POT]]-Merge6[[#This Row],[TOT]]</f>
        <v>6</v>
      </c>
      <c r="V939" t="s">
        <v>43</v>
      </c>
      <c r="W939">
        <f>IF(Merge6[[#This Row],[Preffoot]]="Right",1,0)</f>
        <v>0</v>
      </c>
      <c r="X939" t="s">
        <v>26</v>
      </c>
      <c r="Y939">
        <f>IF(Merge6[[#This Row],[Position2]]="GK",1,0)</f>
        <v>0</v>
      </c>
      <c r="Z939">
        <f>IF(Merge6[[#This Row],[Position2]]="LB",1,0)</f>
        <v>1</v>
      </c>
      <c r="AA939">
        <f>IF(Merge6[[#This Row],[Position2]]="CB",1,0)</f>
        <v>0</v>
      </c>
      <c r="AB939">
        <f>IF(Merge6[[#This Row],[Position2]]="RB",1,0)</f>
        <v>0</v>
      </c>
      <c r="AC939">
        <f>IF(Merge6[[#This Row],[Position2]]="LWB",1,0)</f>
        <v>0</v>
      </c>
      <c r="AD939">
        <f>IF(Merge6[[#This Row],[Position2]]="RWB",1,0)</f>
        <v>0</v>
      </c>
      <c r="AE939">
        <f>IF(Merge6[[#This Row],[Position2]]="LM",1,0)</f>
        <v>0</v>
      </c>
      <c r="AF939">
        <f>IF(Merge6[[#This Row],[Position2]]="CDM",1,0)</f>
        <v>0</v>
      </c>
      <c r="AG939">
        <f>IF(Merge6[[#This Row],[Position2]]="CM",1,0)</f>
        <v>0</v>
      </c>
      <c r="AH939">
        <f>IF(Merge6[[#This Row],[Position2]]="CAM",1,0)</f>
        <v>0</v>
      </c>
      <c r="AI939">
        <f>IF(Merge6[[#This Row],[Position2]]="RM",1,0)</f>
        <v>0</v>
      </c>
      <c r="AJ939">
        <f>IF(Merge6[[#This Row],[Position2]]="LW",1,0)</f>
        <v>0</v>
      </c>
      <c r="AK939">
        <f>IF(Merge6[[#This Row],[Position2]]="RW",1,0)</f>
        <v>0</v>
      </c>
      <c r="AL939">
        <f>IF(Merge6[[#This Row],[Position2]]="CF",1,0)</f>
        <v>0</v>
      </c>
      <c r="AM939">
        <f>IF(Merge6[[#This Row],[Position2]]="ST",1,0)</f>
        <v>0</v>
      </c>
      <c r="AN939">
        <v>74</v>
      </c>
      <c r="AO939">
        <v>75</v>
      </c>
      <c r="AP939">
        <v>77</v>
      </c>
      <c r="AQ939">
        <v>77</v>
      </c>
      <c r="AR939">
        <v>72</v>
      </c>
      <c r="AS939">
        <v>62</v>
      </c>
      <c r="AT939">
        <v>84</v>
      </c>
      <c r="AU939">
        <v>65</v>
      </c>
      <c r="AV939">
        <v>78</v>
      </c>
      <c r="AW939">
        <v>72</v>
      </c>
      <c r="AX939">
        <v>73</v>
      </c>
      <c r="AY939">
        <v>60</v>
      </c>
      <c r="AZ939">
        <v>70</v>
      </c>
      <c r="BA939">
        <v>73</v>
      </c>
      <c r="BB939">
        <v>71</v>
      </c>
      <c r="BC939">
        <v>74</v>
      </c>
      <c r="BD939">
        <v>74</v>
      </c>
      <c r="BE939">
        <v>84</v>
      </c>
      <c r="BF939">
        <v>64</v>
      </c>
      <c r="BG939">
        <v>80</v>
      </c>
      <c r="BH939">
        <v>74</v>
      </c>
      <c r="BI939">
        <v>73</v>
      </c>
      <c r="BJ939">
        <v>56</v>
      </c>
      <c r="BK939">
        <v>11</v>
      </c>
      <c r="BL939">
        <v>6</v>
      </c>
      <c r="BM939">
        <v>7</v>
      </c>
      <c r="BN939">
        <v>10</v>
      </c>
      <c r="BO939">
        <v>13</v>
      </c>
      <c r="BP939">
        <v>85</v>
      </c>
      <c r="BQ939">
        <v>76</v>
      </c>
      <c r="BR939">
        <v>76</v>
      </c>
      <c r="BS939">
        <v>75</v>
      </c>
      <c r="BT939">
        <v>71</v>
      </c>
      <c r="BU939">
        <v>69</v>
      </c>
    </row>
    <row r="940" spans="1:73" x14ac:dyDescent="0.25">
      <c r="A940" t="s">
        <v>1232</v>
      </c>
      <c r="B940">
        <v>46</v>
      </c>
      <c r="C940" t="s">
        <v>28</v>
      </c>
      <c r="D940">
        <v>25</v>
      </c>
      <c r="E940">
        <f>Merge6[[#This Row],[age]]^2</f>
        <v>625</v>
      </c>
      <c r="F940" s="1">
        <v>17500000</v>
      </c>
      <c r="G940" s="1">
        <v>17000000</v>
      </c>
      <c r="H940" s="1">
        <f>Merge6[[#This Row],[MV at time]]/1000000</f>
        <v>17.5</v>
      </c>
      <c r="I940" s="1">
        <f>Merge6[[#This Row],[fee]]/1000000</f>
        <v>17</v>
      </c>
      <c r="J940" s="2">
        <f>Merge6[[#This Row],[fee]]/Merge6[[#This Row],[MV at time]]</f>
        <v>0.97142857142857142</v>
      </c>
      <c r="K940" t="s">
        <v>1050</v>
      </c>
      <c r="L940" t="s">
        <v>324</v>
      </c>
      <c r="M940" t="s">
        <v>125</v>
      </c>
      <c r="N940" t="s">
        <v>13</v>
      </c>
      <c r="O9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940" t="s">
        <v>42</v>
      </c>
      <c r="R940" t="s">
        <v>1082</v>
      </c>
      <c r="S940">
        <v>76</v>
      </c>
      <c r="T940">
        <v>79</v>
      </c>
      <c r="U940">
        <f>Merge6[[#This Row],[POT]]-Merge6[[#This Row],[TOT]]</f>
        <v>3</v>
      </c>
      <c r="V940" t="s">
        <v>8</v>
      </c>
      <c r="W940">
        <f>IF(Merge6[[#This Row],[Preffoot]]="Right",1,0)</f>
        <v>1</v>
      </c>
      <c r="X940" t="s">
        <v>15</v>
      </c>
      <c r="Y940">
        <f>IF(Merge6[[#This Row],[Position2]]="GK",1,0)</f>
        <v>0</v>
      </c>
      <c r="Z940">
        <f>IF(Merge6[[#This Row],[Position2]]="LB",1,0)</f>
        <v>0</v>
      </c>
      <c r="AA940">
        <f>IF(Merge6[[#This Row],[Position2]]="CB",1,0)</f>
        <v>0</v>
      </c>
      <c r="AB940">
        <f>IF(Merge6[[#This Row],[Position2]]="RB",1,0)</f>
        <v>0</v>
      </c>
      <c r="AC940">
        <f>IF(Merge6[[#This Row],[Position2]]="LWB",1,0)</f>
        <v>0</v>
      </c>
      <c r="AD940">
        <f>IF(Merge6[[#This Row],[Position2]]="RWB",1,0)</f>
        <v>0</v>
      </c>
      <c r="AE940">
        <f>IF(Merge6[[#This Row],[Position2]]="LM",1,0)</f>
        <v>0</v>
      </c>
      <c r="AF940">
        <f>IF(Merge6[[#This Row],[Position2]]="CDM",1,0)</f>
        <v>0</v>
      </c>
      <c r="AG940">
        <f>IF(Merge6[[#This Row],[Position2]]="CM",1,0)</f>
        <v>0</v>
      </c>
      <c r="AH940">
        <f>IF(Merge6[[#This Row],[Position2]]="CAM",1,0)</f>
        <v>0</v>
      </c>
      <c r="AI940">
        <f>IF(Merge6[[#This Row],[Position2]]="RM",1,0)</f>
        <v>0</v>
      </c>
      <c r="AJ940">
        <f>IF(Merge6[[#This Row],[Position2]]="LW",1,0)</f>
        <v>0</v>
      </c>
      <c r="AK940">
        <f>IF(Merge6[[#This Row],[Position2]]="RW",1,0)</f>
        <v>0</v>
      </c>
      <c r="AL940">
        <f>IF(Merge6[[#This Row],[Position2]]="CF",1,0)</f>
        <v>0</v>
      </c>
      <c r="AM940">
        <f>IF(Merge6[[#This Row],[Position2]]="ST",1,0)</f>
        <v>1</v>
      </c>
      <c r="AN940">
        <v>77</v>
      </c>
      <c r="AO940">
        <v>70</v>
      </c>
      <c r="AP940">
        <v>69</v>
      </c>
      <c r="AQ940">
        <v>75</v>
      </c>
      <c r="AR940">
        <v>68</v>
      </c>
      <c r="AS940">
        <v>75</v>
      </c>
      <c r="AT940">
        <v>77</v>
      </c>
      <c r="AU940">
        <v>76</v>
      </c>
      <c r="AV940">
        <v>71</v>
      </c>
      <c r="AW940">
        <v>52</v>
      </c>
      <c r="AX940">
        <v>54</v>
      </c>
      <c r="AY940">
        <v>67</v>
      </c>
      <c r="AZ940">
        <v>72</v>
      </c>
      <c r="BA940">
        <v>38</v>
      </c>
      <c r="BB940">
        <v>34</v>
      </c>
      <c r="BC940">
        <v>48</v>
      </c>
      <c r="BD940">
        <v>73</v>
      </c>
      <c r="BE940">
        <v>75</v>
      </c>
      <c r="BF940">
        <v>76</v>
      </c>
      <c r="BG940">
        <v>56</v>
      </c>
      <c r="BH940">
        <v>83</v>
      </c>
      <c r="BI940">
        <v>68</v>
      </c>
      <c r="BJ940">
        <v>76</v>
      </c>
      <c r="BK940">
        <v>7</v>
      </c>
      <c r="BL940">
        <v>14</v>
      </c>
      <c r="BM940">
        <v>15</v>
      </c>
      <c r="BN940">
        <v>13</v>
      </c>
      <c r="BO940">
        <v>13</v>
      </c>
      <c r="BP940">
        <v>68</v>
      </c>
      <c r="BQ940">
        <v>76</v>
      </c>
      <c r="BR940">
        <v>78</v>
      </c>
      <c r="BS940">
        <v>39</v>
      </c>
      <c r="BT940">
        <v>72</v>
      </c>
      <c r="BU940">
        <v>67</v>
      </c>
    </row>
    <row r="941" spans="1:73" x14ac:dyDescent="0.25">
      <c r="A941" t="s">
        <v>1232</v>
      </c>
      <c r="B941">
        <v>46</v>
      </c>
      <c r="C941" t="s">
        <v>28</v>
      </c>
      <c r="D941">
        <v>26</v>
      </c>
      <c r="E941">
        <f>Merge6[[#This Row],[age]]^2</f>
        <v>676</v>
      </c>
      <c r="F941" s="1">
        <v>15000000</v>
      </c>
      <c r="G941" s="1">
        <v>16000000</v>
      </c>
      <c r="H941" s="1">
        <f>Merge6[[#This Row],[MV at time]]/1000000</f>
        <v>15</v>
      </c>
      <c r="I941" s="1">
        <f>Merge6[[#This Row],[fee]]/1000000</f>
        <v>16</v>
      </c>
      <c r="J941" s="2">
        <f>Merge6[[#This Row],[fee]]/Merge6[[#This Row],[MV at time]]</f>
        <v>1.0666666666666667</v>
      </c>
      <c r="K941" t="s">
        <v>1233</v>
      </c>
      <c r="L941" t="s">
        <v>324</v>
      </c>
      <c r="M941" t="s">
        <v>13</v>
      </c>
      <c r="N941" t="s">
        <v>134</v>
      </c>
      <c r="O9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9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941" t="s">
        <v>1242</v>
      </c>
      <c r="R941" t="s">
        <v>42</v>
      </c>
      <c r="S941">
        <v>76</v>
      </c>
      <c r="T941">
        <v>79</v>
      </c>
      <c r="U941">
        <f>Merge6[[#This Row],[POT]]-Merge6[[#This Row],[TOT]]</f>
        <v>3</v>
      </c>
      <c r="V941" t="s">
        <v>8</v>
      </c>
      <c r="W941">
        <f>IF(Merge6[[#This Row],[Preffoot]]="Right",1,0)</f>
        <v>1</v>
      </c>
      <c r="X941" t="s">
        <v>15</v>
      </c>
      <c r="Y941">
        <f>IF(Merge6[[#This Row],[Position2]]="GK",1,0)</f>
        <v>0</v>
      </c>
      <c r="Z941">
        <f>IF(Merge6[[#This Row],[Position2]]="LB",1,0)</f>
        <v>0</v>
      </c>
      <c r="AA941">
        <f>IF(Merge6[[#This Row],[Position2]]="CB",1,0)</f>
        <v>0</v>
      </c>
      <c r="AB941">
        <f>IF(Merge6[[#This Row],[Position2]]="RB",1,0)</f>
        <v>0</v>
      </c>
      <c r="AC941">
        <f>IF(Merge6[[#This Row],[Position2]]="LWB",1,0)</f>
        <v>0</v>
      </c>
      <c r="AD941">
        <f>IF(Merge6[[#This Row],[Position2]]="RWB",1,0)</f>
        <v>0</v>
      </c>
      <c r="AE941">
        <f>IF(Merge6[[#This Row],[Position2]]="LM",1,0)</f>
        <v>0</v>
      </c>
      <c r="AF941">
        <f>IF(Merge6[[#This Row],[Position2]]="CDM",1,0)</f>
        <v>0</v>
      </c>
      <c r="AG941">
        <f>IF(Merge6[[#This Row],[Position2]]="CM",1,0)</f>
        <v>0</v>
      </c>
      <c r="AH941">
        <f>IF(Merge6[[#This Row],[Position2]]="CAM",1,0)</f>
        <v>0</v>
      </c>
      <c r="AI941">
        <f>IF(Merge6[[#This Row],[Position2]]="RM",1,0)</f>
        <v>0</v>
      </c>
      <c r="AJ941">
        <f>IF(Merge6[[#This Row],[Position2]]="LW",1,0)</f>
        <v>0</v>
      </c>
      <c r="AK941">
        <f>IF(Merge6[[#This Row],[Position2]]="RW",1,0)</f>
        <v>0</v>
      </c>
      <c r="AL941">
        <f>IF(Merge6[[#This Row],[Position2]]="CF",1,0)</f>
        <v>0</v>
      </c>
      <c r="AM941">
        <f>IF(Merge6[[#This Row],[Position2]]="ST",1,0)</f>
        <v>1</v>
      </c>
      <c r="AN941">
        <v>77</v>
      </c>
      <c r="AO941">
        <v>70</v>
      </c>
      <c r="AP941">
        <v>69</v>
      </c>
      <c r="AQ941">
        <v>75</v>
      </c>
      <c r="AR941">
        <v>68</v>
      </c>
      <c r="AS941">
        <v>75</v>
      </c>
      <c r="AT941">
        <v>77</v>
      </c>
      <c r="AU941">
        <v>76</v>
      </c>
      <c r="AV941">
        <v>71</v>
      </c>
      <c r="AW941">
        <v>52</v>
      </c>
      <c r="AX941">
        <v>54</v>
      </c>
      <c r="AY941">
        <v>67</v>
      </c>
      <c r="AZ941">
        <v>72</v>
      </c>
      <c r="BA941" t="s">
        <v>1234</v>
      </c>
      <c r="BB941">
        <v>34</v>
      </c>
      <c r="BC941">
        <v>48</v>
      </c>
      <c r="BD941">
        <v>73</v>
      </c>
      <c r="BE941">
        <v>75</v>
      </c>
      <c r="BF941">
        <v>76</v>
      </c>
      <c r="BG941">
        <v>56</v>
      </c>
      <c r="BH941">
        <v>83</v>
      </c>
      <c r="BI941">
        <v>68</v>
      </c>
      <c r="BJ941">
        <v>76</v>
      </c>
      <c r="BK941">
        <v>7</v>
      </c>
      <c r="BL941">
        <v>14</v>
      </c>
      <c r="BM941">
        <v>15</v>
      </c>
      <c r="BN941">
        <v>13</v>
      </c>
      <c r="BO941">
        <v>13</v>
      </c>
      <c r="BP941">
        <v>68</v>
      </c>
      <c r="BQ941">
        <v>76</v>
      </c>
      <c r="BR941">
        <v>78</v>
      </c>
      <c r="BS941">
        <v>39</v>
      </c>
      <c r="BT941">
        <v>72</v>
      </c>
      <c r="BU941">
        <v>67</v>
      </c>
    </row>
    <row r="942" spans="1:73" x14ac:dyDescent="0.25">
      <c r="A942" t="s">
        <v>726</v>
      </c>
      <c r="B942">
        <v>34</v>
      </c>
      <c r="C942" t="s">
        <v>28</v>
      </c>
      <c r="D942">
        <v>28</v>
      </c>
      <c r="E942">
        <f>Merge6[[#This Row],[age]]^2</f>
        <v>784</v>
      </c>
      <c r="F942" s="1">
        <v>100000000</v>
      </c>
      <c r="G942" s="1">
        <v>113000000</v>
      </c>
      <c r="H942" s="1">
        <f>Merge6[[#This Row],[MV at time]]/1000000</f>
        <v>100</v>
      </c>
      <c r="I942" s="1">
        <f>Merge6[[#This Row],[fee]]/1000000</f>
        <v>113</v>
      </c>
      <c r="J942" s="2">
        <f>Merge6[[#This Row],[fee]]/Merge6[[#This Row],[MV at time]]</f>
        <v>1.1299999999999999</v>
      </c>
      <c r="K942" t="s">
        <v>1050</v>
      </c>
      <c r="L942" t="s">
        <v>133</v>
      </c>
      <c r="M942" t="s">
        <v>24</v>
      </c>
      <c r="N942" t="s">
        <v>58</v>
      </c>
      <c r="O9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42" t="s">
        <v>7</v>
      </c>
      <c r="R942" t="s">
        <v>60</v>
      </c>
      <c r="S942">
        <v>86</v>
      </c>
      <c r="T942">
        <v>86</v>
      </c>
      <c r="U942">
        <f>Merge6[[#This Row],[POT]]-Merge6[[#This Row],[TOT]]</f>
        <v>0</v>
      </c>
      <c r="V942" t="s">
        <v>43</v>
      </c>
      <c r="W942">
        <f>IF(Merge6[[#This Row],[Preffoot]]="Right",1,0)</f>
        <v>0</v>
      </c>
      <c r="X942" t="s">
        <v>15</v>
      </c>
      <c r="Y942">
        <f>IF(Merge6[[#This Row],[Position2]]="GK",1,0)</f>
        <v>0</v>
      </c>
      <c r="Z942">
        <f>IF(Merge6[[#This Row],[Position2]]="LB",1,0)</f>
        <v>0</v>
      </c>
      <c r="AA942">
        <f>IF(Merge6[[#This Row],[Position2]]="CB",1,0)</f>
        <v>0</v>
      </c>
      <c r="AB942">
        <f>IF(Merge6[[#This Row],[Position2]]="RB",1,0)</f>
        <v>0</v>
      </c>
      <c r="AC942">
        <f>IF(Merge6[[#This Row],[Position2]]="LWB",1,0)</f>
        <v>0</v>
      </c>
      <c r="AD942">
        <f>IF(Merge6[[#This Row],[Position2]]="RWB",1,0)</f>
        <v>0</v>
      </c>
      <c r="AE942">
        <f>IF(Merge6[[#This Row],[Position2]]="LM",1,0)</f>
        <v>0</v>
      </c>
      <c r="AF942">
        <f>IF(Merge6[[#This Row],[Position2]]="CDM",1,0)</f>
        <v>0</v>
      </c>
      <c r="AG942">
        <f>IF(Merge6[[#This Row],[Position2]]="CM",1,0)</f>
        <v>0</v>
      </c>
      <c r="AH942">
        <f>IF(Merge6[[#This Row],[Position2]]="CAM",1,0)</f>
        <v>0</v>
      </c>
      <c r="AI942">
        <f>IF(Merge6[[#This Row],[Position2]]="RM",1,0)</f>
        <v>0</v>
      </c>
      <c r="AJ942">
        <f>IF(Merge6[[#This Row],[Position2]]="LW",1,0)</f>
        <v>0</v>
      </c>
      <c r="AK942">
        <f>IF(Merge6[[#This Row],[Position2]]="RW",1,0)</f>
        <v>0</v>
      </c>
      <c r="AL942">
        <f>IF(Merge6[[#This Row],[Position2]]="CF",1,0)</f>
        <v>0</v>
      </c>
      <c r="AM942">
        <f>IF(Merge6[[#This Row],[Position2]]="ST",1,0)</f>
        <v>1</v>
      </c>
      <c r="AN942">
        <v>77</v>
      </c>
      <c r="AO942">
        <v>82</v>
      </c>
      <c r="AP942">
        <v>73</v>
      </c>
      <c r="AQ942">
        <v>77</v>
      </c>
      <c r="AR942">
        <v>70</v>
      </c>
      <c r="AS942">
        <v>87</v>
      </c>
      <c r="AT942">
        <v>87</v>
      </c>
      <c r="AU942">
        <v>89</v>
      </c>
      <c r="AV942">
        <v>74</v>
      </c>
      <c r="AW942">
        <v>78</v>
      </c>
      <c r="AX942">
        <v>66</v>
      </c>
      <c r="AY942">
        <v>88</v>
      </c>
      <c r="AZ942">
        <v>78</v>
      </c>
      <c r="BA942">
        <v>30</v>
      </c>
      <c r="BB942">
        <v>30</v>
      </c>
      <c r="BC942">
        <v>41</v>
      </c>
      <c r="BD942">
        <v>76</v>
      </c>
      <c r="BE942">
        <v>67</v>
      </c>
      <c r="BF942">
        <v>95</v>
      </c>
      <c r="BG942">
        <v>52</v>
      </c>
      <c r="BH942">
        <v>86</v>
      </c>
      <c r="BI942">
        <v>60</v>
      </c>
      <c r="BJ942">
        <v>75</v>
      </c>
      <c r="BK942">
        <v>7</v>
      </c>
      <c r="BL942">
        <v>8</v>
      </c>
      <c r="BM942">
        <v>15</v>
      </c>
      <c r="BN942">
        <v>14</v>
      </c>
      <c r="BO942">
        <v>10</v>
      </c>
      <c r="BP942">
        <v>71</v>
      </c>
      <c r="BQ942">
        <v>86</v>
      </c>
      <c r="BR942">
        <v>86</v>
      </c>
      <c r="BS942">
        <v>27</v>
      </c>
      <c r="BT942">
        <v>75</v>
      </c>
      <c r="BU942">
        <v>82</v>
      </c>
    </row>
    <row r="943" spans="1:73" x14ac:dyDescent="0.25">
      <c r="A943" t="s">
        <v>726</v>
      </c>
      <c r="B943">
        <v>34</v>
      </c>
      <c r="C943" t="s">
        <v>28</v>
      </c>
      <c r="D943">
        <v>26</v>
      </c>
      <c r="E943">
        <f>Merge6[[#This Row],[age]]^2</f>
        <v>676</v>
      </c>
      <c r="F943" s="1">
        <v>75000000</v>
      </c>
      <c r="G943" s="1">
        <v>74000000</v>
      </c>
      <c r="H943" s="1">
        <f>Merge6[[#This Row],[MV at time]]/1000000</f>
        <v>75</v>
      </c>
      <c r="I943" s="1">
        <f>Merge6[[#This Row],[fee]]/1000000</f>
        <v>74</v>
      </c>
      <c r="J943" s="2">
        <f>Merge6[[#This Row],[fee]]/Merge6[[#This Row],[MV at time]]</f>
        <v>0.98666666666666669</v>
      </c>
      <c r="K943" t="s">
        <v>509</v>
      </c>
      <c r="L943" t="s">
        <v>133</v>
      </c>
      <c r="M943" t="s">
        <v>226</v>
      </c>
      <c r="N943" t="s">
        <v>24</v>
      </c>
      <c r="O9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43" t="s">
        <v>60</v>
      </c>
      <c r="R943" t="s">
        <v>7</v>
      </c>
      <c r="S943">
        <v>86</v>
      </c>
      <c r="T943">
        <v>87</v>
      </c>
      <c r="U943">
        <f>Merge6[[#This Row],[POT]]-Merge6[[#This Row],[TOT]]</f>
        <v>1</v>
      </c>
      <c r="V943" t="s">
        <v>43</v>
      </c>
      <c r="W943">
        <f>IF(Merge6[[#This Row],[Preffoot]]="Right",1,0)</f>
        <v>0</v>
      </c>
      <c r="X943" t="s">
        <v>15</v>
      </c>
      <c r="Y943">
        <f>IF(Merge6[[#This Row],[Position2]]="GK",1,0)</f>
        <v>0</v>
      </c>
      <c r="Z943">
        <f>IF(Merge6[[#This Row],[Position2]]="LB",1,0)</f>
        <v>0</v>
      </c>
      <c r="AA943">
        <f>IF(Merge6[[#This Row],[Position2]]="CB",1,0)</f>
        <v>0</v>
      </c>
      <c r="AB943">
        <f>IF(Merge6[[#This Row],[Position2]]="RB",1,0)</f>
        <v>0</v>
      </c>
      <c r="AC943">
        <f>IF(Merge6[[#This Row],[Position2]]="LWB",1,0)</f>
        <v>0</v>
      </c>
      <c r="AD943">
        <f>IF(Merge6[[#This Row],[Position2]]="RWB",1,0)</f>
        <v>0</v>
      </c>
      <c r="AE943">
        <f>IF(Merge6[[#This Row],[Position2]]="LM",1,0)</f>
        <v>0</v>
      </c>
      <c r="AF943">
        <f>IF(Merge6[[#This Row],[Position2]]="CDM",1,0)</f>
        <v>0</v>
      </c>
      <c r="AG943">
        <f>IF(Merge6[[#This Row],[Position2]]="CM",1,0)</f>
        <v>0</v>
      </c>
      <c r="AH943">
        <f>IF(Merge6[[#This Row],[Position2]]="CAM",1,0)</f>
        <v>0</v>
      </c>
      <c r="AI943">
        <f>IF(Merge6[[#This Row],[Position2]]="RM",1,0)</f>
        <v>0</v>
      </c>
      <c r="AJ943">
        <f>IF(Merge6[[#This Row],[Position2]]="LW",1,0)</f>
        <v>0</v>
      </c>
      <c r="AK943">
        <f>IF(Merge6[[#This Row],[Position2]]="RW",1,0)</f>
        <v>0</v>
      </c>
      <c r="AL943">
        <f>IF(Merge6[[#This Row],[Position2]]="CF",1,0)</f>
        <v>0</v>
      </c>
      <c r="AM943">
        <f>IF(Merge6[[#This Row],[Position2]]="ST",1,0)</f>
        <v>1</v>
      </c>
      <c r="AN943">
        <v>76</v>
      </c>
      <c r="AO943">
        <v>78</v>
      </c>
      <c r="AP943">
        <v>73</v>
      </c>
      <c r="AQ943">
        <v>79</v>
      </c>
      <c r="AR943">
        <v>71</v>
      </c>
      <c r="AS943">
        <v>85</v>
      </c>
      <c r="AT943">
        <v>87</v>
      </c>
      <c r="AU943">
        <v>86</v>
      </c>
      <c r="AV943">
        <v>74</v>
      </c>
      <c r="AW943">
        <v>78</v>
      </c>
      <c r="AX943">
        <v>66</v>
      </c>
      <c r="AY943">
        <v>78</v>
      </c>
      <c r="AZ943">
        <v>77</v>
      </c>
      <c r="BA943">
        <v>30</v>
      </c>
      <c r="BB943">
        <v>30</v>
      </c>
      <c r="BC943">
        <v>30</v>
      </c>
      <c r="BD943">
        <v>69</v>
      </c>
      <c r="BE943">
        <v>75</v>
      </c>
      <c r="BF943">
        <v>95</v>
      </c>
      <c r="BG943">
        <v>46</v>
      </c>
      <c r="BH943">
        <v>84</v>
      </c>
      <c r="BI943">
        <v>55</v>
      </c>
      <c r="BJ943">
        <v>71</v>
      </c>
      <c r="BK943">
        <v>7</v>
      </c>
      <c r="BL943">
        <v>8</v>
      </c>
      <c r="BM943">
        <v>15</v>
      </c>
      <c r="BN943">
        <v>14</v>
      </c>
      <c r="BO943">
        <v>10</v>
      </c>
      <c r="BP943">
        <v>71</v>
      </c>
      <c r="BQ943">
        <v>84</v>
      </c>
      <c r="BR943">
        <v>86</v>
      </c>
      <c r="BS943">
        <v>27</v>
      </c>
      <c r="BT943">
        <v>78</v>
      </c>
      <c r="BU943">
        <v>83</v>
      </c>
    </row>
    <row r="944" spans="1:73" x14ac:dyDescent="0.25">
      <c r="A944" t="s">
        <v>1371</v>
      </c>
      <c r="B944">
        <v>11</v>
      </c>
      <c r="C944" t="s">
        <v>17</v>
      </c>
      <c r="D944">
        <v>18</v>
      </c>
      <c r="E944">
        <f>Merge6[[#This Row],[age]]^2</f>
        <v>324</v>
      </c>
      <c r="F944" s="1">
        <v>2000000</v>
      </c>
      <c r="G944" s="1">
        <v>12300000</v>
      </c>
      <c r="H944" s="1">
        <f>Merge6[[#This Row],[MV at time]]/1000000</f>
        <v>2</v>
      </c>
      <c r="I944" s="1">
        <f>Merge6[[#This Row],[fee]]/1000000</f>
        <v>12.3</v>
      </c>
      <c r="J944" s="2">
        <f>Merge6[[#This Row],[fee]]/Merge6[[#This Row],[MV at time]]</f>
        <v>6.15</v>
      </c>
      <c r="K944" t="s">
        <v>1233</v>
      </c>
      <c r="L944" t="s">
        <v>133</v>
      </c>
      <c r="M944" t="s">
        <v>1278</v>
      </c>
      <c r="N944" t="s">
        <v>210</v>
      </c>
      <c r="O9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44" t="s">
        <v>484</v>
      </c>
      <c r="R944" t="s">
        <v>60</v>
      </c>
      <c r="S944">
        <v>62</v>
      </c>
      <c r="T944">
        <v>83</v>
      </c>
      <c r="U944">
        <f>Merge6[[#This Row],[POT]]-Merge6[[#This Row],[TOT]]</f>
        <v>21</v>
      </c>
      <c r="V944" t="s">
        <v>8</v>
      </c>
      <c r="W944">
        <f>IF(Merge6[[#This Row],[Preffoot]]="Right",1,0)</f>
        <v>1</v>
      </c>
      <c r="X944" t="s">
        <v>61</v>
      </c>
      <c r="Y944">
        <f>IF(Merge6[[#This Row],[Position2]]="GK",1,0)</f>
        <v>0</v>
      </c>
      <c r="Z944">
        <f>IF(Merge6[[#This Row],[Position2]]="LB",1,0)</f>
        <v>0</v>
      </c>
      <c r="AA944">
        <f>IF(Merge6[[#This Row],[Position2]]="CB",1,0)</f>
        <v>0</v>
      </c>
      <c r="AB944">
        <f>IF(Merge6[[#This Row],[Position2]]="RB",1,0)</f>
        <v>0</v>
      </c>
      <c r="AC944">
        <f>IF(Merge6[[#This Row],[Position2]]="LWB",1,0)</f>
        <v>0</v>
      </c>
      <c r="AD944">
        <f>IF(Merge6[[#This Row],[Position2]]="RWB",1,0)</f>
        <v>0</v>
      </c>
      <c r="AE944">
        <f>IF(Merge6[[#This Row],[Position2]]="LM",1,0)</f>
        <v>0</v>
      </c>
      <c r="AF944">
        <f>IF(Merge6[[#This Row],[Position2]]="CDM",1,0)</f>
        <v>1</v>
      </c>
      <c r="AG944">
        <f>IF(Merge6[[#This Row],[Position2]]="CM",1,0)</f>
        <v>0</v>
      </c>
      <c r="AH944">
        <f>IF(Merge6[[#This Row],[Position2]]="CAM",1,0)</f>
        <v>0</v>
      </c>
      <c r="AI944">
        <f>IF(Merge6[[#This Row],[Position2]]="RM",1,0)</f>
        <v>0</v>
      </c>
      <c r="AJ944">
        <f>IF(Merge6[[#This Row],[Position2]]="LW",1,0)</f>
        <v>0</v>
      </c>
      <c r="AK944">
        <f>IF(Merge6[[#This Row],[Position2]]="RW",1,0)</f>
        <v>0</v>
      </c>
      <c r="AL944">
        <f>IF(Merge6[[#This Row],[Position2]]="CF",1,0)</f>
        <v>0</v>
      </c>
      <c r="AM944">
        <f>IF(Merge6[[#This Row],[Position2]]="ST",1,0)</f>
        <v>0</v>
      </c>
      <c r="AN944">
        <v>66</v>
      </c>
      <c r="AO944">
        <v>55</v>
      </c>
      <c r="AP944">
        <v>40</v>
      </c>
      <c r="AQ944">
        <v>60</v>
      </c>
      <c r="AR944">
        <v>59</v>
      </c>
      <c r="AS944">
        <v>58</v>
      </c>
      <c r="AT944">
        <v>55</v>
      </c>
      <c r="AU944">
        <v>36</v>
      </c>
      <c r="AV944">
        <v>36</v>
      </c>
      <c r="AW944">
        <v>45</v>
      </c>
      <c r="AX944">
        <v>50</v>
      </c>
      <c r="AY944">
        <v>51</v>
      </c>
      <c r="AZ944">
        <v>36</v>
      </c>
      <c r="BA944" t="s">
        <v>1234</v>
      </c>
      <c r="BB944">
        <v>68</v>
      </c>
      <c r="BC944">
        <v>66</v>
      </c>
      <c r="BD944">
        <v>55</v>
      </c>
      <c r="BE944">
        <v>60</v>
      </c>
      <c r="BF944">
        <v>58</v>
      </c>
      <c r="BG944">
        <v>63</v>
      </c>
      <c r="BH944">
        <v>56</v>
      </c>
      <c r="BI944">
        <v>55</v>
      </c>
      <c r="BJ944">
        <v>59</v>
      </c>
      <c r="BK944">
        <v>11</v>
      </c>
      <c r="BL944">
        <v>7</v>
      </c>
      <c r="BM944">
        <v>7</v>
      </c>
      <c r="BN944">
        <v>5</v>
      </c>
      <c r="BO944">
        <v>13</v>
      </c>
      <c r="BP944">
        <v>66</v>
      </c>
      <c r="BQ944">
        <v>63</v>
      </c>
      <c r="BR944">
        <v>40</v>
      </c>
      <c r="BS944">
        <v>58</v>
      </c>
      <c r="BT944">
        <v>49</v>
      </c>
      <c r="BU944">
        <v>44</v>
      </c>
    </row>
    <row r="945" spans="1:73" x14ac:dyDescent="0.25">
      <c r="A945" t="s">
        <v>727</v>
      </c>
      <c r="B945">
        <v>34</v>
      </c>
      <c r="C945" t="s">
        <v>116</v>
      </c>
      <c r="D945">
        <v>23</v>
      </c>
      <c r="E945">
        <f>Merge6[[#This Row],[age]]^2</f>
        <v>529</v>
      </c>
      <c r="F945" s="1">
        <v>25000000</v>
      </c>
      <c r="G945" s="1">
        <v>25000000</v>
      </c>
      <c r="H945" s="1">
        <f>Merge6[[#This Row],[MV at time]]/1000000</f>
        <v>25</v>
      </c>
      <c r="I945" s="1">
        <f>Merge6[[#This Row],[fee]]/1000000</f>
        <v>25</v>
      </c>
      <c r="J945" s="2">
        <f>Merge6[[#This Row],[fee]]/Merge6[[#This Row],[MV at time]]</f>
        <v>1</v>
      </c>
      <c r="K945" t="s">
        <v>509</v>
      </c>
      <c r="L945" t="s">
        <v>238</v>
      </c>
      <c r="M945" t="s">
        <v>59</v>
      </c>
      <c r="N945" t="s">
        <v>36</v>
      </c>
      <c r="O9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45" t="s">
        <v>55</v>
      </c>
      <c r="R945" t="s">
        <v>6</v>
      </c>
      <c r="S945">
        <v>79</v>
      </c>
      <c r="T945">
        <v>84</v>
      </c>
      <c r="U945">
        <f>Merge6[[#This Row],[POT]]-Merge6[[#This Row],[TOT]]</f>
        <v>5</v>
      </c>
      <c r="V945" t="s">
        <v>43</v>
      </c>
      <c r="W945">
        <f>IF(Merge6[[#This Row],[Preffoot]]="Right",1,0)</f>
        <v>0</v>
      </c>
      <c r="X945" t="s">
        <v>156</v>
      </c>
      <c r="Y945">
        <f>IF(Merge6[[#This Row],[Position2]]="GK",1,0)</f>
        <v>0</v>
      </c>
      <c r="Z945">
        <f>IF(Merge6[[#This Row],[Position2]]="LB",1,0)</f>
        <v>0</v>
      </c>
      <c r="AA945">
        <f>IF(Merge6[[#This Row],[Position2]]="CB",1,0)</f>
        <v>0</v>
      </c>
      <c r="AB945">
        <f>IF(Merge6[[#This Row],[Position2]]="RB",1,0)</f>
        <v>0</v>
      </c>
      <c r="AC945">
        <f>IF(Merge6[[#This Row],[Position2]]="LWB",1,0)</f>
        <v>0</v>
      </c>
      <c r="AD945">
        <f>IF(Merge6[[#This Row],[Position2]]="RWB",1,0)</f>
        <v>0</v>
      </c>
      <c r="AE945">
        <f>IF(Merge6[[#This Row],[Position2]]="LM",1,0)</f>
        <v>0</v>
      </c>
      <c r="AF945">
        <f>IF(Merge6[[#This Row],[Position2]]="CDM",1,0)</f>
        <v>0</v>
      </c>
      <c r="AG945">
        <f>IF(Merge6[[#This Row],[Position2]]="CM",1,0)</f>
        <v>0</v>
      </c>
      <c r="AH945">
        <f>IF(Merge6[[#This Row],[Position2]]="CAM",1,0)</f>
        <v>0</v>
      </c>
      <c r="AI945">
        <f>IF(Merge6[[#This Row],[Position2]]="RM",1,0)</f>
        <v>0</v>
      </c>
      <c r="AJ945">
        <f>IF(Merge6[[#This Row],[Position2]]="LW",1,0)</f>
        <v>1</v>
      </c>
      <c r="AK945">
        <f>IF(Merge6[[#This Row],[Position2]]="RW",1,0)</f>
        <v>0</v>
      </c>
      <c r="AL945">
        <f>IF(Merge6[[#This Row],[Position2]]="CF",1,0)</f>
        <v>0</v>
      </c>
      <c r="AM945">
        <f>IF(Merge6[[#This Row],[Position2]]="ST",1,0)</f>
        <v>0</v>
      </c>
      <c r="AN945">
        <v>80</v>
      </c>
      <c r="AO945">
        <v>82</v>
      </c>
      <c r="AP945">
        <v>79</v>
      </c>
      <c r="AQ945">
        <v>77</v>
      </c>
      <c r="AR945">
        <v>71</v>
      </c>
      <c r="AS945">
        <v>38</v>
      </c>
      <c r="AT945">
        <v>77</v>
      </c>
      <c r="AU945">
        <v>77</v>
      </c>
      <c r="AV945">
        <v>76</v>
      </c>
      <c r="AW945">
        <v>76</v>
      </c>
      <c r="AX945">
        <v>73</v>
      </c>
      <c r="AY945">
        <v>65</v>
      </c>
      <c r="AZ945">
        <v>56</v>
      </c>
      <c r="BA945">
        <v>30</v>
      </c>
      <c r="BB945">
        <v>27</v>
      </c>
      <c r="BC945">
        <v>28</v>
      </c>
      <c r="BD945">
        <v>83</v>
      </c>
      <c r="BE945">
        <v>69</v>
      </c>
      <c r="BF945">
        <v>58</v>
      </c>
      <c r="BG945">
        <v>88</v>
      </c>
      <c r="BH945">
        <v>76</v>
      </c>
      <c r="BI945">
        <v>84</v>
      </c>
      <c r="BJ945">
        <v>50</v>
      </c>
      <c r="BK945">
        <v>12</v>
      </c>
      <c r="BL945">
        <v>11</v>
      </c>
      <c r="BM945">
        <v>10</v>
      </c>
      <c r="BN945">
        <v>12</v>
      </c>
      <c r="BO945">
        <v>11</v>
      </c>
      <c r="BP945">
        <v>39</v>
      </c>
      <c r="BQ945">
        <v>74</v>
      </c>
      <c r="BR945">
        <v>76</v>
      </c>
      <c r="BS945">
        <v>29</v>
      </c>
      <c r="BT945">
        <v>76</v>
      </c>
      <c r="BU945">
        <v>74</v>
      </c>
    </row>
    <row r="946" spans="1:73" x14ac:dyDescent="0.25">
      <c r="A946" t="s">
        <v>1037</v>
      </c>
      <c r="B946">
        <v>45</v>
      </c>
      <c r="C946" t="s">
        <v>1</v>
      </c>
      <c r="D946">
        <v>23</v>
      </c>
      <c r="E946">
        <f>Merge6[[#This Row],[age]]^2</f>
        <v>529</v>
      </c>
      <c r="F946" s="1">
        <v>35000000</v>
      </c>
      <c r="G946" s="1">
        <v>71600000</v>
      </c>
      <c r="H946" s="1">
        <f>Merge6[[#This Row],[MV at time]]/1000000</f>
        <v>35</v>
      </c>
      <c r="I946" s="1">
        <f>Merge6[[#This Row],[fee]]/1000000</f>
        <v>71.599999999999994</v>
      </c>
      <c r="J946" s="2">
        <f>Merge6[[#This Row],[fee]]/Merge6[[#This Row],[MV at time]]</f>
        <v>2.0457142857142858</v>
      </c>
      <c r="K946" t="s">
        <v>773</v>
      </c>
      <c r="L946" t="s">
        <v>238</v>
      </c>
      <c r="M946" t="s">
        <v>13</v>
      </c>
      <c r="N946" t="s">
        <v>89</v>
      </c>
      <c r="O9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9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46" t="s">
        <v>14</v>
      </c>
      <c r="R946" t="s">
        <v>60</v>
      </c>
      <c r="S946">
        <v>85</v>
      </c>
      <c r="T946">
        <v>89</v>
      </c>
      <c r="U946">
        <f>Merge6[[#This Row],[POT]]-Merge6[[#This Row],[TOT]]</f>
        <v>4</v>
      </c>
      <c r="V946" t="s">
        <v>8</v>
      </c>
      <c r="W946">
        <f>IF(Merge6[[#This Row],[Preffoot]]="Right",1,0)</f>
        <v>1</v>
      </c>
      <c r="X946" t="s">
        <v>9</v>
      </c>
      <c r="Y946">
        <f>IF(Merge6[[#This Row],[Position2]]="GK",1,0)</f>
        <v>0</v>
      </c>
      <c r="Z946">
        <f>IF(Merge6[[#This Row],[Position2]]="LB",1,0)</f>
        <v>0</v>
      </c>
      <c r="AA946">
        <f>IF(Merge6[[#This Row],[Position2]]="CB",1,0)</f>
        <v>1</v>
      </c>
      <c r="AB946">
        <f>IF(Merge6[[#This Row],[Position2]]="RB",1,0)</f>
        <v>0</v>
      </c>
      <c r="AC946">
        <f>IF(Merge6[[#This Row],[Position2]]="LWB",1,0)</f>
        <v>0</v>
      </c>
      <c r="AD946">
        <f>IF(Merge6[[#This Row],[Position2]]="RWB",1,0)</f>
        <v>0</v>
      </c>
      <c r="AE946">
        <f>IF(Merge6[[#This Row],[Position2]]="LM",1,0)</f>
        <v>0</v>
      </c>
      <c r="AF946">
        <f>IF(Merge6[[#This Row],[Position2]]="CDM",1,0)</f>
        <v>0</v>
      </c>
      <c r="AG946">
        <f>IF(Merge6[[#This Row],[Position2]]="CM",1,0)</f>
        <v>0</v>
      </c>
      <c r="AH946">
        <f>IF(Merge6[[#This Row],[Position2]]="CAM",1,0)</f>
        <v>0</v>
      </c>
      <c r="AI946">
        <f>IF(Merge6[[#This Row],[Position2]]="RM",1,0)</f>
        <v>0</v>
      </c>
      <c r="AJ946">
        <f>IF(Merge6[[#This Row],[Position2]]="LW",1,0)</f>
        <v>0</v>
      </c>
      <c r="AK946">
        <f>IF(Merge6[[#This Row],[Position2]]="RW",1,0)</f>
        <v>0</v>
      </c>
      <c r="AL946">
        <f>IF(Merge6[[#This Row],[Position2]]="CF",1,0)</f>
        <v>0</v>
      </c>
      <c r="AM946">
        <f>IF(Merge6[[#This Row],[Position2]]="ST",1,0)</f>
        <v>0</v>
      </c>
      <c r="AN946">
        <v>73</v>
      </c>
      <c r="AO946">
        <v>64</v>
      </c>
      <c r="AP946">
        <v>34</v>
      </c>
      <c r="AQ946">
        <v>80</v>
      </c>
      <c r="AR946">
        <v>74</v>
      </c>
      <c r="AS946">
        <v>86</v>
      </c>
      <c r="AT946">
        <v>74</v>
      </c>
      <c r="AU946">
        <v>29</v>
      </c>
      <c r="AV946">
        <v>22</v>
      </c>
      <c r="AW946">
        <v>33</v>
      </c>
      <c r="AX946">
        <v>26</v>
      </c>
      <c r="AY946">
        <v>45</v>
      </c>
      <c r="AZ946">
        <v>30</v>
      </c>
      <c r="BA946">
        <v>89</v>
      </c>
      <c r="BB946">
        <v>85</v>
      </c>
      <c r="BC946">
        <v>88</v>
      </c>
      <c r="BD946">
        <v>60</v>
      </c>
      <c r="BE946">
        <v>89</v>
      </c>
      <c r="BF946">
        <v>86</v>
      </c>
      <c r="BG946">
        <v>56</v>
      </c>
      <c r="BH946">
        <v>67</v>
      </c>
      <c r="BI946">
        <v>54</v>
      </c>
      <c r="BJ946">
        <v>78</v>
      </c>
      <c r="BK946">
        <v>7</v>
      </c>
      <c r="BL946">
        <v>7</v>
      </c>
      <c r="BM946">
        <v>8</v>
      </c>
      <c r="BN946">
        <v>13</v>
      </c>
      <c r="BO946">
        <v>12</v>
      </c>
      <c r="BP946">
        <v>92</v>
      </c>
      <c r="BQ946">
        <v>86</v>
      </c>
      <c r="BR946">
        <v>39</v>
      </c>
      <c r="BS946">
        <v>84</v>
      </c>
      <c r="BT946">
        <v>40</v>
      </c>
      <c r="BU946">
        <v>81</v>
      </c>
    </row>
    <row r="947" spans="1:73" x14ac:dyDescent="0.25">
      <c r="A947" t="s">
        <v>1418</v>
      </c>
      <c r="B947">
        <v>23</v>
      </c>
      <c r="C947" t="s">
        <v>23</v>
      </c>
      <c r="D947">
        <v>23</v>
      </c>
      <c r="E947">
        <f>Merge6[[#This Row],[age]]^2</f>
        <v>529</v>
      </c>
      <c r="F947" s="1">
        <v>5000000</v>
      </c>
      <c r="G947" s="1">
        <v>10000000</v>
      </c>
      <c r="H947" s="1">
        <f>Merge6[[#This Row],[MV at time]]/1000000</f>
        <v>5</v>
      </c>
      <c r="I947" s="1">
        <f>Merge6[[#This Row],[fee]]/1000000</f>
        <v>10</v>
      </c>
      <c r="J947" s="2">
        <f>Merge6[[#This Row],[fee]]/Merge6[[#This Row],[MV at time]]</f>
        <v>2</v>
      </c>
      <c r="K947" t="s">
        <v>1233</v>
      </c>
      <c r="L947" t="s">
        <v>238</v>
      </c>
      <c r="M947" t="s">
        <v>319</v>
      </c>
      <c r="N947" t="s">
        <v>168</v>
      </c>
      <c r="O9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947" t="s">
        <v>60</v>
      </c>
      <c r="R947" t="s">
        <v>1242</v>
      </c>
      <c r="S947">
        <v>73</v>
      </c>
      <c r="T947">
        <v>81</v>
      </c>
      <c r="U947">
        <f>Merge6[[#This Row],[POT]]-Merge6[[#This Row],[TOT]]</f>
        <v>8</v>
      </c>
      <c r="V947" t="s">
        <v>43</v>
      </c>
      <c r="W947">
        <f>IF(Merge6[[#This Row],[Preffoot]]="Right",1,0)</f>
        <v>0</v>
      </c>
      <c r="X947" t="s">
        <v>374</v>
      </c>
      <c r="Y947">
        <f>IF(Merge6[[#This Row],[Position2]]="GK",1,0)</f>
        <v>0</v>
      </c>
      <c r="Z947">
        <f>IF(Merge6[[#This Row],[Position2]]="LB",1,0)</f>
        <v>0</v>
      </c>
      <c r="AA947">
        <f>IF(Merge6[[#This Row],[Position2]]="CB",1,0)</f>
        <v>0</v>
      </c>
      <c r="AB947">
        <f>IF(Merge6[[#This Row],[Position2]]="RB",1,0)</f>
        <v>0</v>
      </c>
      <c r="AC947">
        <f>IF(Merge6[[#This Row],[Position2]]="LWB",1,0)</f>
        <v>1</v>
      </c>
      <c r="AD947">
        <f>IF(Merge6[[#This Row],[Position2]]="RWB",1,0)</f>
        <v>0</v>
      </c>
      <c r="AE947">
        <f>IF(Merge6[[#This Row],[Position2]]="LM",1,0)</f>
        <v>0</v>
      </c>
      <c r="AF947">
        <f>IF(Merge6[[#This Row],[Position2]]="CDM",1,0)</f>
        <v>0</v>
      </c>
      <c r="AG947">
        <f>IF(Merge6[[#This Row],[Position2]]="CM",1,0)</f>
        <v>0</v>
      </c>
      <c r="AH947">
        <f>IF(Merge6[[#This Row],[Position2]]="CAM",1,0)</f>
        <v>0</v>
      </c>
      <c r="AI947">
        <f>IF(Merge6[[#This Row],[Position2]]="RM",1,0)</f>
        <v>0</v>
      </c>
      <c r="AJ947">
        <f>IF(Merge6[[#This Row],[Position2]]="LW",1,0)</f>
        <v>0</v>
      </c>
      <c r="AK947">
        <f>IF(Merge6[[#This Row],[Position2]]="RW",1,0)</f>
        <v>0</v>
      </c>
      <c r="AL947">
        <f>IF(Merge6[[#This Row],[Position2]]="CF",1,0)</f>
        <v>0</v>
      </c>
      <c r="AM947">
        <f>IF(Merge6[[#This Row],[Position2]]="ST",1,0)</f>
        <v>0</v>
      </c>
      <c r="AN947">
        <v>75</v>
      </c>
      <c r="AO947">
        <v>78</v>
      </c>
      <c r="AP947">
        <v>75</v>
      </c>
      <c r="AQ947">
        <v>71</v>
      </c>
      <c r="AR947">
        <v>64</v>
      </c>
      <c r="AS947">
        <v>54</v>
      </c>
      <c r="AT947">
        <v>64</v>
      </c>
      <c r="AU947">
        <v>52</v>
      </c>
      <c r="AV947">
        <v>48</v>
      </c>
      <c r="AW947">
        <v>68</v>
      </c>
      <c r="AX947">
        <v>59</v>
      </c>
      <c r="AY947">
        <v>58</v>
      </c>
      <c r="AZ947">
        <v>47</v>
      </c>
      <c r="BA947" t="s">
        <v>1234</v>
      </c>
      <c r="BB947">
        <v>64</v>
      </c>
      <c r="BC947">
        <v>66</v>
      </c>
      <c r="BD947">
        <v>87</v>
      </c>
      <c r="BE947">
        <v>74</v>
      </c>
      <c r="BF947">
        <v>58</v>
      </c>
      <c r="BG947">
        <v>82</v>
      </c>
      <c r="BH947">
        <v>85</v>
      </c>
      <c r="BI947">
        <v>84</v>
      </c>
      <c r="BJ947">
        <v>52</v>
      </c>
      <c r="BK947">
        <v>9</v>
      </c>
      <c r="BL947">
        <v>11</v>
      </c>
      <c r="BM947">
        <v>8</v>
      </c>
      <c r="BN947">
        <v>8</v>
      </c>
      <c r="BO947">
        <v>6</v>
      </c>
      <c r="BP947">
        <v>63</v>
      </c>
      <c r="BQ947">
        <v>70</v>
      </c>
      <c r="BR947">
        <v>70</v>
      </c>
      <c r="BS947">
        <v>64</v>
      </c>
      <c r="BT947">
        <v>71</v>
      </c>
      <c r="BU947">
        <v>70</v>
      </c>
    </row>
    <row r="948" spans="1:73" x14ac:dyDescent="0.25">
      <c r="A948" t="s">
        <v>355</v>
      </c>
      <c r="B948">
        <v>47</v>
      </c>
      <c r="C948" t="s">
        <v>84</v>
      </c>
      <c r="D948">
        <v>30</v>
      </c>
      <c r="E948">
        <f>Merge6[[#This Row],[age]]^2</f>
        <v>900</v>
      </c>
      <c r="F948" s="1">
        <v>16000000</v>
      </c>
      <c r="G948" s="1">
        <v>18000000</v>
      </c>
      <c r="H948" s="1">
        <f>Merge6[[#This Row],[MV at time]]/1000000</f>
        <v>16</v>
      </c>
      <c r="I948" s="1">
        <f>Merge6[[#This Row],[fee]]/1000000</f>
        <v>18</v>
      </c>
      <c r="J948" s="2">
        <f>Merge6[[#This Row],[fee]]/Merge6[[#This Row],[MV at time]]</f>
        <v>1.125</v>
      </c>
      <c r="K948" t="s">
        <v>2</v>
      </c>
      <c r="L948" t="s">
        <v>238</v>
      </c>
      <c r="M948" t="s">
        <v>168</v>
      </c>
      <c r="N948" t="s">
        <v>319</v>
      </c>
      <c r="O9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9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48" t="s">
        <v>14</v>
      </c>
      <c r="R948" t="s">
        <v>60</v>
      </c>
      <c r="S948">
        <v>83</v>
      </c>
      <c r="T948">
        <v>83</v>
      </c>
      <c r="U948">
        <f>Merge6[[#This Row],[POT]]-Merge6[[#This Row],[TOT]]</f>
        <v>0</v>
      </c>
      <c r="V948" t="s">
        <v>43</v>
      </c>
      <c r="W948">
        <f>IF(Merge6[[#This Row],[Preffoot]]="Right",1,0)</f>
        <v>0</v>
      </c>
      <c r="X948" t="s">
        <v>87</v>
      </c>
      <c r="Y948">
        <f>IF(Merge6[[#This Row],[Position2]]="GK",1,0)</f>
        <v>1</v>
      </c>
      <c r="Z948">
        <f>IF(Merge6[[#This Row],[Position2]]="LB",1,0)</f>
        <v>0</v>
      </c>
      <c r="AA948">
        <f>IF(Merge6[[#This Row],[Position2]]="CB",1,0)</f>
        <v>0</v>
      </c>
      <c r="AB948">
        <f>IF(Merge6[[#This Row],[Position2]]="RB",1,0)</f>
        <v>0</v>
      </c>
      <c r="AC948">
        <f>IF(Merge6[[#This Row],[Position2]]="LWB",1,0)</f>
        <v>0</v>
      </c>
      <c r="AD948">
        <f>IF(Merge6[[#This Row],[Position2]]="RWB",1,0)</f>
        <v>0</v>
      </c>
      <c r="AE948">
        <f>IF(Merge6[[#This Row],[Position2]]="LM",1,0)</f>
        <v>0</v>
      </c>
      <c r="AF948">
        <f>IF(Merge6[[#This Row],[Position2]]="CDM",1,0)</f>
        <v>0</v>
      </c>
      <c r="AG948">
        <f>IF(Merge6[[#This Row],[Position2]]="CM",1,0)</f>
        <v>0</v>
      </c>
      <c r="AH948">
        <f>IF(Merge6[[#This Row],[Position2]]="CAM",1,0)</f>
        <v>0</v>
      </c>
      <c r="AI948">
        <f>IF(Merge6[[#This Row],[Position2]]="RM",1,0)</f>
        <v>0</v>
      </c>
      <c r="AJ948">
        <f>IF(Merge6[[#This Row],[Position2]]="LW",1,0)</f>
        <v>0</v>
      </c>
      <c r="AK948">
        <f>IF(Merge6[[#This Row],[Position2]]="RW",1,0)</f>
        <v>0</v>
      </c>
      <c r="AL948">
        <f>IF(Merge6[[#This Row],[Position2]]="CF",1,0)</f>
        <v>0</v>
      </c>
      <c r="AM948">
        <f>IF(Merge6[[#This Row],[Position2]]="ST",1,0)</f>
        <v>0</v>
      </c>
      <c r="AN948">
        <v>23</v>
      </c>
      <c r="AO948">
        <v>20</v>
      </c>
      <c r="AP948">
        <v>12</v>
      </c>
      <c r="AQ948">
        <v>31</v>
      </c>
      <c r="AR948">
        <v>30</v>
      </c>
      <c r="AS948">
        <v>11</v>
      </c>
      <c r="AT948">
        <v>38</v>
      </c>
      <c r="AU948">
        <v>12</v>
      </c>
      <c r="AV948">
        <v>11</v>
      </c>
      <c r="AW948">
        <v>10</v>
      </c>
      <c r="AX948">
        <v>16</v>
      </c>
      <c r="AY948">
        <v>32</v>
      </c>
      <c r="AZ948">
        <v>17</v>
      </c>
      <c r="BA948">
        <v>13</v>
      </c>
      <c r="BB948">
        <v>11</v>
      </c>
      <c r="BC948">
        <v>13</v>
      </c>
      <c r="BD948">
        <v>53</v>
      </c>
      <c r="BE948">
        <v>45</v>
      </c>
      <c r="BF948">
        <v>77</v>
      </c>
      <c r="BG948">
        <v>54</v>
      </c>
      <c r="BH948">
        <v>57</v>
      </c>
      <c r="BI948">
        <v>61</v>
      </c>
      <c r="BJ948">
        <v>79</v>
      </c>
      <c r="BK948">
        <v>79</v>
      </c>
      <c r="BL948">
        <v>85</v>
      </c>
      <c r="BM948">
        <v>81</v>
      </c>
      <c r="BN948">
        <v>80</v>
      </c>
      <c r="BO948">
        <v>82</v>
      </c>
      <c r="BP948">
        <v>39</v>
      </c>
      <c r="BQ948">
        <v>80</v>
      </c>
      <c r="BR948">
        <v>13</v>
      </c>
      <c r="BS948">
        <v>22</v>
      </c>
      <c r="BT948">
        <v>63</v>
      </c>
      <c r="BU948">
        <v>53</v>
      </c>
    </row>
    <row r="949" spans="1:73" x14ac:dyDescent="0.25">
      <c r="A949" t="s">
        <v>355</v>
      </c>
      <c r="B949">
        <v>11</v>
      </c>
      <c r="C949" t="s">
        <v>84</v>
      </c>
      <c r="D949">
        <v>33</v>
      </c>
      <c r="E949">
        <f>Merge6[[#This Row],[age]]^2</f>
        <v>1089</v>
      </c>
      <c r="F949" s="1">
        <v>10000000</v>
      </c>
      <c r="G949" s="1">
        <v>11800000</v>
      </c>
      <c r="H949" s="1">
        <f>Merge6[[#This Row],[MV at time]]/1000000</f>
        <v>10</v>
      </c>
      <c r="I949" s="1">
        <f>Merge6[[#This Row],[fee]]/1000000</f>
        <v>11.8</v>
      </c>
      <c r="J949" s="2">
        <f>Merge6[[#This Row],[fee]]/Merge6[[#This Row],[MV at time]]</f>
        <v>1.18</v>
      </c>
      <c r="K949" t="s">
        <v>1050</v>
      </c>
      <c r="L949" t="s">
        <v>238</v>
      </c>
      <c r="M949" t="s">
        <v>319</v>
      </c>
      <c r="N949" t="s">
        <v>25</v>
      </c>
      <c r="O9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49" t="s">
        <v>60</v>
      </c>
      <c r="R949" t="s">
        <v>7</v>
      </c>
      <c r="S949">
        <v>82</v>
      </c>
      <c r="T949">
        <v>82</v>
      </c>
      <c r="U949">
        <f>Merge6[[#This Row],[POT]]-Merge6[[#This Row],[TOT]]</f>
        <v>0</v>
      </c>
      <c r="V949" t="s">
        <v>43</v>
      </c>
      <c r="W949">
        <f>IF(Merge6[[#This Row],[Preffoot]]="Right",1,0)</f>
        <v>0</v>
      </c>
      <c r="X949" t="s">
        <v>87</v>
      </c>
      <c r="Y949">
        <f>IF(Merge6[[#This Row],[Position2]]="GK",1,0)</f>
        <v>1</v>
      </c>
      <c r="Z949">
        <f>IF(Merge6[[#This Row],[Position2]]="LB",1,0)</f>
        <v>0</v>
      </c>
      <c r="AA949">
        <f>IF(Merge6[[#This Row],[Position2]]="CB",1,0)</f>
        <v>0</v>
      </c>
      <c r="AB949">
        <f>IF(Merge6[[#This Row],[Position2]]="RB",1,0)</f>
        <v>0</v>
      </c>
      <c r="AC949">
        <f>IF(Merge6[[#This Row],[Position2]]="LWB",1,0)</f>
        <v>0</v>
      </c>
      <c r="AD949">
        <f>IF(Merge6[[#This Row],[Position2]]="RWB",1,0)</f>
        <v>0</v>
      </c>
      <c r="AE949">
        <f>IF(Merge6[[#This Row],[Position2]]="LM",1,0)</f>
        <v>0</v>
      </c>
      <c r="AF949">
        <f>IF(Merge6[[#This Row],[Position2]]="CDM",1,0)</f>
        <v>0</v>
      </c>
      <c r="AG949">
        <f>IF(Merge6[[#This Row],[Position2]]="CM",1,0)</f>
        <v>0</v>
      </c>
      <c r="AH949">
        <f>IF(Merge6[[#This Row],[Position2]]="CAM",1,0)</f>
        <v>0</v>
      </c>
      <c r="AI949">
        <f>IF(Merge6[[#This Row],[Position2]]="RM",1,0)</f>
        <v>0</v>
      </c>
      <c r="AJ949">
        <f>IF(Merge6[[#This Row],[Position2]]="LW",1,0)</f>
        <v>0</v>
      </c>
      <c r="AK949">
        <f>IF(Merge6[[#This Row],[Position2]]="RW",1,0)</f>
        <v>0</v>
      </c>
      <c r="AL949">
        <f>IF(Merge6[[#This Row],[Position2]]="CF",1,0)</f>
        <v>0</v>
      </c>
      <c r="AM949">
        <f>IF(Merge6[[#This Row],[Position2]]="ST",1,0)</f>
        <v>0</v>
      </c>
      <c r="AN949">
        <v>25</v>
      </c>
      <c r="AO949">
        <v>20</v>
      </c>
      <c r="AP949">
        <v>12</v>
      </c>
      <c r="AQ949">
        <v>34</v>
      </c>
      <c r="AR949">
        <v>32</v>
      </c>
      <c r="AS949">
        <v>11</v>
      </c>
      <c r="AT949">
        <v>58</v>
      </c>
      <c r="AU949">
        <v>12</v>
      </c>
      <c r="AV949">
        <v>11</v>
      </c>
      <c r="AW949">
        <v>10</v>
      </c>
      <c r="AX949">
        <v>16</v>
      </c>
      <c r="AY949">
        <v>32</v>
      </c>
      <c r="AZ949">
        <v>16</v>
      </c>
      <c r="BA949">
        <v>14</v>
      </c>
      <c r="BB949">
        <v>11</v>
      </c>
      <c r="BC949">
        <v>13</v>
      </c>
      <c r="BD949">
        <v>53</v>
      </c>
      <c r="BE949">
        <v>45</v>
      </c>
      <c r="BF949">
        <v>77</v>
      </c>
      <c r="BG949">
        <v>54</v>
      </c>
      <c r="BH949">
        <v>57</v>
      </c>
      <c r="BI949">
        <v>61</v>
      </c>
      <c r="BJ949">
        <v>79</v>
      </c>
      <c r="BK949">
        <v>80</v>
      </c>
      <c r="BL949">
        <v>82</v>
      </c>
      <c r="BM949">
        <v>80</v>
      </c>
      <c r="BN949">
        <v>77</v>
      </c>
      <c r="BO949">
        <v>83</v>
      </c>
      <c r="BP949">
        <v>37</v>
      </c>
      <c r="BQ949">
        <v>76</v>
      </c>
      <c r="BR949">
        <v>13</v>
      </c>
      <c r="BS949">
        <v>23</v>
      </c>
      <c r="BT949">
        <v>64</v>
      </c>
      <c r="BU949">
        <v>66</v>
      </c>
    </row>
    <row r="950" spans="1:73" x14ac:dyDescent="0.25">
      <c r="A950" t="s">
        <v>728</v>
      </c>
      <c r="B950">
        <v>35</v>
      </c>
      <c r="C950" t="s">
        <v>10</v>
      </c>
      <c r="D950">
        <v>26</v>
      </c>
      <c r="E950">
        <f>Merge6[[#This Row],[age]]^2</f>
        <v>676</v>
      </c>
      <c r="F950" s="1">
        <v>12500000</v>
      </c>
      <c r="G950" s="1">
        <v>13600000</v>
      </c>
      <c r="H950" s="1">
        <f>Merge6[[#This Row],[MV at time]]/1000000</f>
        <v>12.5</v>
      </c>
      <c r="I950" s="1">
        <f>Merge6[[#This Row],[fee]]/1000000</f>
        <v>13.6</v>
      </c>
      <c r="J950" s="2">
        <f>Merge6[[#This Row],[fee]]/Merge6[[#This Row],[MV at time]]</f>
        <v>1.0880000000000001</v>
      </c>
      <c r="K950" t="s">
        <v>509</v>
      </c>
      <c r="L950" t="s">
        <v>324</v>
      </c>
      <c r="M950" t="s">
        <v>40</v>
      </c>
      <c r="N950" t="s">
        <v>19</v>
      </c>
      <c r="O9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50" t="s">
        <v>42</v>
      </c>
      <c r="R950" t="s">
        <v>7</v>
      </c>
      <c r="S950">
        <v>79</v>
      </c>
      <c r="T950">
        <v>80</v>
      </c>
      <c r="U950">
        <f>Merge6[[#This Row],[POT]]-Merge6[[#This Row],[TOT]]</f>
        <v>1</v>
      </c>
      <c r="V950" t="s">
        <v>43</v>
      </c>
      <c r="W950">
        <f>IF(Merge6[[#This Row],[Preffoot]]="Right",1,0)</f>
        <v>0</v>
      </c>
      <c r="X950" t="s">
        <v>20</v>
      </c>
      <c r="Y950">
        <f>IF(Merge6[[#This Row],[Position2]]="GK",1,0)</f>
        <v>0</v>
      </c>
      <c r="Z950">
        <f>IF(Merge6[[#This Row],[Position2]]="LB",1,0)</f>
        <v>0</v>
      </c>
      <c r="AA950">
        <f>IF(Merge6[[#This Row],[Position2]]="CB",1,0)</f>
        <v>0</v>
      </c>
      <c r="AB950">
        <f>IF(Merge6[[#This Row],[Position2]]="RB",1,0)</f>
        <v>0</v>
      </c>
      <c r="AC950">
        <f>IF(Merge6[[#This Row],[Position2]]="LWB",1,0)</f>
        <v>0</v>
      </c>
      <c r="AD950">
        <f>IF(Merge6[[#This Row],[Position2]]="RWB",1,0)</f>
        <v>0</v>
      </c>
      <c r="AE950">
        <f>IF(Merge6[[#This Row],[Position2]]="LM",1,0)</f>
        <v>0</v>
      </c>
      <c r="AF950">
        <f>IF(Merge6[[#This Row],[Position2]]="CDM",1,0)</f>
        <v>0</v>
      </c>
      <c r="AG950">
        <f>IF(Merge6[[#This Row],[Position2]]="CM",1,0)</f>
        <v>1</v>
      </c>
      <c r="AH950">
        <f>IF(Merge6[[#This Row],[Position2]]="CAM",1,0)</f>
        <v>0</v>
      </c>
      <c r="AI950">
        <f>IF(Merge6[[#This Row],[Position2]]="RM",1,0)</f>
        <v>0</v>
      </c>
      <c r="AJ950">
        <f>IF(Merge6[[#This Row],[Position2]]="LW",1,0)</f>
        <v>0</v>
      </c>
      <c r="AK950">
        <f>IF(Merge6[[#This Row],[Position2]]="RW",1,0)</f>
        <v>0</v>
      </c>
      <c r="AL950">
        <f>IF(Merge6[[#This Row],[Position2]]="CF",1,0)</f>
        <v>0</v>
      </c>
      <c r="AM950">
        <f>IF(Merge6[[#This Row],[Position2]]="ST",1,0)</f>
        <v>0</v>
      </c>
      <c r="AN950">
        <v>80</v>
      </c>
      <c r="AO950">
        <v>80</v>
      </c>
      <c r="AP950">
        <v>79</v>
      </c>
      <c r="AQ950">
        <v>82</v>
      </c>
      <c r="AR950">
        <v>81</v>
      </c>
      <c r="AS950">
        <v>75</v>
      </c>
      <c r="AT950">
        <v>90</v>
      </c>
      <c r="AU950">
        <v>70</v>
      </c>
      <c r="AV950">
        <v>84</v>
      </c>
      <c r="AW950">
        <v>85</v>
      </c>
      <c r="AX950">
        <v>87</v>
      </c>
      <c r="AY950">
        <v>83</v>
      </c>
      <c r="AZ950">
        <v>70</v>
      </c>
      <c r="BA950">
        <v>61</v>
      </c>
      <c r="BB950">
        <v>50</v>
      </c>
      <c r="BC950">
        <v>70</v>
      </c>
      <c r="BD950">
        <v>69</v>
      </c>
      <c r="BE950">
        <v>81</v>
      </c>
      <c r="BF950">
        <v>81</v>
      </c>
      <c r="BG950">
        <v>65</v>
      </c>
      <c r="BH950">
        <v>72</v>
      </c>
      <c r="BI950">
        <v>63</v>
      </c>
      <c r="BJ950">
        <v>72</v>
      </c>
      <c r="BK950">
        <v>15</v>
      </c>
      <c r="BL950">
        <v>6</v>
      </c>
      <c r="BM950">
        <v>6</v>
      </c>
      <c r="BN950">
        <v>12</v>
      </c>
      <c r="BO950">
        <v>13</v>
      </c>
      <c r="BP950">
        <v>78</v>
      </c>
      <c r="BQ950">
        <v>74</v>
      </c>
      <c r="BR950">
        <v>70</v>
      </c>
      <c r="BS950">
        <v>66</v>
      </c>
      <c r="BT950">
        <v>79</v>
      </c>
      <c r="BU950">
        <v>75</v>
      </c>
    </row>
    <row r="951" spans="1:73" x14ac:dyDescent="0.25">
      <c r="A951" t="s">
        <v>1328</v>
      </c>
      <c r="B951">
        <v>11</v>
      </c>
      <c r="C951" t="s">
        <v>57</v>
      </c>
      <c r="D951">
        <v>20</v>
      </c>
      <c r="E951">
        <f>Merge6[[#This Row],[age]]^2</f>
        <v>400</v>
      </c>
      <c r="F951" s="1">
        <v>35000000</v>
      </c>
      <c r="G951" s="1">
        <v>18500000</v>
      </c>
      <c r="H951" s="1">
        <f>Merge6[[#This Row],[MV at time]]/1000000</f>
        <v>35</v>
      </c>
      <c r="I951" s="1">
        <f>Merge6[[#This Row],[fee]]/1000000</f>
        <v>18.5</v>
      </c>
      <c r="J951" s="2">
        <f>Merge6[[#This Row],[fee]]/Merge6[[#This Row],[MV at time]]</f>
        <v>0.52857142857142858</v>
      </c>
      <c r="K951" t="s">
        <v>1233</v>
      </c>
      <c r="L951" t="s">
        <v>290</v>
      </c>
      <c r="M951" t="s">
        <v>80</v>
      </c>
      <c r="N951" t="s">
        <v>240</v>
      </c>
      <c r="O9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51" t="s">
        <v>82</v>
      </c>
      <c r="R951" t="s">
        <v>91</v>
      </c>
      <c r="S951">
        <v>79</v>
      </c>
      <c r="T951">
        <v>89</v>
      </c>
      <c r="U951">
        <f>Merge6[[#This Row],[POT]]-Merge6[[#This Row],[TOT]]</f>
        <v>10</v>
      </c>
      <c r="V951" t="s">
        <v>8</v>
      </c>
      <c r="W951">
        <f>IF(Merge6[[#This Row],[Preffoot]]="Right",1,0)</f>
        <v>1</v>
      </c>
      <c r="X951" t="s">
        <v>20</v>
      </c>
      <c r="Y951">
        <f>IF(Merge6[[#This Row],[Position2]]="GK",1,0)</f>
        <v>0</v>
      </c>
      <c r="Z951">
        <f>IF(Merge6[[#This Row],[Position2]]="LB",1,0)</f>
        <v>0</v>
      </c>
      <c r="AA951">
        <f>IF(Merge6[[#This Row],[Position2]]="CB",1,0)</f>
        <v>0</v>
      </c>
      <c r="AB951">
        <f>IF(Merge6[[#This Row],[Position2]]="RB",1,0)</f>
        <v>0</v>
      </c>
      <c r="AC951">
        <f>IF(Merge6[[#This Row],[Position2]]="LWB",1,0)</f>
        <v>0</v>
      </c>
      <c r="AD951">
        <f>IF(Merge6[[#This Row],[Position2]]="RWB",1,0)</f>
        <v>0</v>
      </c>
      <c r="AE951">
        <f>IF(Merge6[[#This Row],[Position2]]="LM",1,0)</f>
        <v>0</v>
      </c>
      <c r="AF951">
        <f>IF(Merge6[[#This Row],[Position2]]="CDM",1,0)</f>
        <v>0</v>
      </c>
      <c r="AG951">
        <f>IF(Merge6[[#This Row],[Position2]]="CM",1,0)</f>
        <v>1</v>
      </c>
      <c r="AH951">
        <f>IF(Merge6[[#This Row],[Position2]]="CAM",1,0)</f>
        <v>0</v>
      </c>
      <c r="AI951">
        <f>IF(Merge6[[#This Row],[Position2]]="RM",1,0)</f>
        <v>0</v>
      </c>
      <c r="AJ951">
        <f>IF(Merge6[[#This Row],[Position2]]="LW",1,0)</f>
        <v>0</v>
      </c>
      <c r="AK951">
        <f>IF(Merge6[[#This Row],[Position2]]="RW",1,0)</f>
        <v>0</v>
      </c>
      <c r="AL951">
        <f>IF(Merge6[[#This Row],[Position2]]="CF",1,0)</f>
        <v>0</v>
      </c>
      <c r="AM951">
        <f>IF(Merge6[[#This Row],[Position2]]="ST",1,0)</f>
        <v>0</v>
      </c>
      <c r="AN951">
        <v>85</v>
      </c>
      <c r="AO951">
        <v>84</v>
      </c>
      <c r="AP951">
        <v>75</v>
      </c>
      <c r="AQ951">
        <v>80</v>
      </c>
      <c r="AR951">
        <v>78</v>
      </c>
      <c r="AS951">
        <v>58</v>
      </c>
      <c r="AT951">
        <v>78</v>
      </c>
      <c r="AU951">
        <v>76</v>
      </c>
      <c r="AV951">
        <v>79</v>
      </c>
      <c r="AW951">
        <v>74</v>
      </c>
      <c r="AX951">
        <v>69</v>
      </c>
      <c r="AY951">
        <v>58</v>
      </c>
      <c r="AZ951">
        <v>69</v>
      </c>
      <c r="BA951" t="s">
        <v>1234</v>
      </c>
      <c r="BB951">
        <v>59</v>
      </c>
      <c r="BC951">
        <v>69</v>
      </c>
      <c r="BD951">
        <v>76</v>
      </c>
      <c r="BE951">
        <v>81</v>
      </c>
      <c r="BF951">
        <v>75</v>
      </c>
      <c r="BG951">
        <v>77</v>
      </c>
      <c r="BH951">
        <v>78</v>
      </c>
      <c r="BI951">
        <v>80</v>
      </c>
      <c r="BJ951">
        <v>72</v>
      </c>
      <c r="BK951">
        <v>11</v>
      </c>
      <c r="BL951">
        <v>12</v>
      </c>
      <c r="BM951">
        <v>8</v>
      </c>
      <c r="BN951">
        <v>6</v>
      </c>
      <c r="BO951">
        <v>12</v>
      </c>
      <c r="BP951">
        <v>52</v>
      </c>
      <c r="BQ951">
        <v>73</v>
      </c>
      <c r="BR951">
        <v>74</v>
      </c>
      <c r="BS951">
        <v>74</v>
      </c>
      <c r="BT951">
        <v>80</v>
      </c>
      <c r="BU951">
        <v>76</v>
      </c>
    </row>
    <row r="952" spans="1:73" x14ac:dyDescent="0.25">
      <c r="A952" t="s">
        <v>729</v>
      </c>
      <c r="B952">
        <v>10</v>
      </c>
      <c r="C952" t="s">
        <v>618</v>
      </c>
      <c r="D952">
        <v>19</v>
      </c>
      <c r="E952">
        <f>Merge6[[#This Row],[age]]^2</f>
        <v>361</v>
      </c>
      <c r="F952" s="1">
        <v>35000000</v>
      </c>
      <c r="G952" s="1">
        <v>27000000</v>
      </c>
      <c r="H952" s="1">
        <f>Merge6[[#This Row],[MV at time]]/1000000</f>
        <v>35</v>
      </c>
      <c r="I952" s="1">
        <f>Merge6[[#This Row],[fee]]/1000000</f>
        <v>27</v>
      </c>
      <c r="J952" s="2">
        <f>Merge6[[#This Row],[fee]]/Merge6[[#This Row],[MV at time]]</f>
        <v>0.77142857142857146</v>
      </c>
      <c r="K952" t="s">
        <v>509</v>
      </c>
      <c r="L952" t="s">
        <v>145</v>
      </c>
      <c r="M952" t="s">
        <v>275</v>
      </c>
      <c r="N952" t="s">
        <v>556</v>
      </c>
      <c r="O9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52" t="s">
        <v>131</v>
      </c>
      <c r="R952" t="s">
        <v>60</v>
      </c>
      <c r="S952">
        <v>75</v>
      </c>
      <c r="T952">
        <v>86</v>
      </c>
      <c r="U952">
        <f>Merge6[[#This Row],[POT]]-Merge6[[#This Row],[TOT]]</f>
        <v>11</v>
      </c>
      <c r="V952" t="s">
        <v>43</v>
      </c>
      <c r="W952">
        <f>IF(Merge6[[#This Row],[Preffoot]]="Right",1,0)</f>
        <v>0</v>
      </c>
      <c r="X952" t="s">
        <v>77</v>
      </c>
      <c r="Y952">
        <f>IF(Merge6[[#This Row],[Position2]]="GK",1,0)</f>
        <v>0</v>
      </c>
      <c r="Z952">
        <f>IF(Merge6[[#This Row],[Position2]]="LB",1,0)</f>
        <v>0</v>
      </c>
      <c r="AA952">
        <f>IF(Merge6[[#This Row],[Position2]]="CB",1,0)</f>
        <v>0</v>
      </c>
      <c r="AB952">
        <f>IF(Merge6[[#This Row],[Position2]]="RB",1,0)</f>
        <v>0</v>
      </c>
      <c r="AC952">
        <f>IF(Merge6[[#This Row],[Position2]]="LWB",1,0)</f>
        <v>0</v>
      </c>
      <c r="AD952">
        <f>IF(Merge6[[#This Row],[Position2]]="RWB",1,0)</f>
        <v>0</v>
      </c>
      <c r="AE952">
        <f>IF(Merge6[[#This Row],[Position2]]="LM",1,0)</f>
        <v>1</v>
      </c>
      <c r="AF952">
        <f>IF(Merge6[[#This Row],[Position2]]="CDM",1,0)</f>
        <v>0</v>
      </c>
      <c r="AG952">
        <f>IF(Merge6[[#This Row],[Position2]]="CM",1,0)</f>
        <v>0</v>
      </c>
      <c r="AH952">
        <f>IF(Merge6[[#This Row],[Position2]]="CAM",1,0)</f>
        <v>0</v>
      </c>
      <c r="AI952">
        <f>IF(Merge6[[#This Row],[Position2]]="RM",1,0)</f>
        <v>0</v>
      </c>
      <c r="AJ952">
        <f>IF(Merge6[[#This Row],[Position2]]="LW",1,0)</f>
        <v>0</v>
      </c>
      <c r="AK952">
        <f>IF(Merge6[[#This Row],[Position2]]="RW",1,0)</f>
        <v>0</v>
      </c>
      <c r="AL952">
        <f>IF(Merge6[[#This Row],[Position2]]="CF",1,0)</f>
        <v>0</v>
      </c>
      <c r="AM952">
        <f>IF(Merge6[[#This Row],[Position2]]="ST",1,0)</f>
        <v>0</v>
      </c>
      <c r="AN952">
        <v>76</v>
      </c>
      <c r="AO952">
        <v>72</v>
      </c>
      <c r="AP952">
        <v>72</v>
      </c>
      <c r="AQ952">
        <v>72</v>
      </c>
      <c r="AR952">
        <v>62</v>
      </c>
      <c r="AS952">
        <v>55</v>
      </c>
      <c r="AT952">
        <v>67</v>
      </c>
      <c r="AU952">
        <v>72</v>
      </c>
      <c r="AV952">
        <v>57</v>
      </c>
      <c r="AW952">
        <v>71</v>
      </c>
      <c r="AX952">
        <v>31</v>
      </c>
      <c r="AY952">
        <v>61</v>
      </c>
      <c r="AZ952">
        <v>55</v>
      </c>
      <c r="BA952">
        <v>65</v>
      </c>
      <c r="BB952">
        <v>62</v>
      </c>
      <c r="BC952">
        <v>66</v>
      </c>
      <c r="BD952">
        <v>85</v>
      </c>
      <c r="BE952">
        <v>75</v>
      </c>
      <c r="BF952">
        <v>56</v>
      </c>
      <c r="BG952">
        <v>84</v>
      </c>
      <c r="BH952">
        <v>87</v>
      </c>
      <c r="BI952">
        <v>79</v>
      </c>
      <c r="BJ952">
        <v>66</v>
      </c>
      <c r="BK952">
        <v>8</v>
      </c>
      <c r="BL952">
        <v>6</v>
      </c>
      <c r="BM952">
        <v>11</v>
      </c>
      <c r="BN952">
        <v>7</v>
      </c>
      <c r="BO952">
        <v>7</v>
      </c>
      <c r="BP952">
        <v>60</v>
      </c>
      <c r="BQ952">
        <v>73</v>
      </c>
      <c r="BR952">
        <v>74</v>
      </c>
      <c r="BS952">
        <v>67</v>
      </c>
      <c r="BT952">
        <v>72</v>
      </c>
      <c r="BU952">
        <v>80</v>
      </c>
    </row>
    <row r="953" spans="1:73" x14ac:dyDescent="0.25">
      <c r="A953" t="s">
        <v>1301</v>
      </c>
      <c r="B953">
        <v>11</v>
      </c>
      <c r="C953" t="s">
        <v>71</v>
      </c>
      <c r="D953">
        <v>30</v>
      </c>
      <c r="E953">
        <f>Merge6[[#This Row],[age]]^2</f>
        <v>900</v>
      </c>
      <c r="F953" s="1">
        <v>70000000</v>
      </c>
      <c r="G953" s="1">
        <v>32000000</v>
      </c>
      <c r="H953" s="1">
        <f>Merge6[[#This Row],[MV at time]]/1000000</f>
        <v>70</v>
      </c>
      <c r="I953" s="1">
        <f>Merge6[[#This Row],[fee]]/1000000</f>
        <v>32</v>
      </c>
      <c r="J953" s="2">
        <f>Merge6[[#This Row],[fee]]/Merge6[[#This Row],[MV at time]]</f>
        <v>0.45714285714285713</v>
      </c>
      <c r="K953" t="s">
        <v>1233</v>
      </c>
      <c r="L953" t="s">
        <v>279</v>
      </c>
      <c r="M953" t="s">
        <v>220</v>
      </c>
      <c r="N953" t="s">
        <v>240</v>
      </c>
      <c r="O9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53" t="s">
        <v>60</v>
      </c>
      <c r="R953" t="s">
        <v>91</v>
      </c>
      <c r="S953">
        <v>89</v>
      </c>
      <c r="T953">
        <v>89</v>
      </c>
      <c r="U953">
        <f>Merge6[[#This Row],[POT]]-Merge6[[#This Row],[TOT]]</f>
        <v>0</v>
      </c>
      <c r="V953" t="s">
        <v>8</v>
      </c>
      <c r="W953">
        <f>IF(Merge6[[#This Row],[Preffoot]]="Right",1,0)</f>
        <v>1</v>
      </c>
      <c r="X953" t="s">
        <v>77</v>
      </c>
      <c r="Y953">
        <f>IF(Merge6[[#This Row],[Position2]]="GK",1,0)</f>
        <v>0</v>
      </c>
      <c r="Z953">
        <f>IF(Merge6[[#This Row],[Position2]]="LB",1,0)</f>
        <v>0</v>
      </c>
      <c r="AA953">
        <f>IF(Merge6[[#This Row],[Position2]]="CB",1,0)</f>
        <v>0</v>
      </c>
      <c r="AB953">
        <f>IF(Merge6[[#This Row],[Position2]]="RB",1,0)</f>
        <v>0</v>
      </c>
      <c r="AC953">
        <f>IF(Merge6[[#This Row],[Position2]]="LWB",1,0)</f>
        <v>0</v>
      </c>
      <c r="AD953">
        <f>IF(Merge6[[#This Row],[Position2]]="RWB",1,0)</f>
        <v>0</v>
      </c>
      <c r="AE953">
        <f>IF(Merge6[[#This Row],[Position2]]="LM",1,0)</f>
        <v>1</v>
      </c>
      <c r="AF953">
        <f>IF(Merge6[[#This Row],[Position2]]="CDM",1,0)</f>
        <v>0</v>
      </c>
      <c r="AG953">
        <f>IF(Merge6[[#This Row],[Position2]]="CM",1,0)</f>
        <v>0</v>
      </c>
      <c r="AH953">
        <f>IF(Merge6[[#This Row],[Position2]]="CAM",1,0)</f>
        <v>0</v>
      </c>
      <c r="AI953">
        <f>IF(Merge6[[#This Row],[Position2]]="RM",1,0)</f>
        <v>0</v>
      </c>
      <c r="AJ953">
        <f>IF(Merge6[[#This Row],[Position2]]="LW",1,0)</f>
        <v>0</v>
      </c>
      <c r="AK953">
        <f>IF(Merge6[[#This Row],[Position2]]="RW",1,0)</f>
        <v>0</v>
      </c>
      <c r="AL953">
        <f>IF(Merge6[[#This Row],[Position2]]="CF",1,0)</f>
        <v>0</v>
      </c>
      <c r="AM953">
        <f>IF(Merge6[[#This Row],[Position2]]="ST",1,0)</f>
        <v>0</v>
      </c>
      <c r="AN953">
        <v>86</v>
      </c>
      <c r="AO953">
        <v>88</v>
      </c>
      <c r="AP953">
        <v>78</v>
      </c>
      <c r="AQ953">
        <v>84</v>
      </c>
      <c r="AR953">
        <v>71</v>
      </c>
      <c r="AS953">
        <v>84</v>
      </c>
      <c r="AT953">
        <v>83</v>
      </c>
      <c r="AU953">
        <v>86</v>
      </c>
      <c r="AV953">
        <v>78</v>
      </c>
      <c r="AW953">
        <v>77</v>
      </c>
      <c r="AX953">
        <v>64</v>
      </c>
      <c r="AY953">
        <v>75</v>
      </c>
      <c r="AZ953">
        <v>75</v>
      </c>
      <c r="BA953" t="s">
        <v>1234</v>
      </c>
      <c r="BB953">
        <v>38</v>
      </c>
      <c r="BC953">
        <v>42</v>
      </c>
      <c r="BD953">
        <v>91</v>
      </c>
      <c r="BE953">
        <v>85</v>
      </c>
      <c r="BF953">
        <v>72</v>
      </c>
      <c r="BG953">
        <v>88</v>
      </c>
      <c r="BH953">
        <v>90</v>
      </c>
      <c r="BI953">
        <v>93</v>
      </c>
      <c r="BJ953">
        <v>87</v>
      </c>
      <c r="BK953">
        <v>7</v>
      </c>
      <c r="BL953">
        <v>10</v>
      </c>
      <c r="BM953">
        <v>10</v>
      </c>
      <c r="BN953">
        <v>15</v>
      </c>
      <c r="BO953">
        <v>14</v>
      </c>
      <c r="BP953">
        <v>75</v>
      </c>
      <c r="BQ953">
        <v>91</v>
      </c>
      <c r="BR953">
        <v>90</v>
      </c>
      <c r="BS953">
        <v>35</v>
      </c>
      <c r="BT953">
        <v>84</v>
      </c>
      <c r="BU953">
        <v>84</v>
      </c>
    </row>
    <row r="954" spans="1:73" x14ac:dyDescent="0.25">
      <c r="A954" t="s">
        <v>877</v>
      </c>
      <c r="B954">
        <v>17</v>
      </c>
      <c r="C954" t="s">
        <v>71</v>
      </c>
      <c r="D954">
        <v>25</v>
      </c>
      <c r="E954">
        <f>Merge6[[#This Row],[age]]^2</f>
        <v>625</v>
      </c>
      <c r="F954" s="1">
        <v>22000000</v>
      </c>
      <c r="G954" s="1">
        <v>23100000</v>
      </c>
      <c r="H954" s="1">
        <f>Merge6[[#This Row],[MV at time]]/1000000</f>
        <v>22</v>
      </c>
      <c r="I954" s="1">
        <f>Merge6[[#This Row],[fee]]/1000000</f>
        <v>23.1</v>
      </c>
      <c r="J954" s="2">
        <f>Merge6[[#This Row],[fee]]/Merge6[[#This Row],[MV at time]]</f>
        <v>1.05</v>
      </c>
      <c r="K954" t="s">
        <v>773</v>
      </c>
      <c r="L954" t="s">
        <v>215</v>
      </c>
      <c r="M954" t="s">
        <v>405</v>
      </c>
      <c r="N954" t="s">
        <v>181</v>
      </c>
      <c r="O9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54" t="s">
        <v>131</v>
      </c>
      <c r="R954" t="s">
        <v>60</v>
      </c>
      <c r="S954">
        <v>77</v>
      </c>
      <c r="T954">
        <v>80</v>
      </c>
      <c r="U954">
        <f>Merge6[[#This Row],[POT]]-Merge6[[#This Row],[TOT]]</f>
        <v>3</v>
      </c>
      <c r="V954" t="s">
        <v>8</v>
      </c>
      <c r="W954">
        <f>IF(Merge6[[#This Row],[Preffoot]]="Right",1,0)</f>
        <v>1</v>
      </c>
      <c r="X954" t="s">
        <v>21</v>
      </c>
      <c r="Y954">
        <f>IF(Merge6[[#This Row],[Position2]]="GK",1,0)</f>
        <v>0</v>
      </c>
      <c r="Z954">
        <f>IF(Merge6[[#This Row],[Position2]]="LB",1,0)</f>
        <v>0</v>
      </c>
      <c r="AA954">
        <f>IF(Merge6[[#This Row],[Position2]]="CB",1,0)</f>
        <v>0</v>
      </c>
      <c r="AB954">
        <f>IF(Merge6[[#This Row],[Position2]]="RB",1,0)</f>
        <v>0</v>
      </c>
      <c r="AC954">
        <f>IF(Merge6[[#This Row],[Position2]]="LWB",1,0)</f>
        <v>0</v>
      </c>
      <c r="AD954">
        <f>IF(Merge6[[#This Row],[Position2]]="RWB",1,0)</f>
        <v>0</v>
      </c>
      <c r="AE954">
        <f>IF(Merge6[[#This Row],[Position2]]="LM",1,0)</f>
        <v>0</v>
      </c>
      <c r="AF954">
        <f>IF(Merge6[[#This Row],[Position2]]="CDM",1,0)</f>
        <v>0</v>
      </c>
      <c r="AG954">
        <f>IF(Merge6[[#This Row],[Position2]]="CM",1,0)</f>
        <v>0</v>
      </c>
      <c r="AH954">
        <f>IF(Merge6[[#This Row],[Position2]]="CAM",1,0)</f>
        <v>1</v>
      </c>
      <c r="AI954">
        <f>IF(Merge6[[#This Row],[Position2]]="RM",1,0)</f>
        <v>0</v>
      </c>
      <c r="AJ954">
        <f>IF(Merge6[[#This Row],[Position2]]="LW",1,0)</f>
        <v>0</v>
      </c>
      <c r="AK954">
        <f>IF(Merge6[[#This Row],[Position2]]="RW",1,0)</f>
        <v>0</v>
      </c>
      <c r="AL954">
        <f>IF(Merge6[[#This Row],[Position2]]="CF",1,0)</f>
        <v>0</v>
      </c>
      <c r="AM954">
        <f>IF(Merge6[[#This Row],[Position2]]="ST",1,0)</f>
        <v>0</v>
      </c>
      <c r="AN954">
        <v>79</v>
      </c>
      <c r="AO954">
        <v>83</v>
      </c>
      <c r="AP954">
        <v>74</v>
      </c>
      <c r="AQ954">
        <v>75</v>
      </c>
      <c r="AR954">
        <v>64</v>
      </c>
      <c r="AS954">
        <v>47</v>
      </c>
      <c r="AT954">
        <v>75</v>
      </c>
      <c r="AU954">
        <v>72</v>
      </c>
      <c r="AV954">
        <v>73</v>
      </c>
      <c r="AW954">
        <v>73</v>
      </c>
      <c r="AX954">
        <v>69</v>
      </c>
      <c r="AY954">
        <v>69</v>
      </c>
      <c r="AZ954">
        <v>64</v>
      </c>
      <c r="BA954">
        <v>45</v>
      </c>
      <c r="BB954">
        <v>23</v>
      </c>
      <c r="BC954">
        <v>32</v>
      </c>
      <c r="BD954">
        <v>79</v>
      </c>
      <c r="BE954">
        <v>69</v>
      </c>
      <c r="BF954">
        <v>47</v>
      </c>
      <c r="BG954">
        <v>77</v>
      </c>
      <c r="BH954">
        <v>77</v>
      </c>
      <c r="BI954">
        <v>85</v>
      </c>
      <c r="BJ954">
        <v>56</v>
      </c>
      <c r="BK954">
        <v>11</v>
      </c>
      <c r="BL954">
        <v>16</v>
      </c>
      <c r="BM954">
        <v>7</v>
      </c>
      <c r="BN954">
        <v>8</v>
      </c>
      <c r="BO954">
        <v>11</v>
      </c>
      <c r="BP954">
        <v>52</v>
      </c>
      <c r="BQ954">
        <v>73</v>
      </c>
      <c r="BR954">
        <v>75</v>
      </c>
      <c r="BS954">
        <v>40</v>
      </c>
      <c r="BT954">
        <v>77</v>
      </c>
      <c r="BU954">
        <v>74</v>
      </c>
    </row>
    <row r="955" spans="1:73" x14ac:dyDescent="0.25">
      <c r="A955" t="s">
        <v>730</v>
      </c>
      <c r="B955">
        <v>0</v>
      </c>
      <c r="C955" t="s">
        <v>28</v>
      </c>
      <c r="D955">
        <v>29</v>
      </c>
      <c r="E955">
        <f>Merge6[[#This Row],[age]]^2</f>
        <v>841</v>
      </c>
      <c r="F955" s="1">
        <v>15000000</v>
      </c>
      <c r="G955" s="1">
        <v>18270000</v>
      </c>
      <c r="H955" s="1">
        <f>Merge6[[#This Row],[MV at time]]/1000000</f>
        <v>15</v>
      </c>
      <c r="I955" s="1">
        <f>Merge6[[#This Row],[fee]]/1000000</f>
        <v>18.27</v>
      </c>
      <c r="J955" s="2">
        <f>Merge6[[#This Row],[fee]]/Merge6[[#This Row],[MV at time]]</f>
        <v>1.218</v>
      </c>
      <c r="K955" t="s">
        <v>509</v>
      </c>
      <c r="L955" t="s">
        <v>731</v>
      </c>
      <c r="M955" t="s">
        <v>429</v>
      </c>
      <c r="N955" t="s">
        <v>732</v>
      </c>
      <c r="O9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955" t="s">
        <v>131</v>
      </c>
      <c r="R955" t="s">
        <v>31</v>
      </c>
      <c r="S955">
        <v>78</v>
      </c>
      <c r="T955">
        <v>78</v>
      </c>
      <c r="U955">
        <f>Merge6[[#This Row],[POT]]-Merge6[[#This Row],[TOT]]</f>
        <v>0</v>
      </c>
      <c r="V955" t="s">
        <v>8</v>
      </c>
      <c r="W955">
        <f>IF(Merge6[[#This Row],[Preffoot]]="Right",1,0)</f>
        <v>1</v>
      </c>
      <c r="X955" t="s">
        <v>15</v>
      </c>
      <c r="Y955">
        <f>IF(Merge6[[#This Row],[Position2]]="GK",1,0)</f>
        <v>0</v>
      </c>
      <c r="Z955">
        <f>IF(Merge6[[#This Row],[Position2]]="LB",1,0)</f>
        <v>0</v>
      </c>
      <c r="AA955">
        <f>IF(Merge6[[#This Row],[Position2]]="CB",1,0)</f>
        <v>0</v>
      </c>
      <c r="AB955">
        <f>IF(Merge6[[#This Row],[Position2]]="RB",1,0)</f>
        <v>0</v>
      </c>
      <c r="AC955">
        <f>IF(Merge6[[#This Row],[Position2]]="LWB",1,0)</f>
        <v>0</v>
      </c>
      <c r="AD955">
        <f>IF(Merge6[[#This Row],[Position2]]="RWB",1,0)</f>
        <v>0</v>
      </c>
      <c r="AE955">
        <f>IF(Merge6[[#This Row],[Position2]]="LM",1,0)</f>
        <v>0</v>
      </c>
      <c r="AF955">
        <f>IF(Merge6[[#This Row],[Position2]]="CDM",1,0)</f>
        <v>0</v>
      </c>
      <c r="AG955">
        <f>IF(Merge6[[#This Row],[Position2]]="CM",1,0)</f>
        <v>0</v>
      </c>
      <c r="AH955">
        <f>IF(Merge6[[#This Row],[Position2]]="CAM",1,0)</f>
        <v>0</v>
      </c>
      <c r="AI955">
        <f>IF(Merge6[[#This Row],[Position2]]="RM",1,0)</f>
        <v>0</v>
      </c>
      <c r="AJ955">
        <f>IF(Merge6[[#This Row],[Position2]]="LW",1,0)</f>
        <v>0</v>
      </c>
      <c r="AK955">
        <f>IF(Merge6[[#This Row],[Position2]]="RW",1,0)</f>
        <v>0</v>
      </c>
      <c r="AL955">
        <f>IF(Merge6[[#This Row],[Position2]]="CF",1,0)</f>
        <v>0</v>
      </c>
      <c r="AM955">
        <f>IF(Merge6[[#This Row],[Position2]]="ST",1,0)</f>
        <v>1</v>
      </c>
      <c r="AN955">
        <v>72</v>
      </c>
      <c r="AO955">
        <v>70</v>
      </c>
      <c r="AP955">
        <v>59</v>
      </c>
      <c r="AQ955">
        <v>73</v>
      </c>
      <c r="AR955">
        <v>53</v>
      </c>
      <c r="AS955">
        <v>82</v>
      </c>
      <c r="AT955">
        <v>85</v>
      </c>
      <c r="AU955">
        <v>76</v>
      </c>
      <c r="AV955">
        <v>69</v>
      </c>
      <c r="AW955">
        <v>62</v>
      </c>
      <c r="AX955">
        <v>74</v>
      </c>
      <c r="AY955">
        <v>65</v>
      </c>
      <c r="AZ955">
        <v>75</v>
      </c>
      <c r="BA955">
        <v>29</v>
      </c>
      <c r="BB955">
        <v>18</v>
      </c>
      <c r="BC955">
        <v>28</v>
      </c>
      <c r="BD955">
        <v>67</v>
      </c>
      <c r="BE955">
        <v>75</v>
      </c>
      <c r="BF955">
        <v>88</v>
      </c>
      <c r="BG955">
        <v>81</v>
      </c>
      <c r="BH955">
        <v>71</v>
      </c>
      <c r="BI955">
        <v>64</v>
      </c>
      <c r="BJ955">
        <v>72</v>
      </c>
      <c r="BK955">
        <v>5</v>
      </c>
      <c r="BL955">
        <v>13</v>
      </c>
      <c r="BM955">
        <v>13</v>
      </c>
      <c r="BN955">
        <v>7</v>
      </c>
      <c r="BO955">
        <v>14</v>
      </c>
      <c r="BP955">
        <v>75</v>
      </c>
      <c r="BQ955">
        <v>76</v>
      </c>
      <c r="BR955">
        <v>80</v>
      </c>
      <c r="BS955">
        <v>26</v>
      </c>
      <c r="BT955">
        <v>69</v>
      </c>
      <c r="BU955">
        <v>76</v>
      </c>
    </row>
    <row r="956" spans="1:73" x14ac:dyDescent="0.25">
      <c r="A956" t="s">
        <v>839</v>
      </c>
      <c r="B956">
        <v>9</v>
      </c>
      <c r="C956" t="s">
        <v>28</v>
      </c>
      <c r="D956">
        <v>23</v>
      </c>
      <c r="E956">
        <f>Merge6[[#This Row],[age]]^2</f>
        <v>529</v>
      </c>
      <c r="F956" s="1">
        <v>7000000</v>
      </c>
      <c r="G956" s="1">
        <v>8000000</v>
      </c>
      <c r="H956" s="1">
        <f>Merge6[[#This Row],[MV at time]]/1000000</f>
        <v>7</v>
      </c>
      <c r="I956" s="1">
        <f>Merge6[[#This Row],[fee]]/1000000</f>
        <v>8</v>
      </c>
      <c r="J956" s="2">
        <f>Merge6[[#This Row],[fee]]/Merge6[[#This Row],[MV at time]]</f>
        <v>1.1428571428571428</v>
      </c>
      <c r="K956" t="s">
        <v>773</v>
      </c>
      <c r="L956" t="s">
        <v>290</v>
      </c>
      <c r="M956" t="s">
        <v>456</v>
      </c>
      <c r="N956" t="s">
        <v>19</v>
      </c>
      <c r="O9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56" t="s">
        <v>82</v>
      </c>
      <c r="R956" t="s">
        <v>7</v>
      </c>
      <c r="S956">
        <v>74</v>
      </c>
      <c r="T956">
        <v>81</v>
      </c>
      <c r="U956">
        <f>Merge6[[#This Row],[POT]]-Merge6[[#This Row],[TOT]]</f>
        <v>7</v>
      </c>
      <c r="V956" t="s">
        <v>43</v>
      </c>
      <c r="W956">
        <f>IF(Merge6[[#This Row],[Preffoot]]="Right",1,0)</f>
        <v>0</v>
      </c>
      <c r="X956" t="s">
        <v>15</v>
      </c>
      <c r="Y956">
        <f>IF(Merge6[[#This Row],[Position2]]="GK",1,0)</f>
        <v>0</v>
      </c>
      <c r="Z956">
        <f>IF(Merge6[[#This Row],[Position2]]="LB",1,0)</f>
        <v>0</v>
      </c>
      <c r="AA956">
        <f>IF(Merge6[[#This Row],[Position2]]="CB",1,0)</f>
        <v>0</v>
      </c>
      <c r="AB956">
        <f>IF(Merge6[[#This Row],[Position2]]="RB",1,0)</f>
        <v>0</v>
      </c>
      <c r="AC956">
        <f>IF(Merge6[[#This Row],[Position2]]="LWB",1,0)</f>
        <v>0</v>
      </c>
      <c r="AD956">
        <f>IF(Merge6[[#This Row],[Position2]]="RWB",1,0)</f>
        <v>0</v>
      </c>
      <c r="AE956">
        <f>IF(Merge6[[#This Row],[Position2]]="LM",1,0)</f>
        <v>0</v>
      </c>
      <c r="AF956">
        <f>IF(Merge6[[#This Row],[Position2]]="CDM",1,0)</f>
        <v>0</v>
      </c>
      <c r="AG956">
        <f>IF(Merge6[[#This Row],[Position2]]="CM",1,0)</f>
        <v>0</v>
      </c>
      <c r="AH956">
        <f>IF(Merge6[[#This Row],[Position2]]="CAM",1,0)</f>
        <v>0</v>
      </c>
      <c r="AI956">
        <f>IF(Merge6[[#This Row],[Position2]]="RM",1,0)</f>
        <v>0</v>
      </c>
      <c r="AJ956">
        <f>IF(Merge6[[#This Row],[Position2]]="LW",1,0)</f>
        <v>0</v>
      </c>
      <c r="AK956">
        <f>IF(Merge6[[#This Row],[Position2]]="RW",1,0)</f>
        <v>0</v>
      </c>
      <c r="AL956">
        <f>IF(Merge6[[#This Row],[Position2]]="CF",1,0)</f>
        <v>0</v>
      </c>
      <c r="AM956">
        <f>IF(Merge6[[#This Row],[Position2]]="ST",1,0)</f>
        <v>1</v>
      </c>
      <c r="AN956">
        <v>75</v>
      </c>
      <c r="AO956">
        <v>80</v>
      </c>
      <c r="AP956">
        <v>58</v>
      </c>
      <c r="AQ956">
        <v>67</v>
      </c>
      <c r="AR956">
        <v>43</v>
      </c>
      <c r="AS956">
        <v>72</v>
      </c>
      <c r="AT956">
        <v>72</v>
      </c>
      <c r="AU956">
        <v>77</v>
      </c>
      <c r="AV956">
        <v>74</v>
      </c>
      <c r="AW956">
        <v>65</v>
      </c>
      <c r="AX956">
        <v>45</v>
      </c>
      <c r="AY956">
        <v>77</v>
      </c>
      <c r="AZ956">
        <v>66</v>
      </c>
      <c r="BA956">
        <v>37</v>
      </c>
      <c r="BB956">
        <v>19</v>
      </c>
      <c r="BC956">
        <v>21</v>
      </c>
      <c r="BD956">
        <v>76</v>
      </c>
      <c r="BE956">
        <v>75</v>
      </c>
      <c r="BF956">
        <v>75</v>
      </c>
      <c r="BG956">
        <v>66</v>
      </c>
      <c r="BH956">
        <v>75</v>
      </c>
      <c r="BI956">
        <v>78</v>
      </c>
      <c r="BJ956">
        <v>72</v>
      </c>
      <c r="BK956">
        <v>8</v>
      </c>
      <c r="BL956">
        <v>13</v>
      </c>
      <c r="BM956">
        <v>12</v>
      </c>
      <c r="BN956">
        <v>5</v>
      </c>
      <c r="BO956">
        <v>15</v>
      </c>
      <c r="BP956">
        <v>49</v>
      </c>
      <c r="BQ956">
        <v>71</v>
      </c>
      <c r="BR956">
        <v>74</v>
      </c>
      <c r="BS956">
        <v>36</v>
      </c>
      <c r="BT956">
        <v>71</v>
      </c>
      <c r="BU956">
        <v>73</v>
      </c>
    </row>
    <row r="957" spans="1:73" x14ac:dyDescent="0.25">
      <c r="A957" t="s">
        <v>190</v>
      </c>
      <c r="B957">
        <v>28</v>
      </c>
      <c r="C957" t="s">
        <v>28</v>
      </c>
      <c r="D957">
        <v>29</v>
      </c>
      <c r="E957">
        <f>Merge6[[#This Row],[age]]^2</f>
        <v>841</v>
      </c>
      <c r="F957" s="1">
        <v>6000000</v>
      </c>
      <c r="G957" s="1">
        <v>8000000</v>
      </c>
      <c r="H957" s="1">
        <f>Merge6[[#This Row],[MV at time]]/1000000</f>
        <v>6</v>
      </c>
      <c r="I957" s="1">
        <f>Merge6[[#This Row],[fee]]/1000000</f>
        <v>8</v>
      </c>
      <c r="J957" s="2">
        <f>Merge6[[#This Row],[fee]]/Merge6[[#This Row],[MV at time]]</f>
        <v>1.3333333333333333</v>
      </c>
      <c r="K957" t="s">
        <v>2</v>
      </c>
      <c r="L957" t="s">
        <v>191</v>
      </c>
      <c r="M957" t="s">
        <v>192</v>
      </c>
      <c r="N957" t="s">
        <v>193</v>
      </c>
      <c r="O9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957" t="s">
        <v>60</v>
      </c>
      <c r="R957" t="s">
        <v>131</v>
      </c>
      <c r="S957">
        <v>76</v>
      </c>
      <c r="T957">
        <v>76</v>
      </c>
      <c r="U957">
        <f>Merge6[[#This Row],[POT]]-Merge6[[#This Row],[TOT]]</f>
        <v>0</v>
      </c>
      <c r="V957" t="s">
        <v>8</v>
      </c>
      <c r="W957">
        <f>IF(Merge6[[#This Row],[Preffoot]]="Right",1,0)</f>
        <v>1</v>
      </c>
      <c r="X957" t="s">
        <v>15</v>
      </c>
      <c r="Y957">
        <f>IF(Merge6[[#This Row],[Position2]]="GK",1,0)</f>
        <v>0</v>
      </c>
      <c r="Z957">
        <f>IF(Merge6[[#This Row],[Position2]]="LB",1,0)</f>
        <v>0</v>
      </c>
      <c r="AA957">
        <f>IF(Merge6[[#This Row],[Position2]]="CB",1,0)</f>
        <v>0</v>
      </c>
      <c r="AB957">
        <f>IF(Merge6[[#This Row],[Position2]]="RB",1,0)</f>
        <v>0</v>
      </c>
      <c r="AC957">
        <f>IF(Merge6[[#This Row],[Position2]]="LWB",1,0)</f>
        <v>0</v>
      </c>
      <c r="AD957">
        <f>IF(Merge6[[#This Row],[Position2]]="RWB",1,0)</f>
        <v>0</v>
      </c>
      <c r="AE957">
        <f>IF(Merge6[[#This Row],[Position2]]="LM",1,0)</f>
        <v>0</v>
      </c>
      <c r="AF957">
        <f>IF(Merge6[[#This Row],[Position2]]="CDM",1,0)</f>
        <v>0</v>
      </c>
      <c r="AG957">
        <f>IF(Merge6[[#This Row],[Position2]]="CM",1,0)</f>
        <v>0</v>
      </c>
      <c r="AH957">
        <f>IF(Merge6[[#This Row],[Position2]]="CAM",1,0)</f>
        <v>0</v>
      </c>
      <c r="AI957">
        <f>IF(Merge6[[#This Row],[Position2]]="RM",1,0)</f>
        <v>0</v>
      </c>
      <c r="AJ957">
        <f>IF(Merge6[[#This Row],[Position2]]="LW",1,0)</f>
        <v>0</v>
      </c>
      <c r="AK957">
        <f>IF(Merge6[[#This Row],[Position2]]="RW",1,0)</f>
        <v>0</v>
      </c>
      <c r="AL957">
        <f>IF(Merge6[[#This Row],[Position2]]="CF",1,0)</f>
        <v>0</v>
      </c>
      <c r="AM957">
        <f>IF(Merge6[[#This Row],[Position2]]="ST",1,0)</f>
        <v>1</v>
      </c>
      <c r="AN957">
        <v>76</v>
      </c>
      <c r="AO957">
        <v>71</v>
      </c>
      <c r="AP957">
        <v>59</v>
      </c>
      <c r="AQ957">
        <v>68</v>
      </c>
      <c r="AR957">
        <v>60</v>
      </c>
      <c r="AS957">
        <v>81</v>
      </c>
      <c r="AT957">
        <v>80</v>
      </c>
      <c r="AU957">
        <v>77</v>
      </c>
      <c r="AV957">
        <v>71</v>
      </c>
      <c r="AW957">
        <v>61</v>
      </c>
      <c r="AX957">
        <v>46</v>
      </c>
      <c r="AY957">
        <v>79</v>
      </c>
      <c r="AZ957">
        <v>70</v>
      </c>
      <c r="BA957">
        <v>42</v>
      </c>
      <c r="BB957">
        <v>29</v>
      </c>
      <c r="BC957">
        <v>38</v>
      </c>
      <c r="BD957">
        <v>57</v>
      </c>
      <c r="BE957">
        <v>79</v>
      </c>
      <c r="BF957">
        <v>86</v>
      </c>
      <c r="BG957">
        <v>60</v>
      </c>
      <c r="BH957">
        <v>62</v>
      </c>
      <c r="BI957">
        <v>53</v>
      </c>
      <c r="BJ957">
        <v>86</v>
      </c>
      <c r="BK957">
        <v>9</v>
      </c>
      <c r="BL957">
        <v>13</v>
      </c>
      <c r="BM957">
        <v>14</v>
      </c>
      <c r="BN957">
        <v>9</v>
      </c>
      <c r="BO957">
        <v>7</v>
      </c>
      <c r="BP957">
        <v>80</v>
      </c>
      <c r="BQ957">
        <v>74</v>
      </c>
      <c r="BR957">
        <v>78</v>
      </c>
      <c r="BS957">
        <v>42</v>
      </c>
      <c r="BT957">
        <v>70</v>
      </c>
      <c r="BU957">
        <v>75</v>
      </c>
    </row>
    <row r="958" spans="1:73" x14ac:dyDescent="0.25">
      <c r="A958" t="s">
        <v>313</v>
      </c>
      <c r="B958">
        <v>22</v>
      </c>
      <c r="C958" t="s">
        <v>116</v>
      </c>
      <c r="D958">
        <v>23</v>
      </c>
      <c r="E958">
        <f>Merge6[[#This Row],[age]]^2</f>
        <v>529</v>
      </c>
      <c r="F958" s="1">
        <v>15000000</v>
      </c>
      <c r="G958" s="1">
        <v>21300000</v>
      </c>
      <c r="H958" s="1">
        <f>Merge6[[#This Row],[MV at time]]/1000000</f>
        <v>15</v>
      </c>
      <c r="I958" s="1">
        <f>Merge6[[#This Row],[fee]]/1000000</f>
        <v>21.3</v>
      </c>
      <c r="J958" s="2">
        <f>Merge6[[#This Row],[fee]]/Merge6[[#This Row],[MV at time]]</f>
        <v>1.42</v>
      </c>
      <c r="K958" t="s">
        <v>2</v>
      </c>
      <c r="L958" t="s">
        <v>34</v>
      </c>
      <c r="M958" t="s">
        <v>95</v>
      </c>
      <c r="N958" t="s">
        <v>250</v>
      </c>
      <c r="O9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58" t="s">
        <v>6</v>
      </c>
      <c r="R958" t="s">
        <v>7</v>
      </c>
      <c r="S958">
        <v>80</v>
      </c>
      <c r="T958">
        <v>85</v>
      </c>
      <c r="U958">
        <f>Merge6[[#This Row],[POT]]-Merge6[[#This Row],[TOT]]</f>
        <v>5</v>
      </c>
      <c r="V958" t="s">
        <v>43</v>
      </c>
      <c r="W958">
        <f>IF(Merge6[[#This Row],[Preffoot]]="Right",1,0)</f>
        <v>0</v>
      </c>
      <c r="X958" t="s">
        <v>37</v>
      </c>
      <c r="Y958">
        <f>IF(Merge6[[#This Row],[Position2]]="GK",1,0)</f>
        <v>0</v>
      </c>
      <c r="Z958">
        <f>IF(Merge6[[#This Row],[Position2]]="LB",1,0)</f>
        <v>0</v>
      </c>
      <c r="AA958">
        <f>IF(Merge6[[#This Row],[Position2]]="CB",1,0)</f>
        <v>0</v>
      </c>
      <c r="AB958">
        <f>IF(Merge6[[#This Row],[Position2]]="RB",1,0)</f>
        <v>0</v>
      </c>
      <c r="AC958">
        <f>IF(Merge6[[#This Row],[Position2]]="LWB",1,0)</f>
        <v>0</v>
      </c>
      <c r="AD958">
        <f>IF(Merge6[[#This Row],[Position2]]="RWB",1,0)</f>
        <v>0</v>
      </c>
      <c r="AE958">
        <f>IF(Merge6[[#This Row],[Position2]]="LM",1,0)</f>
        <v>0</v>
      </c>
      <c r="AF958">
        <f>IF(Merge6[[#This Row],[Position2]]="CDM",1,0)</f>
        <v>0</v>
      </c>
      <c r="AG958">
        <f>IF(Merge6[[#This Row],[Position2]]="CM",1,0)</f>
        <v>0</v>
      </c>
      <c r="AH958">
        <f>IF(Merge6[[#This Row],[Position2]]="CAM",1,0)</f>
        <v>0</v>
      </c>
      <c r="AI958">
        <f>IF(Merge6[[#This Row],[Position2]]="RM",1,0)</f>
        <v>1</v>
      </c>
      <c r="AJ958">
        <f>IF(Merge6[[#This Row],[Position2]]="LW",1,0)</f>
        <v>0</v>
      </c>
      <c r="AK958">
        <f>IF(Merge6[[#This Row],[Position2]]="RW",1,0)</f>
        <v>0</v>
      </c>
      <c r="AL958">
        <f>IF(Merge6[[#This Row],[Position2]]="CF",1,0)</f>
        <v>0</v>
      </c>
      <c r="AM958">
        <f>IF(Merge6[[#This Row],[Position2]]="ST",1,0)</f>
        <v>0</v>
      </c>
      <c r="AN958">
        <v>81</v>
      </c>
      <c r="AO958">
        <v>83</v>
      </c>
      <c r="AP958">
        <v>80</v>
      </c>
      <c r="AQ958">
        <v>79</v>
      </c>
      <c r="AR958">
        <v>76</v>
      </c>
      <c r="AS958">
        <v>43</v>
      </c>
      <c r="AT958">
        <v>75</v>
      </c>
      <c r="AU958">
        <v>69</v>
      </c>
      <c r="AV958">
        <v>65</v>
      </c>
      <c r="AW958">
        <v>78</v>
      </c>
      <c r="AX958">
        <v>72</v>
      </c>
      <c r="AY958">
        <v>59</v>
      </c>
      <c r="AZ958">
        <v>58</v>
      </c>
      <c r="BA958">
        <v>22</v>
      </c>
      <c r="BB958">
        <v>25</v>
      </c>
      <c r="BC958">
        <v>43</v>
      </c>
      <c r="BD958">
        <v>86</v>
      </c>
      <c r="BE958">
        <v>60</v>
      </c>
      <c r="BF958">
        <v>51</v>
      </c>
      <c r="BG958">
        <v>78</v>
      </c>
      <c r="BH958">
        <v>87</v>
      </c>
      <c r="BI958">
        <v>84</v>
      </c>
      <c r="BJ958">
        <v>63</v>
      </c>
      <c r="BK958">
        <v>8</v>
      </c>
      <c r="BL958">
        <v>13</v>
      </c>
      <c r="BM958">
        <v>16</v>
      </c>
      <c r="BN958">
        <v>15</v>
      </c>
      <c r="BO958">
        <v>14</v>
      </c>
      <c r="BP958">
        <v>48</v>
      </c>
      <c r="BQ958">
        <v>79</v>
      </c>
      <c r="BR958">
        <v>81</v>
      </c>
      <c r="BS958">
        <v>52</v>
      </c>
      <c r="BT958">
        <v>80</v>
      </c>
      <c r="BU958">
        <v>71</v>
      </c>
    </row>
    <row r="959" spans="1:73" x14ac:dyDescent="0.25">
      <c r="A959" t="s">
        <v>194</v>
      </c>
      <c r="B959">
        <v>35</v>
      </c>
      <c r="C959" t="s">
        <v>1</v>
      </c>
      <c r="D959">
        <v>24</v>
      </c>
      <c r="E959">
        <f>Merge6[[#This Row],[age]]^2</f>
        <v>576</v>
      </c>
      <c r="F959" s="1">
        <v>6000000</v>
      </c>
      <c r="G959" s="1">
        <v>8000000</v>
      </c>
      <c r="H959" s="1">
        <f>Merge6[[#This Row],[MV at time]]/1000000</f>
        <v>6</v>
      </c>
      <c r="I959" s="1">
        <f>Merge6[[#This Row],[fee]]/1000000</f>
        <v>8</v>
      </c>
      <c r="J959" s="2">
        <f>Merge6[[#This Row],[fee]]/Merge6[[#This Row],[MV at time]]</f>
        <v>1.3333333333333333</v>
      </c>
      <c r="K959" t="s">
        <v>2</v>
      </c>
      <c r="L959" t="s">
        <v>149</v>
      </c>
      <c r="M959" t="s">
        <v>125</v>
      </c>
      <c r="N959" t="s">
        <v>195</v>
      </c>
      <c r="O9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959" t="s">
        <v>42</v>
      </c>
      <c r="R959" t="s">
        <v>66</v>
      </c>
      <c r="S959">
        <v>74</v>
      </c>
      <c r="T959">
        <v>79</v>
      </c>
      <c r="U959">
        <f>Merge6[[#This Row],[POT]]-Merge6[[#This Row],[TOT]]</f>
        <v>5</v>
      </c>
      <c r="V959" t="s">
        <v>8</v>
      </c>
      <c r="W959">
        <f>IF(Merge6[[#This Row],[Preffoot]]="Right",1,0)</f>
        <v>1</v>
      </c>
      <c r="X959" t="s">
        <v>9</v>
      </c>
      <c r="Y959">
        <f>IF(Merge6[[#This Row],[Position2]]="GK",1,0)</f>
        <v>0</v>
      </c>
      <c r="Z959">
        <f>IF(Merge6[[#This Row],[Position2]]="LB",1,0)</f>
        <v>0</v>
      </c>
      <c r="AA959">
        <f>IF(Merge6[[#This Row],[Position2]]="CB",1,0)</f>
        <v>1</v>
      </c>
      <c r="AB959">
        <f>IF(Merge6[[#This Row],[Position2]]="RB",1,0)</f>
        <v>0</v>
      </c>
      <c r="AC959">
        <f>IF(Merge6[[#This Row],[Position2]]="LWB",1,0)</f>
        <v>0</v>
      </c>
      <c r="AD959">
        <f>IF(Merge6[[#This Row],[Position2]]="RWB",1,0)</f>
        <v>0</v>
      </c>
      <c r="AE959">
        <f>IF(Merge6[[#This Row],[Position2]]="LM",1,0)</f>
        <v>0</v>
      </c>
      <c r="AF959">
        <f>IF(Merge6[[#This Row],[Position2]]="CDM",1,0)</f>
        <v>0</v>
      </c>
      <c r="AG959">
        <f>IF(Merge6[[#This Row],[Position2]]="CM",1,0)</f>
        <v>0</v>
      </c>
      <c r="AH959">
        <f>IF(Merge6[[#This Row],[Position2]]="CAM",1,0)</f>
        <v>0</v>
      </c>
      <c r="AI959">
        <f>IF(Merge6[[#This Row],[Position2]]="RM",1,0)</f>
        <v>0</v>
      </c>
      <c r="AJ959">
        <f>IF(Merge6[[#This Row],[Position2]]="LW",1,0)</f>
        <v>0</v>
      </c>
      <c r="AK959">
        <f>IF(Merge6[[#This Row],[Position2]]="RW",1,0)</f>
        <v>0</v>
      </c>
      <c r="AL959">
        <f>IF(Merge6[[#This Row],[Position2]]="CF",1,0)</f>
        <v>0</v>
      </c>
      <c r="AM959">
        <f>IF(Merge6[[#This Row],[Position2]]="ST",1,0)</f>
        <v>0</v>
      </c>
      <c r="AN959">
        <v>63</v>
      </c>
      <c r="AO959">
        <v>53</v>
      </c>
      <c r="AP959">
        <v>67</v>
      </c>
      <c r="AQ959">
        <v>67</v>
      </c>
      <c r="AR959">
        <v>70</v>
      </c>
      <c r="AS959">
        <v>73</v>
      </c>
      <c r="AT959">
        <v>44</v>
      </c>
      <c r="AU959">
        <v>20</v>
      </c>
      <c r="AV959">
        <v>27</v>
      </c>
      <c r="AW959">
        <v>34</v>
      </c>
      <c r="AX959">
        <v>33</v>
      </c>
      <c r="AY959">
        <v>56</v>
      </c>
      <c r="AZ959">
        <v>25</v>
      </c>
      <c r="BA959">
        <v>73</v>
      </c>
      <c r="BB959">
        <v>74</v>
      </c>
      <c r="BC959">
        <v>73</v>
      </c>
      <c r="BD959">
        <v>60</v>
      </c>
      <c r="BE959">
        <v>73</v>
      </c>
      <c r="BF959">
        <v>79</v>
      </c>
      <c r="BG959">
        <v>57</v>
      </c>
      <c r="BH959">
        <v>69</v>
      </c>
      <c r="BI959">
        <v>61</v>
      </c>
      <c r="BJ959">
        <v>72</v>
      </c>
      <c r="BK959">
        <v>10</v>
      </c>
      <c r="BL959">
        <v>11</v>
      </c>
      <c r="BM959">
        <v>15</v>
      </c>
      <c r="BN959">
        <v>13</v>
      </c>
      <c r="BO959">
        <v>10</v>
      </c>
      <c r="BP959">
        <v>78</v>
      </c>
      <c r="BQ959">
        <v>69</v>
      </c>
      <c r="BR959">
        <v>39</v>
      </c>
      <c r="BS959">
        <v>73</v>
      </c>
      <c r="BT959">
        <v>51</v>
      </c>
      <c r="BU959">
        <v>67</v>
      </c>
    </row>
    <row r="960" spans="1:73" x14ac:dyDescent="0.25">
      <c r="A960" t="s">
        <v>123</v>
      </c>
      <c r="B960">
        <v>22</v>
      </c>
      <c r="C960" t="s">
        <v>116</v>
      </c>
      <c r="D960">
        <v>20</v>
      </c>
      <c r="E960">
        <f>Merge6[[#This Row],[age]]^2</f>
        <v>400</v>
      </c>
      <c r="F960" s="1">
        <v>5000000</v>
      </c>
      <c r="G960" s="1">
        <v>8500000</v>
      </c>
      <c r="H960" s="1">
        <f>Merge6[[#This Row],[MV at time]]/1000000</f>
        <v>5</v>
      </c>
      <c r="I960" s="1">
        <f>Merge6[[#This Row],[fee]]/1000000</f>
        <v>8.5</v>
      </c>
      <c r="J960" s="2">
        <f>Merge6[[#This Row],[fee]]/Merge6[[#This Row],[MV at time]]</f>
        <v>1.7</v>
      </c>
      <c r="K960" t="s">
        <v>2</v>
      </c>
      <c r="L960" t="s">
        <v>124</v>
      </c>
      <c r="M960" t="s">
        <v>125</v>
      </c>
      <c r="N960" t="s">
        <v>126</v>
      </c>
      <c r="O9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60" t="s">
        <v>42</v>
      </c>
      <c r="R960" t="s">
        <v>55</v>
      </c>
      <c r="S960">
        <v>72</v>
      </c>
      <c r="T960">
        <v>82</v>
      </c>
      <c r="U960">
        <f>Merge6[[#This Row],[POT]]-Merge6[[#This Row],[TOT]]</f>
        <v>10</v>
      </c>
      <c r="V960" t="s">
        <v>8</v>
      </c>
      <c r="W960">
        <f>IF(Merge6[[#This Row],[Preffoot]]="Right",1,0)</f>
        <v>1</v>
      </c>
      <c r="X960" t="s">
        <v>37</v>
      </c>
      <c r="Y960">
        <f>IF(Merge6[[#This Row],[Position2]]="GK",1,0)</f>
        <v>0</v>
      </c>
      <c r="Z960">
        <f>IF(Merge6[[#This Row],[Position2]]="LB",1,0)</f>
        <v>0</v>
      </c>
      <c r="AA960">
        <f>IF(Merge6[[#This Row],[Position2]]="CB",1,0)</f>
        <v>0</v>
      </c>
      <c r="AB960">
        <f>IF(Merge6[[#This Row],[Position2]]="RB",1,0)</f>
        <v>0</v>
      </c>
      <c r="AC960">
        <f>IF(Merge6[[#This Row],[Position2]]="LWB",1,0)</f>
        <v>0</v>
      </c>
      <c r="AD960">
        <f>IF(Merge6[[#This Row],[Position2]]="RWB",1,0)</f>
        <v>0</v>
      </c>
      <c r="AE960">
        <f>IF(Merge6[[#This Row],[Position2]]="LM",1,0)</f>
        <v>0</v>
      </c>
      <c r="AF960">
        <f>IF(Merge6[[#This Row],[Position2]]="CDM",1,0)</f>
        <v>0</v>
      </c>
      <c r="AG960">
        <f>IF(Merge6[[#This Row],[Position2]]="CM",1,0)</f>
        <v>0</v>
      </c>
      <c r="AH960">
        <f>IF(Merge6[[#This Row],[Position2]]="CAM",1,0)</f>
        <v>0</v>
      </c>
      <c r="AI960">
        <f>IF(Merge6[[#This Row],[Position2]]="RM",1,0)</f>
        <v>1</v>
      </c>
      <c r="AJ960">
        <f>IF(Merge6[[#This Row],[Position2]]="LW",1,0)</f>
        <v>0</v>
      </c>
      <c r="AK960">
        <f>IF(Merge6[[#This Row],[Position2]]="RW",1,0)</f>
        <v>0</v>
      </c>
      <c r="AL960">
        <f>IF(Merge6[[#This Row],[Position2]]="CF",1,0)</f>
        <v>0</v>
      </c>
      <c r="AM960">
        <f>IF(Merge6[[#This Row],[Position2]]="ST",1,0)</f>
        <v>0</v>
      </c>
      <c r="AN960">
        <v>71</v>
      </c>
      <c r="AO960">
        <v>76</v>
      </c>
      <c r="AP960">
        <v>74</v>
      </c>
      <c r="AQ960">
        <v>66</v>
      </c>
      <c r="AR960">
        <v>58</v>
      </c>
      <c r="AS960">
        <v>62</v>
      </c>
      <c r="AT960">
        <v>62</v>
      </c>
      <c r="AU960">
        <v>63</v>
      </c>
      <c r="AV960">
        <v>53</v>
      </c>
      <c r="AW960">
        <v>71</v>
      </c>
      <c r="AX960">
        <v>68</v>
      </c>
      <c r="AY960">
        <v>52</v>
      </c>
      <c r="AZ960">
        <v>48</v>
      </c>
      <c r="BA960">
        <v>17</v>
      </c>
      <c r="BB960">
        <v>24</v>
      </c>
      <c r="BC960">
        <v>31</v>
      </c>
      <c r="BD960">
        <v>84</v>
      </c>
      <c r="BE960">
        <v>70</v>
      </c>
      <c r="BF960">
        <v>34</v>
      </c>
      <c r="BG960">
        <v>74</v>
      </c>
      <c r="BH960">
        <v>81</v>
      </c>
      <c r="BI960">
        <v>80</v>
      </c>
      <c r="BJ960">
        <v>43</v>
      </c>
      <c r="BK960">
        <v>10</v>
      </c>
      <c r="BL960">
        <v>11</v>
      </c>
      <c r="BM960">
        <v>13</v>
      </c>
      <c r="BN960">
        <v>6</v>
      </c>
      <c r="BO960">
        <v>12</v>
      </c>
      <c r="BP960">
        <v>57</v>
      </c>
      <c r="BQ960">
        <v>66</v>
      </c>
      <c r="BR960">
        <v>66</v>
      </c>
      <c r="BS960">
        <v>22</v>
      </c>
      <c r="BT960">
        <v>71</v>
      </c>
      <c r="BU960">
        <v>74</v>
      </c>
    </row>
    <row r="961" spans="1:73" x14ac:dyDescent="0.25">
      <c r="A961" t="s">
        <v>1262</v>
      </c>
      <c r="B961">
        <v>23</v>
      </c>
      <c r="C961" t="s">
        <v>17</v>
      </c>
      <c r="D961">
        <v>20</v>
      </c>
      <c r="E961">
        <f>Merge6[[#This Row],[age]]^2</f>
        <v>400</v>
      </c>
      <c r="F961" s="1">
        <v>12000000</v>
      </c>
      <c r="G961" s="1">
        <v>8500000</v>
      </c>
      <c r="H961" s="1">
        <f>Merge6[[#This Row],[MV at time]]/1000000</f>
        <v>12</v>
      </c>
      <c r="I961" s="1">
        <f>Merge6[[#This Row],[fee]]/1000000</f>
        <v>8.5</v>
      </c>
      <c r="J961" s="2">
        <f>Merge6[[#This Row],[fee]]/Merge6[[#This Row],[MV at time]]</f>
        <v>0.70833333333333337</v>
      </c>
      <c r="K961" t="s">
        <v>1233</v>
      </c>
      <c r="L961" t="s">
        <v>18</v>
      </c>
      <c r="M961" t="s">
        <v>1113</v>
      </c>
      <c r="N961" t="s">
        <v>424</v>
      </c>
      <c r="O9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61" t="s">
        <v>7</v>
      </c>
      <c r="R961" t="s">
        <v>7</v>
      </c>
      <c r="S961">
        <v>74</v>
      </c>
      <c r="T961">
        <v>85</v>
      </c>
      <c r="U961">
        <f>Merge6[[#This Row],[POT]]-Merge6[[#This Row],[TOT]]</f>
        <v>11</v>
      </c>
      <c r="V961" t="s">
        <v>8</v>
      </c>
      <c r="W961">
        <f>IF(Merge6[[#This Row],[Preffoot]]="Right",1,0)</f>
        <v>1</v>
      </c>
      <c r="X961" t="s">
        <v>61</v>
      </c>
      <c r="Y961">
        <f>IF(Merge6[[#This Row],[Position2]]="GK",1,0)</f>
        <v>0</v>
      </c>
      <c r="Z961">
        <f>IF(Merge6[[#This Row],[Position2]]="LB",1,0)</f>
        <v>0</v>
      </c>
      <c r="AA961">
        <f>IF(Merge6[[#This Row],[Position2]]="CB",1,0)</f>
        <v>0</v>
      </c>
      <c r="AB961">
        <f>IF(Merge6[[#This Row],[Position2]]="RB",1,0)</f>
        <v>0</v>
      </c>
      <c r="AC961">
        <f>IF(Merge6[[#This Row],[Position2]]="LWB",1,0)</f>
        <v>0</v>
      </c>
      <c r="AD961">
        <f>IF(Merge6[[#This Row],[Position2]]="RWB",1,0)</f>
        <v>0</v>
      </c>
      <c r="AE961">
        <f>IF(Merge6[[#This Row],[Position2]]="LM",1,0)</f>
        <v>0</v>
      </c>
      <c r="AF961">
        <f>IF(Merge6[[#This Row],[Position2]]="CDM",1,0)</f>
        <v>1</v>
      </c>
      <c r="AG961">
        <f>IF(Merge6[[#This Row],[Position2]]="CM",1,0)</f>
        <v>0</v>
      </c>
      <c r="AH961">
        <f>IF(Merge6[[#This Row],[Position2]]="CAM",1,0)</f>
        <v>0</v>
      </c>
      <c r="AI961">
        <f>IF(Merge6[[#This Row],[Position2]]="RM",1,0)</f>
        <v>0</v>
      </c>
      <c r="AJ961">
        <f>IF(Merge6[[#This Row],[Position2]]="LW",1,0)</f>
        <v>0</v>
      </c>
      <c r="AK961">
        <f>IF(Merge6[[#This Row],[Position2]]="RW",1,0)</f>
        <v>0</v>
      </c>
      <c r="AL961">
        <f>IF(Merge6[[#This Row],[Position2]]="CF",1,0)</f>
        <v>0</v>
      </c>
      <c r="AM961">
        <f>IF(Merge6[[#This Row],[Position2]]="ST",1,0)</f>
        <v>0</v>
      </c>
      <c r="AN961">
        <v>73</v>
      </c>
      <c r="AO961">
        <v>69</v>
      </c>
      <c r="AP961">
        <v>62</v>
      </c>
      <c r="AQ961">
        <v>76</v>
      </c>
      <c r="AR961">
        <v>72</v>
      </c>
      <c r="AS961">
        <v>57</v>
      </c>
      <c r="AT961">
        <v>70</v>
      </c>
      <c r="AU961">
        <v>42</v>
      </c>
      <c r="AV961">
        <v>68</v>
      </c>
      <c r="AW961">
        <v>56</v>
      </c>
      <c r="AX961">
        <v>62</v>
      </c>
      <c r="AY961">
        <v>52</v>
      </c>
      <c r="AZ961">
        <v>54</v>
      </c>
      <c r="BA961" t="s">
        <v>1234</v>
      </c>
      <c r="BB961">
        <v>72</v>
      </c>
      <c r="BC961">
        <v>73</v>
      </c>
      <c r="BD961">
        <v>75</v>
      </c>
      <c r="BE961">
        <v>82</v>
      </c>
      <c r="BF961">
        <v>64</v>
      </c>
      <c r="BG961">
        <v>70</v>
      </c>
      <c r="BH961">
        <v>74</v>
      </c>
      <c r="BI961">
        <v>76</v>
      </c>
      <c r="BJ961">
        <v>67</v>
      </c>
      <c r="BK961">
        <v>11</v>
      </c>
      <c r="BL961">
        <v>14</v>
      </c>
      <c r="BM961">
        <v>12</v>
      </c>
      <c r="BN961">
        <v>6</v>
      </c>
      <c r="BO961">
        <v>13</v>
      </c>
      <c r="BP961">
        <v>72</v>
      </c>
      <c r="BQ961">
        <v>72</v>
      </c>
      <c r="BR961">
        <v>68</v>
      </c>
      <c r="BS961">
        <v>72</v>
      </c>
      <c r="BT961">
        <v>69</v>
      </c>
      <c r="BU961">
        <v>75</v>
      </c>
    </row>
    <row r="962" spans="1:73" x14ac:dyDescent="0.25">
      <c r="A962" t="s">
        <v>733</v>
      </c>
      <c r="B962">
        <v>17</v>
      </c>
      <c r="C962" t="s">
        <v>17</v>
      </c>
      <c r="D962">
        <v>21</v>
      </c>
      <c r="E962">
        <f>Merge6[[#This Row],[age]]^2</f>
        <v>441</v>
      </c>
      <c r="F962" s="1">
        <v>22000000</v>
      </c>
      <c r="G962" s="1">
        <v>23000000</v>
      </c>
      <c r="H962" s="1">
        <f>Merge6[[#This Row],[MV at time]]/1000000</f>
        <v>22</v>
      </c>
      <c r="I962" s="1">
        <f>Merge6[[#This Row],[fee]]/1000000</f>
        <v>23</v>
      </c>
      <c r="J962" s="2">
        <f>Merge6[[#This Row],[fee]]/Merge6[[#This Row],[MV at time]]</f>
        <v>1.0454545454545454</v>
      </c>
      <c r="K962" t="s">
        <v>509</v>
      </c>
      <c r="L962" t="s">
        <v>201</v>
      </c>
      <c r="M962" t="s">
        <v>40</v>
      </c>
      <c r="N962" t="s">
        <v>449</v>
      </c>
      <c r="O9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62" t="s">
        <v>42</v>
      </c>
      <c r="R962" t="s">
        <v>60</v>
      </c>
      <c r="S962">
        <v>79</v>
      </c>
      <c r="T962">
        <v>87</v>
      </c>
      <c r="U962">
        <f>Merge6[[#This Row],[POT]]-Merge6[[#This Row],[TOT]]</f>
        <v>8</v>
      </c>
      <c r="V962" t="s">
        <v>8</v>
      </c>
      <c r="W962">
        <f>IF(Merge6[[#This Row],[Preffoot]]="Right",1,0)</f>
        <v>1</v>
      </c>
      <c r="X962" t="s">
        <v>61</v>
      </c>
      <c r="Y962">
        <f>IF(Merge6[[#This Row],[Position2]]="GK",1,0)</f>
        <v>0</v>
      </c>
      <c r="Z962">
        <f>IF(Merge6[[#This Row],[Position2]]="LB",1,0)</f>
        <v>0</v>
      </c>
      <c r="AA962">
        <f>IF(Merge6[[#This Row],[Position2]]="CB",1,0)</f>
        <v>0</v>
      </c>
      <c r="AB962">
        <f>IF(Merge6[[#This Row],[Position2]]="RB",1,0)</f>
        <v>0</v>
      </c>
      <c r="AC962">
        <f>IF(Merge6[[#This Row],[Position2]]="LWB",1,0)</f>
        <v>0</v>
      </c>
      <c r="AD962">
        <f>IF(Merge6[[#This Row],[Position2]]="RWB",1,0)</f>
        <v>0</v>
      </c>
      <c r="AE962">
        <f>IF(Merge6[[#This Row],[Position2]]="LM",1,0)</f>
        <v>0</v>
      </c>
      <c r="AF962">
        <f>IF(Merge6[[#This Row],[Position2]]="CDM",1,0)</f>
        <v>1</v>
      </c>
      <c r="AG962">
        <f>IF(Merge6[[#This Row],[Position2]]="CM",1,0)</f>
        <v>0</v>
      </c>
      <c r="AH962">
        <f>IF(Merge6[[#This Row],[Position2]]="CAM",1,0)</f>
        <v>0</v>
      </c>
      <c r="AI962">
        <f>IF(Merge6[[#This Row],[Position2]]="RM",1,0)</f>
        <v>0</v>
      </c>
      <c r="AJ962">
        <f>IF(Merge6[[#This Row],[Position2]]="LW",1,0)</f>
        <v>0</v>
      </c>
      <c r="AK962">
        <f>IF(Merge6[[#This Row],[Position2]]="RW",1,0)</f>
        <v>0</v>
      </c>
      <c r="AL962">
        <f>IF(Merge6[[#This Row],[Position2]]="CF",1,0)</f>
        <v>0</v>
      </c>
      <c r="AM962">
        <f>IF(Merge6[[#This Row],[Position2]]="ST",1,0)</f>
        <v>0</v>
      </c>
      <c r="AN962">
        <v>79</v>
      </c>
      <c r="AO962">
        <v>77</v>
      </c>
      <c r="AP962">
        <v>65</v>
      </c>
      <c r="AQ962">
        <v>82</v>
      </c>
      <c r="AR962">
        <v>79</v>
      </c>
      <c r="AS962">
        <v>79</v>
      </c>
      <c r="AT962">
        <v>75</v>
      </c>
      <c r="AU962">
        <v>34</v>
      </c>
      <c r="AV962">
        <v>55</v>
      </c>
      <c r="AW962">
        <v>68</v>
      </c>
      <c r="AX962">
        <v>50</v>
      </c>
      <c r="AY962">
        <v>46</v>
      </c>
      <c r="AZ962">
        <v>48</v>
      </c>
      <c r="BA962">
        <v>75</v>
      </c>
      <c r="BB962">
        <v>67</v>
      </c>
      <c r="BC962">
        <v>77</v>
      </c>
      <c r="BD962">
        <v>69</v>
      </c>
      <c r="BE962">
        <v>87</v>
      </c>
      <c r="BF962">
        <v>91</v>
      </c>
      <c r="BG962">
        <v>45</v>
      </c>
      <c r="BH962">
        <v>76</v>
      </c>
      <c r="BI962">
        <v>58</v>
      </c>
      <c r="BJ962">
        <v>73</v>
      </c>
      <c r="BK962">
        <v>8</v>
      </c>
      <c r="BL962">
        <v>14</v>
      </c>
      <c r="BM962">
        <v>9</v>
      </c>
      <c r="BN962">
        <v>10</v>
      </c>
      <c r="BO962">
        <v>10</v>
      </c>
      <c r="BP962">
        <v>72</v>
      </c>
      <c r="BQ962">
        <v>75</v>
      </c>
      <c r="BR962">
        <v>65</v>
      </c>
      <c r="BS962">
        <v>77</v>
      </c>
      <c r="BT962">
        <v>72</v>
      </c>
      <c r="BU962">
        <v>83</v>
      </c>
    </row>
    <row r="963" spans="1:73" x14ac:dyDescent="0.25">
      <c r="A963" t="s">
        <v>1204</v>
      </c>
      <c r="B963">
        <v>11</v>
      </c>
      <c r="C963" t="s">
        <v>17</v>
      </c>
      <c r="D963">
        <v>21</v>
      </c>
      <c r="E963">
        <f>Merge6[[#This Row],[age]]^2</f>
        <v>441</v>
      </c>
      <c r="F963" s="1">
        <v>27000000</v>
      </c>
      <c r="G963" s="1">
        <v>14500000</v>
      </c>
      <c r="H963" s="1">
        <f>Merge6[[#This Row],[MV at time]]/1000000</f>
        <v>27</v>
      </c>
      <c r="I963" s="1">
        <f>Merge6[[#This Row],[fee]]/1000000</f>
        <v>14.5</v>
      </c>
      <c r="J963" s="2">
        <f>Merge6[[#This Row],[fee]]/Merge6[[#This Row],[MV at time]]</f>
        <v>0.53703703703703709</v>
      </c>
      <c r="K963" t="s">
        <v>1050</v>
      </c>
      <c r="L963" t="s">
        <v>18</v>
      </c>
      <c r="M963" t="s">
        <v>1205</v>
      </c>
      <c r="N963" t="s">
        <v>250</v>
      </c>
      <c r="O9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63" t="s">
        <v>50</v>
      </c>
      <c r="R963" t="s">
        <v>7</v>
      </c>
      <c r="S963">
        <v>82</v>
      </c>
      <c r="T963">
        <v>90</v>
      </c>
      <c r="U963">
        <f>Merge6[[#This Row],[POT]]-Merge6[[#This Row],[TOT]]</f>
        <v>8</v>
      </c>
      <c r="V963" t="s">
        <v>8</v>
      </c>
      <c r="W963">
        <f>IF(Merge6[[#This Row],[Preffoot]]="Right",1,0)</f>
        <v>1</v>
      </c>
      <c r="X963" t="s">
        <v>61</v>
      </c>
      <c r="Y963">
        <f>IF(Merge6[[#This Row],[Position2]]="GK",1,0)</f>
        <v>0</v>
      </c>
      <c r="Z963">
        <f>IF(Merge6[[#This Row],[Position2]]="LB",1,0)</f>
        <v>0</v>
      </c>
      <c r="AA963">
        <f>IF(Merge6[[#This Row],[Position2]]="CB",1,0)</f>
        <v>0</v>
      </c>
      <c r="AB963">
        <f>IF(Merge6[[#This Row],[Position2]]="RB",1,0)</f>
        <v>0</v>
      </c>
      <c r="AC963">
        <f>IF(Merge6[[#This Row],[Position2]]="LWB",1,0)</f>
        <v>0</v>
      </c>
      <c r="AD963">
        <f>IF(Merge6[[#This Row],[Position2]]="RWB",1,0)</f>
        <v>0</v>
      </c>
      <c r="AE963">
        <f>IF(Merge6[[#This Row],[Position2]]="LM",1,0)</f>
        <v>0</v>
      </c>
      <c r="AF963">
        <f>IF(Merge6[[#This Row],[Position2]]="CDM",1,0)</f>
        <v>1</v>
      </c>
      <c r="AG963">
        <f>IF(Merge6[[#This Row],[Position2]]="CM",1,0)</f>
        <v>0</v>
      </c>
      <c r="AH963">
        <f>IF(Merge6[[#This Row],[Position2]]="CAM",1,0)</f>
        <v>0</v>
      </c>
      <c r="AI963">
        <f>IF(Merge6[[#This Row],[Position2]]="RM",1,0)</f>
        <v>0</v>
      </c>
      <c r="AJ963">
        <f>IF(Merge6[[#This Row],[Position2]]="LW",1,0)</f>
        <v>0</v>
      </c>
      <c r="AK963">
        <f>IF(Merge6[[#This Row],[Position2]]="RW",1,0)</f>
        <v>0</v>
      </c>
      <c r="AL963">
        <f>IF(Merge6[[#This Row],[Position2]]="CF",1,0)</f>
        <v>0</v>
      </c>
      <c r="AM963">
        <f>IF(Merge6[[#This Row],[Position2]]="ST",1,0)</f>
        <v>0</v>
      </c>
      <c r="AN963">
        <v>83</v>
      </c>
      <c r="AO963">
        <v>75</v>
      </c>
      <c r="AP963">
        <v>63</v>
      </c>
      <c r="AQ963">
        <v>83</v>
      </c>
      <c r="AR963">
        <v>80</v>
      </c>
      <c r="AS963">
        <v>70</v>
      </c>
      <c r="AT963">
        <v>79</v>
      </c>
      <c r="AU963">
        <v>69</v>
      </c>
      <c r="AV963">
        <v>79</v>
      </c>
      <c r="AW963">
        <v>75</v>
      </c>
      <c r="AX963">
        <v>81</v>
      </c>
      <c r="AY963">
        <v>64</v>
      </c>
      <c r="AZ963">
        <v>68</v>
      </c>
      <c r="BA963">
        <v>81</v>
      </c>
      <c r="BB963">
        <v>75</v>
      </c>
      <c r="BC963">
        <v>81</v>
      </c>
      <c r="BD963">
        <v>78</v>
      </c>
      <c r="BE963">
        <v>85</v>
      </c>
      <c r="BF963">
        <v>81</v>
      </c>
      <c r="BG963">
        <v>83</v>
      </c>
      <c r="BH963">
        <v>83</v>
      </c>
      <c r="BI963">
        <v>81</v>
      </c>
      <c r="BJ963">
        <v>65</v>
      </c>
      <c r="BK963">
        <v>7</v>
      </c>
      <c r="BL963">
        <v>13</v>
      </c>
      <c r="BM963">
        <v>9</v>
      </c>
      <c r="BN963">
        <v>8</v>
      </c>
      <c r="BO963">
        <v>7</v>
      </c>
      <c r="BP963">
        <v>84</v>
      </c>
      <c r="BQ963">
        <v>82</v>
      </c>
      <c r="BR963">
        <v>75</v>
      </c>
      <c r="BS963">
        <v>81</v>
      </c>
      <c r="BT963">
        <v>77</v>
      </c>
      <c r="BU963">
        <v>84</v>
      </c>
    </row>
    <row r="964" spans="1:73" x14ac:dyDescent="0.25">
      <c r="A964" t="s">
        <v>455</v>
      </c>
      <c r="B964">
        <v>10</v>
      </c>
      <c r="C964" t="s">
        <v>33</v>
      </c>
      <c r="D964">
        <v>26</v>
      </c>
      <c r="E964">
        <f>Merge6[[#This Row],[age]]^2</f>
        <v>676</v>
      </c>
      <c r="F964" s="1">
        <v>18000000</v>
      </c>
      <c r="G964" s="1">
        <v>11000000</v>
      </c>
      <c r="H964" s="1">
        <f>Merge6[[#This Row],[MV at time]]/1000000</f>
        <v>18</v>
      </c>
      <c r="I964" s="1">
        <f>Merge6[[#This Row],[fee]]/1000000</f>
        <v>11</v>
      </c>
      <c r="J964" s="2">
        <f>Merge6[[#This Row],[fee]]/Merge6[[#This Row],[MV at time]]</f>
        <v>0.61111111111111116</v>
      </c>
      <c r="K964" t="s">
        <v>2</v>
      </c>
      <c r="L964" t="s">
        <v>121</v>
      </c>
      <c r="M964" t="s">
        <v>456</v>
      </c>
      <c r="N964" t="s">
        <v>206</v>
      </c>
      <c r="O9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64" t="s">
        <v>82</v>
      </c>
      <c r="R964" t="s">
        <v>6</v>
      </c>
      <c r="S964">
        <v>78</v>
      </c>
      <c r="T964">
        <v>80</v>
      </c>
      <c r="U964">
        <f>Merge6[[#This Row],[POT]]-Merge6[[#This Row],[TOT]]</f>
        <v>2</v>
      </c>
      <c r="V964" t="s">
        <v>8</v>
      </c>
      <c r="W964">
        <f>IF(Merge6[[#This Row],[Preffoot]]="Right",1,0)</f>
        <v>1</v>
      </c>
      <c r="X964" t="s">
        <v>27</v>
      </c>
      <c r="Y964">
        <f>IF(Merge6[[#This Row],[Position2]]="GK",1,0)</f>
        <v>0</v>
      </c>
      <c r="Z964">
        <f>IF(Merge6[[#This Row],[Position2]]="LB",1,0)</f>
        <v>0</v>
      </c>
      <c r="AA964">
        <f>IF(Merge6[[#This Row],[Position2]]="CB",1,0)</f>
        <v>0</v>
      </c>
      <c r="AB964">
        <f>IF(Merge6[[#This Row],[Position2]]="RB",1,0)</f>
        <v>1</v>
      </c>
      <c r="AC964">
        <f>IF(Merge6[[#This Row],[Position2]]="LWB",1,0)</f>
        <v>0</v>
      </c>
      <c r="AD964">
        <f>IF(Merge6[[#This Row],[Position2]]="RWB",1,0)</f>
        <v>0</v>
      </c>
      <c r="AE964">
        <f>IF(Merge6[[#This Row],[Position2]]="LM",1,0)</f>
        <v>0</v>
      </c>
      <c r="AF964">
        <f>IF(Merge6[[#This Row],[Position2]]="CDM",1,0)</f>
        <v>0</v>
      </c>
      <c r="AG964">
        <f>IF(Merge6[[#This Row],[Position2]]="CM",1,0)</f>
        <v>0</v>
      </c>
      <c r="AH964">
        <f>IF(Merge6[[#This Row],[Position2]]="CAM",1,0)</f>
        <v>0</v>
      </c>
      <c r="AI964">
        <f>IF(Merge6[[#This Row],[Position2]]="RM",1,0)</f>
        <v>0</v>
      </c>
      <c r="AJ964">
        <f>IF(Merge6[[#This Row],[Position2]]="LW",1,0)</f>
        <v>0</v>
      </c>
      <c r="AK964">
        <f>IF(Merge6[[#This Row],[Position2]]="RW",1,0)</f>
        <v>0</v>
      </c>
      <c r="AL964">
        <f>IF(Merge6[[#This Row],[Position2]]="CF",1,0)</f>
        <v>0</v>
      </c>
      <c r="AM964">
        <f>IF(Merge6[[#This Row],[Position2]]="ST",1,0)</f>
        <v>0</v>
      </c>
      <c r="AN964">
        <v>75</v>
      </c>
      <c r="AO964">
        <v>75</v>
      </c>
      <c r="AP964">
        <v>75</v>
      </c>
      <c r="AQ964">
        <v>73</v>
      </c>
      <c r="AR964">
        <v>73</v>
      </c>
      <c r="AS964">
        <v>62</v>
      </c>
      <c r="AT964">
        <v>56</v>
      </c>
      <c r="AU964">
        <v>51</v>
      </c>
      <c r="AV964">
        <v>50</v>
      </c>
      <c r="AW964">
        <v>31</v>
      </c>
      <c r="AX964">
        <v>41</v>
      </c>
      <c r="AY964">
        <v>56</v>
      </c>
      <c r="AZ964">
        <v>43</v>
      </c>
      <c r="BA964">
        <v>76</v>
      </c>
      <c r="BB964">
        <v>76</v>
      </c>
      <c r="BC964">
        <v>75</v>
      </c>
      <c r="BD964">
        <v>85</v>
      </c>
      <c r="BE964">
        <v>89</v>
      </c>
      <c r="BF964">
        <v>69</v>
      </c>
      <c r="BG964">
        <v>77</v>
      </c>
      <c r="BH964">
        <v>85</v>
      </c>
      <c r="BI964">
        <v>78</v>
      </c>
      <c r="BJ964">
        <v>82</v>
      </c>
      <c r="BK964">
        <v>15</v>
      </c>
      <c r="BL964">
        <v>14</v>
      </c>
      <c r="BM964">
        <v>7</v>
      </c>
      <c r="BN964">
        <v>14</v>
      </c>
      <c r="BO964">
        <v>16</v>
      </c>
      <c r="BP964">
        <v>78</v>
      </c>
      <c r="BQ964">
        <v>75</v>
      </c>
      <c r="BR964">
        <v>68</v>
      </c>
      <c r="BS964">
        <v>73</v>
      </c>
      <c r="BT964">
        <v>52</v>
      </c>
      <c r="BU964">
        <v>76</v>
      </c>
    </row>
    <row r="965" spans="1:73" x14ac:dyDescent="0.25">
      <c r="A965" t="s">
        <v>734</v>
      </c>
      <c r="B965">
        <v>41</v>
      </c>
      <c r="C965" t="s">
        <v>17</v>
      </c>
      <c r="D965">
        <v>22</v>
      </c>
      <c r="E965">
        <f>Merge6[[#This Row],[age]]^2</f>
        <v>484</v>
      </c>
      <c r="F965" s="1">
        <v>10000000</v>
      </c>
      <c r="G965" s="1">
        <v>10000000</v>
      </c>
      <c r="H965" s="1">
        <f>Merge6[[#This Row],[MV at time]]/1000000</f>
        <v>10</v>
      </c>
      <c r="I965" s="1">
        <f>Merge6[[#This Row],[fee]]/1000000</f>
        <v>10</v>
      </c>
      <c r="J965" s="2">
        <f>Merge6[[#This Row],[fee]]/Merge6[[#This Row],[MV at time]]</f>
        <v>1</v>
      </c>
      <c r="K965" t="s">
        <v>509</v>
      </c>
      <c r="L965" t="s">
        <v>3</v>
      </c>
      <c r="M965" t="s">
        <v>90</v>
      </c>
      <c r="N965" t="s">
        <v>427</v>
      </c>
      <c r="O9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65" t="s">
        <v>542</v>
      </c>
      <c r="R965" t="s">
        <v>91</v>
      </c>
      <c r="S965">
        <v>76</v>
      </c>
      <c r="T965">
        <v>82</v>
      </c>
      <c r="U965">
        <f>Merge6[[#This Row],[POT]]-Merge6[[#This Row],[TOT]]</f>
        <v>6</v>
      </c>
      <c r="V965" t="s">
        <v>8</v>
      </c>
      <c r="W965">
        <f>IF(Merge6[[#This Row],[Preffoot]]="Right",1,0)</f>
        <v>1</v>
      </c>
      <c r="X965" t="s">
        <v>61</v>
      </c>
      <c r="Y965">
        <f>IF(Merge6[[#This Row],[Position2]]="GK",1,0)</f>
        <v>0</v>
      </c>
      <c r="Z965">
        <f>IF(Merge6[[#This Row],[Position2]]="LB",1,0)</f>
        <v>0</v>
      </c>
      <c r="AA965">
        <f>IF(Merge6[[#This Row],[Position2]]="CB",1,0)</f>
        <v>0</v>
      </c>
      <c r="AB965">
        <f>IF(Merge6[[#This Row],[Position2]]="RB",1,0)</f>
        <v>0</v>
      </c>
      <c r="AC965">
        <f>IF(Merge6[[#This Row],[Position2]]="LWB",1,0)</f>
        <v>0</v>
      </c>
      <c r="AD965">
        <f>IF(Merge6[[#This Row],[Position2]]="RWB",1,0)</f>
        <v>0</v>
      </c>
      <c r="AE965">
        <f>IF(Merge6[[#This Row],[Position2]]="LM",1,0)</f>
        <v>0</v>
      </c>
      <c r="AF965">
        <f>IF(Merge6[[#This Row],[Position2]]="CDM",1,0)</f>
        <v>1</v>
      </c>
      <c r="AG965">
        <f>IF(Merge6[[#This Row],[Position2]]="CM",1,0)</f>
        <v>0</v>
      </c>
      <c r="AH965">
        <f>IF(Merge6[[#This Row],[Position2]]="CAM",1,0)</f>
        <v>0</v>
      </c>
      <c r="AI965">
        <f>IF(Merge6[[#This Row],[Position2]]="RM",1,0)</f>
        <v>0</v>
      </c>
      <c r="AJ965">
        <f>IF(Merge6[[#This Row],[Position2]]="LW",1,0)</f>
        <v>0</v>
      </c>
      <c r="AK965">
        <f>IF(Merge6[[#This Row],[Position2]]="RW",1,0)</f>
        <v>0</v>
      </c>
      <c r="AL965">
        <f>IF(Merge6[[#This Row],[Position2]]="CF",1,0)</f>
        <v>0</v>
      </c>
      <c r="AM965">
        <f>IF(Merge6[[#This Row],[Position2]]="ST",1,0)</f>
        <v>0</v>
      </c>
      <c r="AN965">
        <v>66</v>
      </c>
      <c r="AO965">
        <v>65</v>
      </c>
      <c r="AP965">
        <v>51</v>
      </c>
      <c r="AQ965">
        <v>70</v>
      </c>
      <c r="AR965">
        <v>67</v>
      </c>
      <c r="AS965">
        <v>47</v>
      </c>
      <c r="AT965">
        <v>53</v>
      </c>
      <c r="AU965">
        <v>36</v>
      </c>
      <c r="AV965">
        <v>64</v>
      </c>
      <c r="AW965">
        <v>47</v>
      </c>
      <c r="AX965">
        <v>41</v>
      </c>
      <c r="AY965">
        <v>48</v>
      </c>
      <c r="AZ965">
        <v>47</v>
      </c>
      <c r="BA965">
        <v>80</v>
      </c>
      <c r="BB965">
        <v>78</v>
      </c>
      <c r="BC965">
        <v>80</v>
      </c>
      <c r="BD965">
        <v>74</v>
      </c>
      <c r="BE965">
        <v>92</v>
      </c>
      <c r="BF965">
        <v>61</v>
      </c>
      <c r="BG965">
        <v>88</v>
      </c>
      <c r="BH965">
        <v>66</v>
      </c>
      <c r="BI965">
        <v>79</v>
      </c>
      <c r="BJ965">
        <v>83</v>
      </c>
      <c r="BK965">
        <v>14</v>
      </c>
      <c r="BL965">
        <v>6</v>
      </c>
      <c r="BM965">
        <v>10</v>
      </c>
      <c r="BN965">
        <v>5</v>
      </c>
      <c r="BO965">
        <v>9</v>
      </c>
      <c r="BP965">
        <v>90</v>
      </c>
      <c r="BQ965">
        <v>74</v>
      </c>
      <c r="BR965">
        <v>31</v>
      </c>
      <c r="BS965">
        <v>83</v>
      </c>
      <c r="BT965">
        <v>60</v>
      </c>
      <c r="BU965">
        <v>65</v>
      </c>
    </row>
    <row r="966" spans="1:73" x14ac:dyDescent="0.25">
      <c r="A966" t="s">
        <v>494</v>
      </c>
      <c r="B966">
        <v>35</v>
      </c>
      <c r="C966" t="s">
        <v>17</v>
      </c>
      <c r="D966">
        <v>21</v>
      </c>
      <c r="E966">
        <f>Merge6[[#This Row],[age]]^2</f>
        <v>441</v>
      </c>
      <c r="F966" s="1">
        <v>6000000</v>
      </c>
      <c r="G966" s="1">
        <v>10000000</v>
      </c>
      <c r="H966" s="1">
        <f>Merge6[[#This Row],[MV at time]]/1000000</f>
        <v>6</v>
      </c>
      <c r="I966" s="1">
        <f>Merge6[[#This Row],[fee]]/1000000</f>
        <v>10</v>
      </c>
      <c r="J966" s="2">
        <f>Merge6[[#This Row],[fee]]/Merge6[[#This Row],[MV at time]]</f>
        <v>1.6666666666666667</v>
      </c>
      <c r="K966" t="s">
        <v>2</v>
      </c>
      <c r="L966" t="s">
        <v>3</v>
      </c>
      <c r="M966" t="s">
        <v>495</v>
      </c>
      <c r="N966" t="s">
        <v>95</v>
      </c>
      <c r="O9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66" t="s">
        <v>81</v>
      </c>
      <c r="R966" t="s">
        <v>6</v>
      </c>
      <c r="S966">
        <v>62</v>
      </c>
      <c r="T966">
        <v>76</v>
      </c>
      <c r="U966">
        <f>Merge6[[#This Row],[POT]]-Merge6[[#This Row],[TOT]]</f>
        <v>14</v>
      </c>
      <c r="V966" t="s">
        <v>43</v>
      </c>
      <c r="W966">
        <f>IF(Merge6[[#This Row],[Preffoot]]="Right",1,0)</f>
        <v>0</v>
      </c>
      <c r="X966" t="s">
        <v>20</v>
      </c>
      <c r="Y966">
        <f>IF(Merge6[[#This Row],[Position2]]="GK",1,0)</f>
        <v>0</v>
      </c>
      <c r="Z966">
        <f>IF(Merge6[[#This Row],[Position2]]="LB",1,0)</f>
        <v>0</v>
      </c>
      <c r="AA966">
        <f>IF(Merge6[[#This Row],[Position2]]="CB",1,0)</f>
        <v>0</v>
      </c>
      <c r="AB966">
        <f>IF(Merge6[[#This Row],[Position2]]="RB",1,0)</f>
        <v>0</v>
      </c>
      <c r="AC966">
        <f>IF(Merge6[[#This Row],[Position2]]="LWB",1,0)</f>
        <v>0</v>
      </c>
      <c r="AD966">
        <f>IF(Merge6[[#This Row],[Position2]]="RWB",1,0)</f>
        <v>0</v>
      </c>
      <c r="AE966">
        <f>IF(Merge6[[#This Row],[Position2]]="LM",1,0)</f>
        <v>0</v>
      </c>
      <c r="AF966">
        <f>IF(Merge6[[#This Row],[Position2]]="CDM",1,0)</f>
        <v>0</v>
      </c>
      <c r="AG966">
        <f>IF(Merge6[[#This Row],[Position2]]="CM",1,0)</f>
        <v>1</v>
      </c>
      <c r="AH966">
        <f>IF(Merge6[[#This Row],[Position2]]="CAM",1,0)</f>
        <v>0</v>
      </c>
      <c r="AI966">
        <f>IF(Merge6[[#This Row],[Position2]]="RM",1,0)</f>
        <v>0</v>
      </c>
      <c r="AJ966">
        <f>IF(Merge6[[#This Row],[Position2]]="LW",1,0)</f>
        <v>0</v>
      </c>
      <c r="AK966">
        <f>IF(Merge6[[#This Row],[Position2]]="RW",1,0)</f>
        <v>0</v>
      </c>
      <c r="AL966">
        <f>IF(Merge6[[#This Row],[Position2]]="CF",1,0)</f>
        <v>0</v>
      </c>
      <c r="AM966">
        <f>IF(Merge6[[#This Row],[Position2]]="ST",1,0)</f>
        <v>0</v>
      </c>
      <c r="AN966">
        <v>66</v>
      </c>
      <c r="AO966">
        <v>62</v>
      </c>
      <c r="AP966">
        <v>53</v>
      </c>
      <c r="AQ966">
        <v>68</v>
      </c>
      <c r="AR966">
        <v>60</v>
      </c>
      <c r="AS966">
        <v>59</v>
      </c>
      <c r="AT966">
        <v>55</v>
      </c>
      <c r="AU966">
        <v>51</v>
      </c>
      <c r="AV966">
        <v>53</v>
      </c>
      <c r="AW966">
        <v>48</v>
      </c>
      <c r="AX966">
        <v>39</v>
      </c>
      <c r="AY966">
        <v>50</v>
      </c>
      <c r="AZ966">
        <v>41</v>
      </c>
      <c r="BA966">
        <v>70</v>
      </c>
      <c r="BB966">
        <v>69</v>
      </c>
      <c r="BC966">
        <v>68</v>
      </c>
      <c r="BD966">
        <v>67</v>
      </c>
      <c r="BE966">
        <v>71</v>
      </c>
      <c r="BF966">
        <v>66</v>
      </c>
      <c r="BG966">
        <v>70</v>
      </c>
      <c r="BH966">
        <v>69</v>
      </c>
      <c r="BI966">
        <v>65</v>
      </c>
      <c r="BJ966">
        <v>58</v>
      </c>
      <c r="BK966">
        <v>8</v>
      </c>
      <c r="BL966">
        <v>11</v>
      </c>
      <c r="BM966">
        <v>7</v>
      </c>
      <c r="BN966">
        <v>10</v>
      </c>
      <c r="BO966">
        <v>14</v>
      </c>
      <c r="BP966">
        <v>50</v>
      </c>
      <c r="BQ966">
        <v>63</v>
      </c>
      <c r="BR966">
        <v>46</v>
      </c>
      <c r="BS966">
        <v>65</v>
      </c>
      <c r="BT966">
        <v>47</v>
      </c>
      <c r="BU966">
        <v>63</v>
      </c>
    </row>
    <row r="967" spans="1:73" x14ac:dyDescent="0.25">
      <c r="A967" t="s">
        <v>430</v>
      </c>
      <c r="B967">
        <v>16</v>
      </c>
      <c r="C967" t="s">
        <v>28</v>
      </c>
      <c r="D967">
        <v>24</v>
      </c>
      <c r="E967">
        <f>Merge6[[#This Row],[age]]^2</f>
        <v>576</v>
      </c>
      <c r="F967" s="1">
        <v>9500000</v>
      </c>
      <c r="G967" s="1">
        <v>12000000</v>
      </c>
      <c r="H967" s="1">
        <f>Merge6[[#This Row],[MV at time]]/1000000</f>
        <v>9.5</v>
      </c>
      <c r="I967" s="1">
        <f>Merge6[[#This Row],[fee]]/1000000</f>
        <v>12</v>
      </c>
      <c r="J967" s="2">
        <f>Merge6[[#This Row],[fee]]/Merge6[[#This Row],[MV at time]]</f>
        <v>1.263157894736842</v>
      </c>
      <c r="K967" t="s">
        <v>2</v>
      </c>
      <c r="L967" t="s">
        <v>340</v>
      </c>
      <c r="M967" t="s">
        <v>431</v>
      </c>
      <c r="N967" t="s">
        <v>244</v>
      </c>
      <c r="O9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9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967" t="s">
        <v>66</v>
      </c>
      <c r="R967" t="s">
        <v>66</v>
      </c>
      <c r="S967">
        <v>76</v>
      </c>
      <c r="T967">
        <v>84</v>
      </c>
      <c r="U967">
        <f>Merge6[[#This Row],[POT]]-Merge6[[#This Row],[TOT]]</f>
        <v>8</v>
      </c>
      <c r="V967" t="s">
        <v>8</v>
      </c>
      <c r="W967">
        <f>IF(Merge6[[#This Row],[Preffoot]]="Right",1,0)</f>
        <v>1</v>
      </c>
      <c r="X967" t="s">
        <v>15</v>
      </c>
      <c r="Y967">
        <f>IF(Merge6[[#This Row],[Position2]]="GK",1,0)</f>
        <v>0</v>
      </c>
      <c r="Z967">
        <f>IF(Merge6[[#This Row],[Position2]]="LB",1,0)</f>
        <v>0</v>
      </c>
      <c r="AA967">
        <f>IF(Merge6[[#This Row],[Position2]]="CB",1,0)</f>
        <v>0</v>
      </c>
      <c r="AB967">
        <f>IF(Merge6[[#This Row],[Position2]]="RB",1,0)</f>
        <v>0</v>
      </c>
      <c r="AC967">
        <f>IF(Merge6[[#This Row],[Position2]]="LWB",1,0)</f>
        <v>0</v>
      </c>
      <c r="AD967">
        <f>IF(Merge6[[#This Row],[Position2]]="RWB",1,0)</f>
        <v>0</v>
      </c>
      <c r="AE967">
        <f>IF(Merge6[[#This Row],[Position2]]="LM",1,0)</f>
        <v>0</v>
      </c>
      <c r="AF967">
        <f>IF(Merge6[[#This Row],[Position2]]="CDM",1,0)</f>
        <v>0</v>
      </c>
      <c r="AG967">
        <f>IF(Merge6[[#This Row],[Position2]]="CM",1,0)</f>
        <v>0</v>
      </c>
      <c r="AH967">
        <f>IF(Merge6[[#This Row],[Position2]]="CAM",1,0)</f>
        <v>0</v>
      </c>
      <c r="AI967">
        <f>IF(Merge6[[#This Row],[Position2]]="RM",1,0)</f>
        <v>0</v>
      </c>
      <c r="AJ967">
        <f>IF(Merge6[[#This Row],[Position2]]="LW",1,0)</f>
        <v>0</v>
      </c>
      <c r="AK967">
        <f>IF(Merge6[[#This Row],[Position2]]="RW",1,0)</f>
        <v>0</v>
      </c>
      <c r="AL967">
        <f>IF(Merge6[[#This Row],[Position2]]="CF",1,0)</f>
        <v>0</v>
      </c>
      <c r="AM967">
        <f>IF(Merge6[[#This Row],[Position2]]="ST",1,0)</f>
        <v>1</v>
      </c>
      <c r="AN967">
        <v>74</v>
      </c>
      <c r="AO967">
        <v>73</v>
      </c>
      <c r="AP967">
        <v>64</v>
      </c>
      <c r="AQ967">
        <v>67</v>
      </c>
      <c r="AR967">
        <v>63</v>
      </c>
      <c r="AS967">
        <v>84</v>
      </c>
      <c r="AT967">
        <v>73</v>
      </c>
      <c r="AU967">
        <v>76</v>
      </c>
      <c r="AV967">
        <v>72</v>
      </c>
      <c r="AW967">
        <v>66</v>
      </c>
      <c r="AX967">
        <v>50</v>
      </c>
      <c r="AY967">
        <v>55</v>
      </c>
      <c r="AZ967">
        <v>71</v>
      </c>
      <c r="BA967">
        <v>39</v>
      </c>
      <c r="BB967">
        <v>32</v>
      </c>
      <c r="BC967">
        <v>33</v>
      </c>
      <c r="BD967">
        <v>79</v>
      </c>
      <c r="BE967">
        <v>65</v>
      </c>
      <c r="BF967">
        <v>72</v>
      </c>
      <c r="BG967">
        <v>76</v>
      </c>
      <c r="BH967">
        <v>79</v>
      </c>
      <c r="BI967">
        <v>77</v>
      </c>
      <c r="BJ967">
        <v>90</v>
      </c>
      <c r="BK967">
        <v>9</v>
      </c>
      <c r="BL967">
        <v>6</v>
      </c>
      <c r="BM967">
        <v>10</v>
      </c>
      <c r="BN967">
        <v>14</v>
      </c>
      <c r="BO967">
        <v>15</v>
      </c>
      <c r="BP967">
        <v>67</v>
      </c>
      <c r="BQ967">
        <v>74</v>
      </c>
      <c r="BR967">
        <v>77</v>
      </c>
      <c r="BS967">
        <v>34</v>
      </c>
      <c r="BT967">
        <v>60</v>
      </c>
      <c r="BU967">
        <v>65</v>
      </c>
    </row>
    <row r="968" spans="1:73" x14ac:dyDescent="0.25">
      <c r="A968" t="s">
        <v>1331</v>
      </c>
      <c r="B968">
        <v>9</v>
      </c>
      <c r="C968" t="s">
        <v>28</v>
      </c>
      <c r="D968">
        <v>25</v>
      </c>
      <c r="E968">
        <f>Merge6[[#This Row],[age]]^2</f>
        <v>625</v>
      </c>
      <c r="F968" s="1">
        <v>25000000</v>
      </c>
      <c r="G968" s="1">
        <v>18000000</v>
      </c>
      <c r="H968" s="1">
        <f>Merge6[[#This Row],[MV at time]]/1000000</f>
        <v>25</v>
      </c>
      <c r="I968" s="1">
        <f>Merge6[[#This Row],[fee]]/1000000</f>
        <v>18</v>
      </c>
      <c r="J968" s="2">
        <f>Merge6[[#This Row],[fee]]/Merge6[[#This Row],[MV at time]]</f>
        <v>0.72</v>
      </c>
      <c r="K968" t="s">
        <v>1233</v>
      </c>
      <c r="L968" t="s">
        <v>467</v>
      </c>
      <c r="M968" t="s">
        <v>90</v>
      </c>
      <c r="N968" t="s">
        <v>319</v>
      </c>
      <c r="O9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68" t="s">
        <v>91</v>
      </c>
      <c r="R968" t="s">
        <v>60</v>
      </c>
      <c r="S968">
        <v>78</v>
      </c>
      <c r="T968">
        <v>82</v>
      </c>
      <c r="U968">
        <f>Merge6[[#This Row],[POT]]-Merge6[[#This Row],[TOT]]</f>
        <v>4</v>
      </c>
      <c r="V968" t="s">
        <v>8</v>
      </c>
      <c r="W968">
        <f>IF(Merge6[[#This Row],[Preffoot]]="Right",1,0)</f>
        <v>1</v>
      </c>
      <c r="X968" t="s">
        <v>15</v>
      </c>
      <c r="Y968">
        <f>IF(Merge6[[#This Row],[Position2]]="GK",1,0)</f>
        <v>0</v>
      </c>
      <c r="Z968">
        <f>IF(Merge6[[#This Row],[Position2]]="LB",1,0)</f>
        <v>0</v>
      </c>
      <c r="AA968">
        <f>IF(Merge6[[#This Row],[Position2]]="CB",1,0)</f>
        <v>0</v>
      </c>
      <c r="AB968">
        <f>IF(Merge6[[#This Row],[Position2]]="RB",1,0)</f>
        <v>0</v>
      </c>
      <c r="AC968">
        <f>IF(Merge6[[#This Row],[Position2]]="LWB",1,0)</f>
        <v>0</v>
      </c>
      <c r="AD968">
        <f>IF(Merge6[[#This Row],[Position2]]="RWB",1,0)</f>
        <v>0</v>
      </c>
      <c r="AE968">
        <f>IF(Merge6[[#This Row],[Position2]]="LM",1,0)</f>
        <v>0</v>
      </c>
      <c r="AF968">
        <f>IF(Merge6[[#This Row],[Position2]]="CDM",1,0)</f>
        <v>0</v>
      </c>
      <c r="AG968">
        <f>IF(Merge6[[#This Row],[Position2]]="CM",1,0)</f>
        <v>0</v>
      </c>
      <c r="AH968">
        <f>IF(Merge6[[#This Row],[Position2]]="CAM",1,0)</f>
        <v>0</v>
      </c>
      <c r="AI968">
        <f>IF(Merge6[[#This Row],[Position2]]="RM",1,0)</f>
        <v>0</v>
      </c>
      <c r="AJ968">
        <f>IF(Merge6[[#This Row],[Position2]]="LW",1,0)</f>
        <v>0</v>
      </c>
      <c r="AK968">
        <f>IF(Merge6[[#This Row],[Position2]]="RW",1,0)</f>
        <v>0</v>
      </c>
      <c r="AL968">
        <f>IF(Merge6[[#This Row],[Position2]]="CF",1,0)</f>
        <v>0</v>
      </c>
      <c r="AM968">
        <f>IF(Merge6[[#This Row],[Position2]]="ST",1,0)</f>
        <v>1</v>
      </c>
      <c r="AN968">
        <v>78</v>
      </c>
      <c r="AO968">
        <v>74</v>
      </c>
      <c r="AP968">
        <v>59</v>
      </c>
      <c r="AQ968">
        <v>77</v>
      </c>
      <c r="AR968">
        <v>64</v>
      </c>
      <c r="AS968">
        <v>87</v>
      </c>
      <c r="AT968">
        <v>74</v>
      </c>
      <c r="AU968">
        <v>82</v>
      </c>
      <c r="AV968">
        <v>62</v>
      </c>
      <c r="AW968">
        <v>50</v>
      </c>
      <c r="AX968">
        <v>47</v>
      </c>
      <c r="AY968">
        <v>57</v>
      </c>
      <c r="AZ968">
        <v>73</v>
      </c>
      <c r="BA968" t="s">
        <v>1234</v>
      </c>
      <c r="BB968">
        <v>47</v>
      </c>
      <c r="BC968">
        <v>46</v>
      </c>
      <c r="BD968">
        <v>64</v>
      </c>
      <c r="BE968">
        <v>67</v>
      </c>
      <c r="BF968">
        <v>83</v>
      </c>
      <c r="BG968">
        <v>53</v>
      </c>
      <c r="BH968">
        <v>62</v>
      </c>
      <c r="BI968">
        <v>63</v>
      </c>
      <c r="BJ968">
        <v>54</v>
      </c>
      <c r="BK968">
        <v>14</v>
      </c>
      <c r="BL968">
        <v>7</v>
      </c>
      <c r="BM968">
        <v>6</v>
      </c>
      <c r="BN968">
        <v>13</v>
      </c>
      <c r="BO968">
        <v>15</v>
      </c>
      <c r="BP968">
        <v>44</v>
      </c>
      <c r="BQ968">
        <v>78</v>
      </c>
      <c r="BR968">
        <v>81</v>
      </c>
      <c r="BS968">
        <v>34</v>
      </c>
      <c r="BT968">
        <v>75</v>
      </c>
      <c r="BU968">
        <v>74</v>
      </c>
    </row>
    <row r="969" spans="1:73" x14ac:dyDescent="0.25">
      <c r="A969" t="s">
        <v>1246</v>
      </c>
      <c r="B969">
        <v>0</v>
      </c>
      <c r="C969" t="s">
        <v>57</v>
      </c>
      <c r="D969">
        <v>26</v>
      </c>
      <c r="E969">
        <f>Merge6[[#This Row],[age]]^2</f>
        <v>676</v>
      </c>
      <c r="F969" s="1">
        <v>13000000</v>
      </c>
      <c r="G969" s="1">
        <v>9100000</v>
      </c>
      <c r="H969" s="1">
        <f>Merge6[[#This Row],[MV at time]]/1000000</f>
        <v>13</v>
      </c>
      <c r="I969" s="1">
        <f>Merge6[[#This Row],[fee]]/1000000</f>
        <v>9.1</v>
      </c>
      <c r="J969" s="2">
        <f>Merge6[[#This Row],[fee]]/Merge6[[#This Row],[MV at time]]</f>
        <v>0.7</v>
      </c>
      <c r="K969" t="s">
        <v>1233</v>
      </c>
      <c r="L969" t="s">
        <v>295</v>
      </c>
      <c r="M969" t="s">
        <v>424</v>
      </c>
      <c r="N969" t="s">
        <v>275</v>
      </c>
      <c r="O9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69" t="s">
        <v>7</v>
      </c>
      <c r="R969" t="s">
        <v>60</v>
      </c>
      <c r="S969">
        <v>77</v>
      </c>
      <c r="T969">
        <v>80</v>
      </c>
      <c r="U969">
        <f>Merge6[[#This Row],[POT]]-Merge6[[#This Row],[TOT]]</f>
        <v>3</v>
      </c>
      <c r="V969" t="s">
        <v>8</v>
      </c>
      <c r="W969">
        <f>IF(Merge6[[#This Row],[Preffoot]]="Right",1,0)</f>
        <v>1</v>
      </c>
      <c r="X969" t="s">
        <v>20</v>
      </c>
      <c r="Y969">
        <f>IF(Merge6[[#This Row],[Position2]]="GK",1,0)</f>
        <v>0</v>
      </c>
      <c r="Z969">
        <f>IF(Merge6[[#This Row],[Position2]]="LB",1,0)</f>
        <v>0</v>
      </c>
      <c r="AA969">
        <f>IF(Merge6[[#This Row],[Position2]]="CB",1,0)</f>
        <v>0</v>
      </c>
      <c r="AB969">
        <f>IF(Merge6[[#This Row],[Position2]]="RB",1,0)</f>
        <v>0</v>
      </c>
      <c r="AC969">
        <f>IF(Merge6[[#This Row],[Position2]]="LWB",1,0)</f>
        <v>0</v>
      </c>
      <c r="AD969">
        <f>IF(Merge6[[#This Row],[Position2]]="RWB",1,0)</f>
        <v>0</v>
      </c>
      <c r="AE969">
        <f>IF(Merge6[[#This Row],[Position2]]="LM",1,0)</f>
        <v>0</v>
      </c>
      <c r="AF969">
        <f>IF(Merge6[[#This Row],[Position2]]="CDM",1,0)</f>
        <v>0</v>
      </c>
      <c r="AG969">
        <f>IF(Merge6[[#This Row],[Position2]]="CM",1,0)</f>
        <v>1</v>
      </c>
      <c r="AH969">
        <f>IF(Merge6[[#This Row],[Position2]]="CAM",1,0)</f>
        <v>0</v>
      </c>
      <c r="AI969">
        <f>IF(Merge6[[#This Row],[Position2]]="RM",1,0)</f>
        <v>0</v>
      </c>
      <c r="AJ969">
        <f>IF(Merge6[[#This Row],[Position2]]="LW",1,0)</f>
        <v>0</v>
      </c>
      <c r="AK969">
        <f>IF(Merge6[[#This Row],[Position2]]="RW",1,0)</f>
        <v>0</v>
      </c>
      <c r="AL969">
        <f>IF(Merge6[[#This Row],[Position2]]="CF",1,0)</f>
        <v>0</v>
      </c>
      <c r="AM969">
        <f>IF(Merge6[[#This Row],[Position2]]="ST",1,0)</f>
        <v>0</v>
      </c>
      <c r="AN969">
        <v>81</v>
      </c>
      <c r="AO969">
        <v>81</v>
      </c>
      <c r="AP969">
        <v>69</v>
      </c>
      <c r="AQ969">
        <v>82</v>
      </c>
      <c r="AR969">
        <v>78</v>
      </c>
      <c r="AS969">
        <v>61</v>
      </c>
      <c r="AT969">
        <v>74</v>
      </c>
      <c r="AU969">
        <v>65</v>
      </c>
      <c r="AV969">
        <v>69</v>
      </c>
      <c r="AW969">
        <v>72</v>
      </c>
      <c r="AX969">
        <v>70</v>
      </c>
      <c r="AY969">
        <v>70</v>
      </c>
      <c r="AZ969">
        <v>68</v>
      </c>
      <c r="BA969" t="s">
        <v>1234</v>
      </c>
      <c r="BB969">
        <v>72</v>
      </c>
      <c r="BC969">
        <v>72</v>
      </c>
      <c r="BD969">
        <v>63</v>
      </c>
      <c r="BE969">
        <v>81</v>
      </c>
      <c r="BF969">
        <v>69</v>
      </c>
      <c r="BG969">
        <v>73</v>
      </c>
      <c r="BH969">
        <v>58</v>
      </c>
      <c r="BI969">
        <v>65</v>
      </c>
      <c r="BJ969">
        <v>63</v>
      </c>
      <c r="BK969">
        <v>9</v>
      </c>
      <c r="BL969">
        <v>9</v>
      </c>
      <c r="BM969">
        <v>11</v>
      </c>
      <c r="BN969">
        <v>13</v>
      </c>
      <c r="BO969">
        <v>6</v>
      </c>
      <c r="BP969">
        <v>69</v>
      </c>
      <c r="BQ969">
        <v>71</v>
      </c>
      <c r="BR969">
        <v>70</v>
      </c>
      <c r="BS969">
        <v>67</v>
      </c>
      <c r="BT969">
        <v>76</v>
      </c>
      <c r="BU969">
        <v>77</v>
      </c>
    </row>
    <row r="970" spans="1:73" x14ac:dyDescent="0.25">
      <c r="A970" t="s">
        <v>911</v>
      </c>
      <c r="B970">
        <v>21</v>
      </c>
      <c r="C970" t="s">
        <v>28</v>
      </c>
      <c r="D970">
        <v>29</v>
      </c>
      <c r="E970">
        <f>Merge6[[#This Row],[age]]^2</f>
        <v>841</v>
      </c>
      <c r="F970" s="1">
        <v>7000000</v>
      </c>
      <c r="G970" s="1">
        <v>6500000</v>
      </c>
      <c r="H970" s="1">
        <f>Merge6[[#This Row],[MV at time]]/1000000</f>
        <v>7</v>
      </c>
      <c r="I970" s="1">
        <f>Merge6[[#This Row],[fee]]/1000000</f>
        <v>6.5</v>
      </c>
      <c r="J970" s="2">
        <f>Merge6[[#This Row],[fee]]/Merge6[[#This Row],[MV at time]]</f>
        <v>0.9285714285714286</v>
      </c>
      <c r="K970" t="s">
        <v>773</v>
      </c>
      <c r="L970" t="s">
        <v>98</v>
      </c>
      <c r="M970" t="s">
        <v>912</v>
      </c>
      <c r="N970" t="s">
        <v>819</v>
      </c>
      <c r="O9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70" t="s">
        <v>91</v>
      </c>
      <c r="R970" t="s">
        <v>91</v>
      </c>
      <c r="S970">
        <v>75</v>
      </c>
      <c r="T970">
        <v>75</v>
      </c>
      <c r="U970">
        <f>Merge6[[#This Row],[POT]]-Merge6[[#This Row],[TOT]]</f>
        <v>0</v>
      </c>
      <c r="V970" t="s">
        <v>8</v>
      </c>
      <c r="W970">
        <f>IF(Merge6[[#This Row],[Preffoot]]="Right",1,0)</f>
        <v>1</v>
      </c>
      <c r="X970" t="s">
        <v>15</v>
      </c>
      <c r="Y970">
        <f>IF(Merge6[[#This Row],[Position2]]="GK",1,0)</f>
        <v>0</v>
      </c>
      <c r="Z970">
        <f>IF(Merge6[[#This Row],[Position2]]="LB",1,0)</f>
        <v>0</v>
      </c>
      <c r="AA970">
        <f>IF(Merge6[[#This Row],[Position2]]="CB",1,0)</f>
        <v>0</v>
      </c>
      <c r="AB970">
        <f>IF(Merge6[[#This Row],[Position2]]="RB",1,0)</f>
        <v>0</v>
      </c>
      <c r="AC970">
        <f>IF(Merge6[[#This Row],[Position2]]="LWB",1,0)</f>
        <v>0</v>
      </c>
      <c r="AD970">
        <f>IF(Merge6[[#This Row],[Position2]]="RWB",1,0)</f>
        <v>0</v>
      </c>
      <c r="AE970">
        <f>IF(Merge6[[#This Row],[Position2]]="LM",1,0)</f>
        <v>0</v>
      </c>
      <c r="AF970">
        <f>IF(Merge6[[#This Row],[Position2]]="CDM",1,0)</f>
        <v>0</v>
      </c>
      <c r="AG970">
        <f>IF(Merge6[[#This Row],[Position2]]="CM",1,0)</f>
        <v>0</v>
      </c>
      <c r="AH970">
        <f>IF(Merge6[[#This Row],[Position2]]="CAM",1,0)</f>
        <v>0</v>
      </c>
      <c r="AI970">
        <f>IF(Merge6[[#This Row],[Position2]]="RM",1,0)</f>
        <v>0</v>
      </c>
      <c r="AJ970">
        <f>IF(Merge6[[#This Row],[Position2]]="LW",1,0)</f>
        <v>0</v>
      </c>
      <c r="AK970">
        <f>IF(Merge6[[#This Row],[Position2]]="RW",1,0)</f>
        <v>0</v>
      </c>
      <c r="AL970">
        <f>IF(Merge6[[#This Row],[Position2]]="CF",1,0)</f>
        <v>0</v>
      </c>
      <c r="AM970">
        <f>IF(Merge6[[#This Row],[Position2]]="ST",1,0)</f>
        <v>1</v>
      </c>
      <c r="AN970">
        <v>74</v>
      </c>
      <c r="AO970">
        <v>69</v>
      </c>
      <c r="AP970">
        <v>32</v>
      </c>
      <c r="AQ970">
        <v>71</v>
      </c>
      <c r="AR970">
        <v>39</v>
      </c>
      <c r="AS970">
        <v>83</v>
      </c>
      <c r="AT970">
        <v>77</v>
      </c>
      <c r="AU970">
        <v>80</v>
      </c>
      <c r="AV970">
        <v>66</v>
      </c>
      <c r="AW970">
        <v>39</v>
      </c>
      <c r="AX970">
        <v>42</v>
      </c>
      <c r="AY970">
        <v>65</v>
      </c>
      <c r="AZ970">
        <v>73</v>
      </c>
      <c r="BA970">
        <v>21</v>
      </c>
      <c r="BB970">
        <v>24</v>
      </c>
      <c r="BC970">
        <v>30</v>
      </c>
      <c r="BD970">
        <v>62</v>
      </c>
      <c r="BE970">
        <v>74</v>
      </c>
      <c r="BF970">
        <v>80</v>
      </c>
      <c r="BG970">
        <v>55</v>
      </c>
      <c r="BH970">
        <v>60</v>
      </c>
      <c r="BI970">
        <v>63</v>
      </c>
      <c r="BJ970">
        <v>72</v>
      </c>
      <c r="BK970">
        <v>15</v>
      </c>
      <c r="BL970">
        <v>10</v>
      </c>
      <c r="BM970">
        <v>9</v>
      </c>
      <c r="BN970">
        <v>14</v>
      </c>
      <c r="BO970">
        <v>6</v>
      </c>
      <c r="BP970">
        <v>72</v>
      </c>
      <c r="BQ970">
        <v>75</v>
      </c>
      <c r="BR970">
        <v>78</v>
      </c>
      <c r="BS970">
        <v>25</v>
      </c>
      <c r="BT970">
        <v>62</v>
      </c>
      <c r="BU970">
        <v>70</v>
      </c>
    </row>
    <row r="971" spans="1:73" x14ac:dyDescent="0.25">
      <c r="A971" t="s">
        <v>1206</v>
      </c>
      <c r="B971">
        <v>11</v>
      </c>
      <c r="C971" t="s">
        <v>357</v>
      </c>
      <c r="D971">
        <v>25</v>
      </c>
      <c r="E971">
        <f>Merge6[[#This Row],[age]]^2</f>
        <v>625</v>
      </c>
      <c r="F971" s="1">
        <v>7500000</v>
      </c>
      <c r="G971" s="1">
        <v>6400000</v>
      </c>
      <c r="H971" s="1">
        <f>Merge6[[#This Row],[MV at time]]/1000000</f>
        <v>7.5</v>
      </c>
      <c r="I971" s="1">
        <f>Merge6[[#This Row],[fee]]/1000000</f>
        <v>6.4</v>
      </c>
      <c r="J971" s="2">
        <f>Merge6[[#This Row],[fee]]/Merge6[[#This Row],[MV at time]]</f>
        <v>0.85333333333333339</v>
      </c>
      <c r="K971" t="s">
        <v>1050</v>
      </c>
      <c r="L971" t="s">
        <v>3</v>
      </c>
      <c r="M971" t="s">
        <v>244</v>
      </c>
      <c r="N971" t="s">
        <v>1207</v>
      </c>
      <c r="O9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9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971" t="s">
        <v>66</v>
      </c>
      <c r="R971" t="s">
        <v>46</v>
      </c>
      <c r="S971">
        <v>76</v>
      </c>
      <c r="T971">
        <v>79</v>
      </c>
      <c r="U971">
        <f>Merge6[[#This Row],[POT]]-Merge6[[#This Row],[TOT]]</f>
        <v>3</v>
      </c>
      <c r="V971" t="s">
        <v>8</v>
      </c>
      <c r="W971">
        <f>IF(Merge6[[#This Row],[Preffoot]]="Right",1,0)</f>
        <v>1</v>
      </c>
      <c r="X971" t="s">
        <v>21</v>
      </c>
      <c r="Y971">
        <f>IF(Merge6[[#This Row],[Position2]]="GK",1,0)</f>
        <v>0</v>
      </c>
      <c r="Z971">
        <f>IF(Merge6[[#This Row],[Position2]]="LB",1,0)</f>
        <v>0</v>
      </c>
      <c r="AA971">
        <f>IF(Merge6[[#This Row],[Position2]]="CB",1,0)</f>
        <v>0</v>
      </c>
      <c r="AB971">
        <f>IF(Merge6[[#This Row],[Position2]]="RB",1,0)</f>
        <v>0</v>
      </c>
      <c r="AC971">
        <f>IF(Merge6[[#This Row],[Position2]]="LWB",1,0)</f>
        <v>0</v>
      </c>
      <c r="AD971">
        <f>IF(Merge6[[#This Row],[Position2]]="RWB",1,0)</f>
        <v>0</v>
      </c>
      <c r="AE971">
        <f>IF(Merge6[[#This Row],[Position2]]="LM",1,0)</f>
        <v>0</v>
      </c>
      <c r="AF971">
        <f>IF(Merge6[[#This Row],[Position2]]="CDM",1,0)</f>
        <v>0</v>
      </c>
      <c r="AG971">
        <f>IF(Merge6[[#This Row],[Position2]]="CM",1,0)</f>
        <v>0</v>
      </c>
      <c r="AH971">
        <f>IF(Merge6[[#This Row],[Position2]]="CAM",1,0)</f>
        <v>1</v>
      </c>
      <c r="AI971">
        <f>IF(Merge6[[#This Row],[Position2]]="RM",1,0)</f>
        <v>0</v>
      </c>
      <c r="AJ971">
        <f>IF(Merge6[[#This Row],[Position2]]="LW",1,0)</f>
        <v>0</v>
      </c>
      <c r="AK971">
        <f>IF(Merge6[[#This Row],[Position2]]="RW",1,0)</f>
        <v>0</v>
      </c>
      <c r="AL971">
        <f>IF(Merge6[[#This Row],[Position2]]="CF",1,0)</f>
        <v>0</v>
      </c>
      <c r="AM971">
        <f>IF(Merge6[[#This Row],[Position2]]="ST",1,0)</f>
        <v>0</v>
      </c>
      <c r="AN971">
        <v>75</v>
      </c>
      <c r="AO971">
        <v>73</v>
      </c>
      <c r="AP971">
        <v>64</v>
      </c>
      <c r="AQ971">
        <v>81</v>
      </c>
      <c r="AR971">
        <v>72</v>
      </c>
      <c r="AS971">
        <v>71</v>
      </c>
      <c r="AT971">
        <v>75</v>
      </c>
      <c r="AU971">
        <v>76</v>
      </c>
      <c r="AV971">
        <v>74</v>
      </c>
      <c r="AW971">
        <v>52</v>
      </c>
      <c r="AX971">
        <v>40</v>
      </c>
      <c r="AY971">
        <v>69</v>
      </c>
      <c r="AZ971">
        <v>71</v>
      </c>
      <c r="BA971">
        <v>22</v>
      </c>
      <c r="BB971">
        <v>16</v>
      </c>
      <c r="BC971">
        <v>23</v>
      </c>
      <c r="BD971">
        <v>84</v>
      </c>
      <c r="BE971">
        <v>80</v>
      </c>
      <c r="BF971">
        <v>72</v>
      </c>
      <c r="BG971">
        <v>71</v>
      </c>
      <c r="BH971">
        <v>79</v>
      </c>
      <c r="BI971">
        <v>83</v>
      </c>
      <c r="BJ971">
        <v>67</v>
      </c>
      <c r="BK971">
        <v>14</v>
      </c>
      <c r="BL971">
        <v>11</v>
      </c>
      <c r="BM971">
        <v>14</v>
      </c>
      <c r="BN971">
        <v>14</v>
      </c>
      <c r="BO971">
        <v>10</v>
      </c>
      <c r="BP971">
        <v>49</v>
      </c>
      <c r="BQ971">
        <v>74</v>
      </c>
      <c r="BR971">
        <v>73</v>
      </c>
      <c r="BS971">
        <v>21</v>
      </c>
      <c r="BT971">
        <v>74</v>
      </c>
      <c r="BU971">
        <v>66</v>
      </c>
    </row>
    <row r="972" spans="1:73" x14ac:dyDescent="0.25">
      <c r="A972" t="s">
        <v>369</v>
      </c>
      <c r="B972">
        <v>22</v>
      </c>
      <c r="C972" t="s">
        <v>17</v>
      </c>
      <c r="D972">
        <v>28</v>
      </c>
      <c r="E972">
        <f>Merge6[[#This Row],[age]]^2</f>
        <v>784</v>
      </c>
      <c r="F972" s="1">
        <v>15000000</v>
      </c>
      <c r="G972" s="1">
        <v>16000000</v>
      </c>
      <c r="H972" s="1">
        <f>Merge6[[#This Row],[MV at time]]/1000000</f>
        <v>15</v>
      </c>
      <c r="I972" s="1">
        <f>Merge6[[#This Row],[fee]]/1000000</f>
        <v>16</v>
      </c>
      <c r="J972" s="2">
        <f>Merge6[[#This Row],[fee]]/Merge6[[#This Row],[MV at time]]</f>
        <v>1.0666666666666667</v>
      </c>
      <c r="K972" t="s">
        <v>2</v>
      </c>
      <c r="L972" t="s">
        <v>252</v>
      </c>
      <c r="M972" t="s">
        <v>240</v>
      </c>
      <c r="N972" t="s">
        <v>253</v>
      </c>
      <c r="O9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72" t="s">
        <v>91</v>
      </c>
      <c r="R972" t="s">
        <v>91</v>
      </c>
      <c r="S972">
        <v>81</v>
      </c>
      <c r="T972">
        <v>81</v>
      </c>
      <c r="U972">
        <f>Merge6[[#This Row],[POT]]-Merge6[[#This Row],[TOT]]</f>
        <v>0</v>
      </c>
      <c r="V972" t="s">
        <v>8</v>
      </c>
      <c r="W972">
        <f>IF(Merge6[[#This Row],[Preffoot]]="Right",1,0)</f>
        <v>1</v>
      </c>
      <c r="X972" t="s">
        <v>20</v>
      </c>
      <c r="Y972">
        <f>IF(Merge6[[#This Row],[Position2]]="GK",1,0)</f>
        <v>0</v>
      </c>
      <c r="Z972">
        <f>IF(Merge6[[#This Row],[Position2]]="LB",1,0)</f>
        <v>0</v>
      </c>
      <c r="AA972">
        <f>IF(Merge6[[#This Row],[Position2]]="CB",1,0)</f>
        <v>0</v>
      </c>
      <c r="AB972">
        <f>IF(Merge6[[#This Row],[Position2]]="RB",1,0)</f>
        <v>0</v>
      </c>
      <c r="AC972">
        <f>IF(Merge6[[#This Row],[Position2]]="LWB",1,0)</f>
        <v>0</v>
      </c>
      <c r="AD972">
        <f>IF(Merge6[[#This Row],[Position2]]="RWB",1,0)</f>
        <v>0</v>
      </c>
      <c r="AE972">
        <f>IF(Merge6[[#This Row],[Position2]]="LM",1,0)</f>
        <v>0</v>
      </c>
      <c r="AF972">
        <f>IF(Merge6[[#This Row],[Position2]]="CDM",1,0)</f>
        <v>0</v>
      </c>
      <c r="AG972">
        <f>IF(Merge6[[#This Row],[Position2]]="CM",1,0)</f>
        <v>1</v>
      </c>
      <c r="AH972">
        <f>IF(Merge6[[#This Row],[Position2]]="CAM",1,0)</f>
        <v>0</v>
      </c>
      <c r="AI972">
        <f>IF(Merge6[[#This Row],[Position2]]="RM",1,0)</f>
        <v>0</v>
      </c>
      <c r="AJ972">
        <f>IF(Merge6[[#This Row],[Position2]]="LW",1,0)</f>
        <v>0</v>
      </c>
      <c r="AK972">
        <f>IF(Merge6[[#This Row],[Position2]]="RW",1,0)</f>
        <v>0</v>
      </c>
      <c r="AL972">
        <f>IF(Merge6[[#This Row],[Position2]]="CF",1,0)</f>
        <v>0</v>
      </c>
      <c r="AM972">
        <f>IF(Merge6[[#This Row],[Position2]]="ST",1,0)</f>
        <v>0</v>
      </c>
      <c r="AN972">
        <v>84</v>
      </c>
      <c r="AO972">
        <v>78</v>
      </c>
      <c r="AP972">
        <v>73</v>
      </c>
      <c r="AQ972">
        <v>84</v>
      </c>
      <c r="AR972">
        <v>81</v>
      </c>
      <c r="AS972">
        <v>59</v>
      </c>
      <c r="AT972">
        <v>73</v>
      </c>
      <c r="AU972">
        <v>63</v>
      </c>
      <c r="AV972">
        <v>74</v>
      </c>
      <c r="AW972">
        <v>82</v>
      </c>
      <c r="AX972">
        <v>79</v>
      </c>
      <c r="AY972">
        <v>71</v>
      </c>
      <c r="AZ972">
        <v>66</v>
      </c>
      <c r="BA972">
        <v>72</v>
      </c>
      <c r="BB972">
        <v>74</v>
      </c>
      <c r="BC972">
        <v>76</v>
      </c>
      <c r="BD972">
        <v>71</v>
      </c>
      <c r="BE972">
        <v>77</v>
      </c>
      <c r="BF972">
        <v>64</v>
      </c>
      <c r="BG972">
        <v>73</v>
      </c>
      <c r="BH972">
        <v>65</v>
      </c>
      <c r="BI972">
        <v>78</v>
      </c>
      <c r="BJ972">
        <v>65</v>
      </c>
      <c r="BK972">
        <v>12</v>
      </c>
      <c r="BL972">
        <v>13</v>
      </c>
      <c r="BM972">
        <v>8</v>
      </c>
      <c r="BN972">
        <v>13</v>
      </c>
      <c r="BO972">
        <v>10</v>
      </c>
      <c r="BP972">
        <v>58</v>
      </c>
      <c r="BQ972">
        <v>84</v>
      </c>
      <c r="BR972">
        <v>72</v>
      </c>
      <c r="BS972">
        <v>84</v>
      </c>
      <c r="BT972">
        <v>81</v>
      </c>
      <c r="BU972">
        <v>81</v>
      </c>
    </row>
    <row r="973" spans="1:73" x14ac:dyDescent="0.25">
      <c r="A973" t="s">
        <v>735</v>
      </c>
      <c r="B973">
        <v>23</v>
      </c>
      <c r="C973" t="s">
        <v>28</v>
      </c>
      <c r="D973">
        <v>25</v>
      </c>
      <c r="E973">
        <f>Merge6[[#This Row],[age]]^2</f>
        <v>625</v>
      </c>
      <c r="F973" s="1">
        <v>40000000</v>
      </c>
      <c r="G973" s="1">
        <v>50000000</v>
      </c>
      <c r="H973" s="1">
        <f>Merge6[[#This Row],[MV at time]]/1000000</f>
        <v>40</v>
      </c>
      <c r="I973" s="1">
        <f>Merge6[[#This Row],[fee]]/1000000</f>
        <v>50</v>
      </c>
      <c r="J973" s="2">
        <f>Merge6[[#This Row],[fee]]/Merge6[[#This Row],[MV at time]]</f>
        <v>1.25</v>
      </c>
      <c r="K973" t="s">
        <v>509</v>
      </c>
      <c r="L973" t="s">
        <v>273</v>
      </c>
      <c r="M973" t="s">
        <v>109</v>
      </c>
      <c r="N973" t="s">
        <v>181</v>
      </c>
      <c r="O9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73" t="s">
        <v>91</v>
      </c>
      <c r="R973" t="s">
        <v>60</v>
      </c>
      <c r="S973">
        <v>82</v>
      </c>
      <c r="T973">
        <v>84</v>
      </c>
      <c r="U973">
        <f>Merge6[[#This Row],[POT]]-Merge6[[#This Row],[TOT]]</f>
        <v>2</v>
      </c>
      <c r="V973" t="s">
        <v>8</v>
      </c>
      <c r="W973">
        <f>IF(Merge6[[#This Row],[Preffoot]]="Right",1,0)</f>
        <v>1</v>
      </c>
      <c r="X973" t="s">
        <v>15</v>
      </c>
      <c r="Y973">
        <f>IF(Merge6[[#This Row],[Position2]]="GK",1,0)</f>
        <v>0</v>
      </c>
      <c r="Z973">
        <f>IF(Merge6[[#This Row],[Position2]]="LB",1,0)</f>
        <v>0</v>
      </c>
      <c r="AA973">
        <f>IF(Merge6[[#This Row],[Position2]]="CB",1,0)</f>
        <v>0</v>
      </c>
      <c r="AB973">
        <f>IF(Merge6[[#This Row],[Position2]]="RB",1,0)</f>
        <v>0</v>
      </c>
      <c r="AC973">
        <f>IF(Merge6[[#This Row],[Position2]]="LWB",1,0)</f>
        <v>0</v>
      </c>
      <c r="AD973">
        <f>IF(Merge6[[#This Row],[Position2]]="RWB",1,0)</f>
        <v>0</v>
      </c>
      <c r="AE973">
        <f>IF(Merge6[[#This Row],[Position2]]="LM",1,0)</f>
        <v>0</v>
      </c>
      <c r="AF973">
        <f>IF(Merge6[[#This Row],[Position2]]="CDM",1,0)</f>
        <v>0</v>
      </c>
      <c r="AG973">
        <f>IF(Merge6[[#This Row],[Position2]]="CM",1,0)</f>
        <v>0</v>
      </c>
      <c r="AH973">
        <f>IF(Merge6[[#This Row],[Position2]]="CAM",1,0)</f>
        <v>0</v>
      </c>
      <c r="AI973">
        <f>IF(Merge6[[#This Row],[Position2]]="RM",1,0)</f>
        <v>0</v>
      </c>
      <c r="AJ973">
        <f>IF(Merge6[[#This Row],[Position2]]="LW",1,0)</f>
        <v>0</v>
      </c>
      <c r="AK973">
        <f>IF(Merge6[[#This Row],[Position2]]="RW",1,0)</f>
        <v>0</v>
      </c>
      <c r="AL973">
        <f>IF(Merge6[[#This Row],[Position2]]="CF",1,0)</f>
        <v>0</v>
      </c>
      <c r="AM973">
        <f>IF(Merge6[[#This Row],[Position2]]="ST",1,0)</f>
        <v>1</v>
      </c>
      <c r="AN973">
        <v>80</v>
      </c>
      <c r="AO973">
        <v>74</v>
      </c>
      <c r="AP973">
        <v>42</v>
      </c>
      <c r="AQ973">
        <v>74</v>
      </c>
      <c r="AR973">
        <v>48</v>
      </c>
      <c r="AS973">
        <v>86</v>
      </c>
      <c r="AT973">
        <v>81</v>
      </c>
      <c r="AU973">
        <v>84</v>
      </c>
      <c r="AV973">
        <v>65</v>
      </c>
      <c r="AW973">
        <v>57</v>
      </c>
      <c r="AX973">
        <v>46</v>
      </c>
      <c r="AY973">
        <v>91</v>
      </c>
      <c r="AZ973">
        <v>83</v>
      </c>
      <c r="BA973">
        <v>39</v>
      </c>
      <c r="BB973">
        <v>55</v>
      </c>
      <c r="BC973">
        <v>61</v>
      </c>
      <c r="BD973">
        <v>65</v>
      </c>
      <c r="BE973">
        <v>72</v>
      </c>
      <c r="BF973">
        <v>89</v>
      </c>
      <c r="BG973">
        <v>53</v>
      </c>
      <c r="BH973">
        <v>74</v>
      </c>
      <c r="BI973">
        <v>68</v>
      </c>
      <c r="BJ973">
        <v>80</v>
      </c>
      <c r="BK973">
        <v>7</v>
      </c>
      <c r="BL973">
        <v>6</v>
      </c>
      <c r="BM973">
        <v>7</v>
      </c>
      <c r="BN973">
        <v>14</v>
      </c>
      <c r="BO973">
        <v>6</v>
      </c>
      <c r="BP973">
        <v>76</v>
      </c>
      <c r="BQ973">
        <v>83</v>
      </c>
      <c r="BR973">
        <v>83</v>
      </c>
      <c r="BS973">
        <v>36</v>
      </c>
      <c r="BT973">
        <v>75</v>
      </c>
      <c r="BU973">
        <v>81</v>
      </c>
    </row>
    <row r="974" spans="1:73" x14ac:dyDescent="0.25">
      <c r="A974" t="s">
        <v>735</v>
      </c>
      <c r="B974">
        <v>35</v>
      </c>
      <c r="C974" t="s">
        <v>28</v>
      </c>
      <c r="D974">
        <v>28</v>
      </c>
      <c r="E974">
        <f>Merge6[[#This Row],[age]]^2</f>
        <v>784</v>
      </c>
      <c r="F974" s="1">
        <v>35000000</v>
      </c>
      <c r="G974" s="1">
        <v>31000000</v>
      </c>
      <c r="H974" s="1">
        <f>Merge6[[#This Row],[MV at time]]/1000000</f>
        <v>35</v>
      </c>
      <c r="I974" s="1">
        <f>Merge6[[#This Row],[fee]]/1000000</f>
        <v>31</v>
      </c>
      <c r="J974" s="2">
        <f>Merge6[[#This Row],[fee]]/Merge6[[#This Row],[MV at time]]</f>
        <v>0.88571428571428568</v>
      </c>
      <c r="K974" t="s">
        <v>1233</v>
      </c>
      <c r="L974" t="s">
        <v>273</v>
      </c>
      <c r="M974" t="s">
        <v>80</v>
      </c>
      <c r="N974" t="s">
        <v>218</v>
      </c>
      <c r="O9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74" t="s">
        <v>82</v>
      </c>
      <c r="R974" t="s">
        <v>91</v>
      </c>
      <c r="S974">
        <v>82</v>
      </c>
      <c r="T974">
        <v>82</v>
      </c>
      <c r="U974">
        <f>Merge6[[#This Row],[POT]]-Merge6[[#This Row],[TOT]]</f>
        <v>0</v>
      </c>
      <c r="V974" t="s">
        <v>8</v>
      </c>
      <c r="W974">
        <f>IF(Merge6[[#This Row],[Preffoot]]="Right",1,0)</f>
        <v>1</v>
      </c>
      <c r="X974" t="s">
        <v>15</v>
      </c>
      <c r="Y974">
        <f>IF(Merge6[[#This Row],[Position2]]="GK",1,0)</f>
        <v>0</v>
      </c>
      <c r="Z974">
        <f>IF(Merge6[[#This Row],[Position2]]="LB",1,0)</f>
        <v>0</v>
      </c>
      <c r="AA974">
        <f>IF(Merge6[[#This Row],[Position2]]="CB",1,0)</f>
        <v>0</v>
      </c>
      <c r="AB974">
        <f>IF(Merge6[[#This Row],[Position2]]="RB",1,0)</f>
        <v>0</v>
      </c>
      <c r="AC974">
        <f>IF(Merge6[[#This Row],[Position2]]="LWB",1,0)</f>
        <v>0</v>
      </c>
      <c r="AD974">
        <f>IF(Merge6[[#This Row],[Position2]]="RWB",1,0)</f>
        <v>0</v>
      </c>
      <c r="AE974">
        <f>IF(Merge6[[#This Row],[Position2]]="LM",1,0)</f>
        <v>0</v>
      </c>
      <c r="AF974">
        <f>IF(Merge6[[#This Row],[Position2]]="CDM",1,0)</f>
        <v>0</v>
      </c>
      <c r="AG974">
        <f>IF(Merge6[[#This Row],[Position2]]="CM",1,0)</f>
        <v>0</v>
      </c>
      <c r="AH974">
        <f>IF(Merge6[[#This Row],[Position2]]="CAM",1,0)</f>
        <v>0</v>
      </c>
      <c r="AI974">
        <f>IF(Merge6[[#This Row],[Position2]]="RM",1,0)</f>
        <v>0</v>
      </c>
      <c r="AJ974">
        <f>IF(Merge6[[#This Row],[Position2]]="LW",1,0)</f>
        <v>0</v>
      </c>
      <c r="AK974">
        <f>IF(Merge6[[#This Row],[Position2]]="RW",1,0)</f>
        <v>0</v>
      </c>
      <c r="AL974">
        <f>IF(Merge6[[#This Row],[Position2]]="CF",1,0)</f>
        <v>0</v>
      </c>
      <c r="AM974">
        <f>IF(Merge6[[#This Row],[Position2]]="ST",1,0)</f>
        <v>1</v>
      </c>
      <c r="AN974">
        <v>78</v>
      </c>
      <c r="AO974">
        <v>74</v>
      </c>
      <c r="AP974">
        <v>42</v>
      </c>
      <c r="AQ974">
        <v>76</v>
      </c>
      <c r="AR974">
        <v>51</v>
      </c>
      <c r="AS974">
        <v>86</v>
      </c>
      <c r="AT974">
        <v>83</v>
      </c>
      <c r="AU974">
        <v>83</v>
      </c>
      <c r="AV974">
        <v>65</v>
      </c>
      <c r="AW974">
        <v>57</v>
      </c>
      <c r="AX974">
        <v>46</v>
      </c>
      <c r="AY974">
        <v>88</v>
      </c>
      <c r="AZ974">
        <v>83</v>
      </c>
      <c r="BA974" t="s">
        <v>1234</v>
      </c>
      <c r="BB974">
        <v>56</v>
      </c>
      <c r="BC974">
        <v>61</v>
      </c>
      <c r="BD974">
        <v>56</v>
      </c>
      <c r="BE974">
        <v>73</v>
      </c>
      <c r="BF974">
        <v>92</v>
      </c>
      <c r="BG974">
        <v>52</v>
      </c>
      <c r="BH974">
        <v>73</v>
      </c>
      <c r="BI974">
        <v>66</v>
      </c>
      <c r="BJ974">
        <v>82</v>
      </c>
      <c r="BK974">
        <v>7</v>
      </c>
      <c r="BL974">
        <v>6</v>
      </c>
      <c r="BM974">
        <v>7</v>
      </c>
      <c r="BN974">
        <v>14</v>
      </c>
      <c r="BO974">
        <v>6</v>
      </c>
      <c r="BP974">
        <v>67</v>
      </c>
      <c r="BQ974">
        <v>82</v>
      </c>
      <c r="BR974">
        <v>87</v>
      </c>
      <c r="BS974">
        <v>36</v>
      </c>
      <c r="BT974">
        <v>72</v>
      </c>
      <c r="BU974">
        <v>82</v>
      </c>
    </row>
    <row r="975" spans="1:73" x14ac:dyDescent="0.25">
      <c r="A975" t="s">
        <v>735</v>
      </c>
      <c r="B975">
        <v>41</v>
      </c>
      <c r="C975" t="s">
        <v>28</v>
      </c>
      <c r="D975">
        <v>26</v>
      </c>
      <c r="E975">
        <f>Merge6[[#This Row],[age]]^2</f>
        <v>676</v>
      </c>
      <c r="F975" s="1">
        <v>30000000</v>
      </c>
      <c r="G975" s="1">
        <v>22500000</v>
      </c>
      <c r="H975" s="1">
        <f>Merge6[[#This Row],[MV at time]]/1000000</f>
        <v>30</v>
      </c>
      <c r="I975" s="1">
        <f>Merge6[[#This Row],[fee]]/1000000</f>
        <v>22.5</v>
      </c>
      <c r="J975" s="2">
        <f>Merge6[[#This Row],[fee]]/Merge6[[#This Row],[MV at time]]</f>
        <v>0.75</v>
      </c>
      <c r="K975" t="s">
        <v>773</v>
      </c>
      <c r="L975" t="s">
        <v>273</v>
      </c>
      <c r="M975" t="s">
        <v>181</v>
      </c>
      <c r="N975" t="s">
        <v>80</v>
      </c>
      <c r="O9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9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975" t="s">
        <v>60</v>
      </c>
      <c r="R975" t="s">
        <v>82</v>
      </c>
      <c r="S975">
        <v>80</v>
      </c>
      <c r="T975">
        <v>83</v>
      </c>
      <c r="U975">
        <f>Merge6[[#This Row],[POT]]-Merge6[[#This Row],[TOT]]</f>
        <v>3</v>
      </c>
      <c r="V975" t="s">
        <v>8</v>
      </c>
      <c r="W975">
        <f>IF(Merge6[[#This Row],[Preffoot]]="Right",1,0)</f>
        <v>1</v>
      </c>
      <c r="X975" t="s">
        <v>15</v>
      </c>
      <c r="Y975">
        <f>IF(Merge6[[#This Row],[Position2]]="GK",1,0)</f>
        <v>0</v>
      </c>
      <c r="Z975">
        <f>IF(Merge6[[#This Row],[Position2]]="LB",1,0)</f>
        <v>0</v>
      </c>
      <c r="AA975">
        <f>IF(Merge6[[#This Row],[Position2]]="CB",1,0)</f>
        <v>0</v>
      </c>
      <c r="AB975">
        <f>IF(Merge6[[#This Row],[Position2]]="RB",1,0)</f>
        <v>0</v>
      </c>
      <c r="AC975">
        <f>IF(Merge6[[#This Row],[Position2]]="LWB",1,0)</f>
        <v>0</v>
      </c>
      <c r="AD975">
        <f>IF(Merge6[[#This Row],[Position2]]="RWB",1,0)</f>
        <v>0</v>
      </c>
      <c r="AE975">
        <f>IF(Merge6[[#This Row],[Position2]]="LM",1,0)</f>
        <v>0</v>
      </c>
      <c r="AF975">
        <f>IF(Merge6[[#This Row],[Position2]]="CDM",1,0)</f>
        <v>0</v>
      </c>
      <c r="AG975">
        <f>IF(Merge6[[#This Row],[Position2]]="CM",1,0)</f>
        <v>0</v>
      </c>
      <c r="AH975">
        <f>IF(Merge6[[#This Row],[Position2]]="CAM",1,0)</f>
        <v>0</v>
      </c>
      <c r="AI975">
        <f>IF(Merge6[[#This Row],[Position2]]="RM",1,0)</f>
        <v>0</v>
      </c>
      <c r="AJ975">
        <f>IF(Merge6[[#This Row],[Position2]]="LW",1,0)</f>
        <v>0</v>
      </c>
      <c r="AK975">
        <f>IF(Merge6[[#This Row],[Position2]]="RW",1,0)</f>
        <v>0</v>
      </c>
      <c r="AL975">
        <f>IF(Merge6[[#This Row],[Position2]]="CF",1,0)</f>
        <v>0</v>
      </c>
      <c r="AM975">
        <f>IF(Merge6[[#This Row],[Position2]]="ST",1,0)</f>
        <v>1</v>
      </c>
      <c r="AN975">
        <v>80</v>
      </c>
      <c r="AO975">
        <v>74</v>
      </c>
      <c r="AP975">
        <v>42</v>
      </c>
      <c r="AQ975">
        <v>74</v>
      </c>
      <c r="AR975">
        <v>49</v>
      </c>
      <c r="AS975">
        <v>85</v>
      </c>
      <c r="AT975">
        <v>81</v>
      </c>
      <c r="AU975">
        <v>82</v>
      </c>
      <c r="AV975">
        <v>65</v>
      </c>
      <c r="AW975">
        <v>57</v>
      </c>
      <c r="AX975">
        <v>46</v>
      </c>
      <c r="AY975">
        <v>89</v>
      </c>
      <c r="AZ975">
        <v>83</v>
      </c>
      <c r="BA975">
        <v>39</v>
      </c>
      <c r="BB975">
        <v>55</v>
      </c>
      <c r="BC975">
        <v>61</v>
      </c>
      <c r="BD975">
        <v>64</v>
      </c>
      <c r="BE975">
        <v>69</v>
      </c>
      <c r="BF975">
        <v>89</v>
      </c>
      <c r="BG975">
        <v>53</v>
      </c>
      <c r="BH975">
        <v>73</v>
      </c>
      <c r="BI975">
        <v>67</v>
      </c>
      <c r="BJ975">
        <v>80</v>
      </c>
      <c r="BK975">
        <v>7</v>
      </c>
      <c r="BL975">
        <v>6</v>
      </c>
      <c r="BM975">
        <v>7</v>
      </c>
      <c r="BN975">
        <v>14</v>
      </c>
      <c r="BO975">
        <v>6</v>
      </c>
      <c r="BP975">
        <v>70</v>
      </c>
      <c r="BQ975">
        <v>80</v>
      </c>
      <c r="BR975">
        <v>81</v>
      </c>
      <c r="BS975">
        <v>36</v>
      </c>
      <c r="BT975">
        <v>75</v>
      </c>
      <c r="BU975">
        <v>81</v>
      </c>
    </row>
    <row r="976" spans="1:73" x14ac:dyDescent="0.25">
      <c r="A976" t="s">
        <v>1208</v>
      </c>
      <c r="B976">
        <v>35</v>
      </c>
      <c r="C976" t="s">
        <v>1</v>
      </c>
      <c r="D976">
        <v>22</v>
      </c>
      <c r="E976">
        <f>Merge6[[#This Row],[age]]^2</f>
        <v>484</v>
      </c>
      <c r="F976" s="1">
        <v>12000000</v>
      </c>
      <c r="G976" s="1">
        <v>13500000</v>
      </c>
      <c r="H976" s="1">
        <f>Merge6[[#This Row],[MV at time]]/1000000</f>
        <v>12</v>
      </c>
      <c r="I976" s="1">
        <f>Merge6[[#This Row],[fee]]/1000000</f>
        <v>13.5</v>
      </c>
      <c r="J976" s="2">
        <f>Merge6[[#This Row],[fee]]/Merge6[[#This Row],[MV at time]]</f>
        <v>1.125</v>
      </c>
      <c r="K976" t="s">
        <v>1050</v>
      </c>
      <c r="L976" t="s">
        <v>133</v>
      </c>
      <c r="M976" t="s">
        <v>819</v>
      </c>
      <c r="N976" t="s">
        <v>469</v>
      </c>
      <c r="O9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976" t="s">
        <v>91</v>
      </c>
      <c r="R976" t="s">
        <v>91</v>
      </c>
      <c r="S976">
        <v>75</v>
      </c>
      <c r="T976">
        <v>81</v>
      </c>
      <c r="U976">
        <f>Merge6[[#This Row],[POT]]-Merge6[[#This Row],[TOT]]</f>
        <v>6</v>
      </c>
      <c r="V976" t="s">
        <v>8</v>
      </c>
      <c r="W976">
        <f>IF(Merge6[[#This Row],[Preffoot]]="Right",1,0)</f>
        <v>1</v>
      </c>
      <c r="X976" t="s">
        <v>9</v>
      </c>
      <c r="Y976">
        <f>IF(Merge6[[#This Row],[Position2]]="GK",1,0)</f>
        <v>0</v>
      </c>
      <c r="Z976">
        <f>IF(Merge6[[#This Row],[Position2]]="LB",1,0)</f>
        <v>0</v>
      </c>
      <c r="AA976">
        <f>IF(Merge6[[#This Row],[Position2]]="CB",1,0)</f>
        <v>1</v>
      </c>
      <c r="AB976">
        <f>IF(Merge6[[#This Row],[Position2]]="RB",1,0)</f>
        <v>0</v>
      </c>
      <c r="AC976">
        <f>IF(Merge6[[#This Row],[Position2]]="LWB",1,0)</f>
        <v>0</v>
      </c>
      <c r="AD976">
        <f>IF(Merge6[[#This Row],[Position2]]="RWB",1,0)</f>
        <v>0</v>
      </c>
      <c r="AE976">
        <f>IF(Merge6[[#This Row],[Position2]]="LM",1,0)</f>
        <v>0</v>
      </c>
      <c r="AF976">
        <f>IF(Merge6[[#This Row],[Position2]]="CDM",1,0)</f>
        <v>0</v>
      </c>
      <c r="AG976">
        <f>IF(Merge6[[#This Row],[Position2]]="CM",1,0)</f>
        <v>0</v>
      </c>
      <c r="AH976">
        <f>IF(Merge6[[#This Row],[Position2]]="CAM",1,0)</f>
        <v>0</v>
      </c>
      <c r="AI976">
        <f>IF(Merge6[[#This Row],[Position2]]="RM",1,0)</f>
        <v>0</v>
      </c>
      <c r="AJ976">
        <f>IF(Merge6[[#This Row],[Position2]]="LW",1,0)</f>
        <v>0</v>
      </c>
      <c r="AK976">
        <f>IF(Merge6[[#This Row],[Position2]]="RW",1,0)</f>
        <v>0</v>
      </c>
      <c r="AL976">
        <f>IF(Merge6[[#This Row],[Position2]]="CF",1,0)</f>
        <v>0</v>
      </c>
      <c r="AM976">
        <f>IF(Merge6[[#This Row],[Position2]]="ST",1,0)</f>
        <v>0</v>
      </c>
      <c r="AN976">
        <v>64</v>
      </c>
      <c r="AO976">
        <v>52</v>
      </c>
      <c r="AP976">
        <v>57</v>
      </c>
      <c r="AQ976">
        <v>64</v>
      </c>
      <c r="AR976">
        <v>71</v>
      </c>
      <c r="AS976">
        <v>80</v>
      </c>
      <c r="AT976">
        <v>61</v>
      </c>
      <c r="AU976">
        <v>44</v>
      </c>
      <c r="AV976">
        <v>40</v>
      </c>
      <c r="AW976">
        <v>41</v>
      </c>
      <c r="AX976">
        <v>42</v>
      </c>
      <c r="AY976">
        <v>34</v>
      </c>
      <c r="AZ976">
        <v>26</v>
      </c>
      <c r="BA976">
        <v>77</v>
      </c>
      <c r="BB976">
        <v>78</v>
      </c>
      <c r="BC976">
        <v>75</v>
      </c>
      <c r="BD976">
        <v>69</v>
      </c>
      <c r="BE976">
        <v>67</v>
      </c>
      <c r="BF976">
        <v>79</v>
      </c>
      <c r="BG976">
        <v>55</v>
      </c>
      <c r="BH976">
        <v>81</v>
      </c>
      <c r="BI976">
        <v>61</v>
      </c>
      <c r="BJ976">
        <v>67</v>
      </c>
      <c r="BK976">
        <v>11</v>
      </c>
      <c r="BL976">
        <v>6</v>
      </c>
      <c r="BM976">
        <v>7</v>
      </c>
      <c r="BN976">
        <v>7</v>
      </c>
      <c r="BO976">
        <v>15</v>
      </c>
      <c r="BP976">
        <v>80</v>
      </c>
      <c r="BQ976">
        <v>72</v>
      </c>
      <c r="BR976">
        <v>48</v>
      </c>
      <c r="BS976">
        <v>73</v>
      </c>
      <c r="BT976">
        <v>52</v>
      </c>
      <c r="BU976">
        <v>68</v>
      </c>
    </row>
    <row r="977" spans="1:73" x14ac:dyDescent="0.25">
      <c r="A977" t="s">
        <v>937</v>
      </c>
      <c r="B977">
        <v>22</v>
      </c>
      <c r="C977" t="s">
        <v>57</v>
      </c>
      <c r="D977">
        <v>25</v>
      </c>
      <c r="E977">
        <f>Merge6[[#This Row],[age]]^2</f>
        <v>625</v>
      </c>
      <c r="F977" s="1">
        <v>9500000</v>
      </c>
      <c r="G977" s="1">
        <v>8500000</v>
      </c>
      <c r="H977" s="1">
        <f>Merge6[[#This Row],[MV at time]]/1000000</f>
        <v>9.5</v>
      </c>
      <c r="I977" s="1">
        <f>Merge6[[#This Row],[fee]]/1000000</f>
        <v>8.5</v>
      </c>
      <c r="J977" s="2">
        <f>Merge6[[#This Row],[fee]]/Merge6[[#This Row],[MV at time]]</f>
        <v>0.89473684210526316</v>
      </c>
      <c r="K977" t="s">
        <v>773</v>
      </c>
      <c r="L977" t="s">
        <v>273</v>
      </c>
      <c r="M977" t="s">
        <v>175</v>
      </c>
      <c r="N977" t="s">
        <v>938</v>
      </c>
      <c r="O9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77" t="s">
        <v>7</v>
      </c>
      <c r="R977" t="s">
        <v>55</v>
      </c>
      <c r="S977">
        <v>76</v>
      </c>
      <c r="T977">
        <v>79</v>
      </c>
      <c r="U977">
        <f>Merge6[[#This Row],[POT]]-Merge6[[#This Row],[TOT]]</f>
        <v>3</v>
      </c>
      <c r="V977" t="s">
        <v>8</v>
      </c>
      <c r="W977">
        <f>IF(Merge6[[#This Row],[Preffoot]]="Right",1,0)</f>
        <v>1</v>
      </c>
      <c r="X977" t="s">
        <v>20</v>
      </c>
      <c r="Y977">
        <f>IF(Merge6[[#This Row],[Position2]]="GK",1,0)</f>
        <v>0</v>
      </c>
      <c r="Z977">
        <f>IF(Merge6[[#This Row],[Position2]]="LB",1,0)</f>
        <v>0</v>
      </c>
      <c r="AA977">
        <f>IF(Merge6[[#This Row],[Position2]]="CB",1,0)</f>
        <v>0</v>
      </c>
      <c r="AB977">
        <f>IF(Merge6[[#This Row],[Position2]]="RB",1,0)</f>
        <v>0</v>
      </c>
      <c r="AC977">
        <f>IF(Merge6[[#This Row],[Position2]]="LWB",1,0)</f>
        <v>0</v>
      </c>
      <c r="AD977">
        <f>IF(Merge6[[#This Row],[Position2]]="RWB",1,0)</f>
        <v>0</v>
      </c>
      <c r="AE977">
        <f>IF(Merge6[[#This Row],[Position2]]="LM",1,0)</f>
        <v>0</v>
      </c>
      <c r="AF977">
        <f>IF(Merge6[[#This Row],[Position2]]="CDM",1,0)</f>
        <v>0</v>
      </c>
      <c r="AG977">
        <f>IF(Merge6[[#This Row],[Position2]]="CM",1,0)</f>
        <v>1</v>
      </c>
      <c r="AH977">
        <f>IF(Merge6[[#This Row],[Position2]]="CAM",1,0)</f>
        <v>0</v>
      </c>
      <c r="AI977">
        <f>IF(Merge6[[#This Row],[Position2]]="RM",1,0)</f>
        <v>0</v>
      </c>
      <c r="AJ977">
        <f>IF(Merge6[[#This Row],[Position2]]="LW",1,0)</f>
        <v>0</v>
      </c>
      <c r="AK977">
        <f>IF(Merge6[[#This Row],[Position2]]="RW",1,0)</f>
        <v>0</v>
      </c>
      <c r="AL977">
        <f>IF(Merge6[[#This Row],[Position2]]="CF",1,0)</f>
        <v>0</v>
      </c>
      <c r="AM977">
        <f>IF(Merge6[[#This Row],[Position2]]="ST",1,0)</f>
        <v>0</v>
      </c>
      <c r="AN977">
        <v>76</v>
      </c>
      <c r="AO977">
        <v>77</v>
      </c>
      <c r="AP977">
        <v>62</v>
      </c>
      <c r="AQ977">
        <v>78</v>
      </c>
      <c r="AR977">
        <v>74</v>
      </c>
      <c r="AS977">
        <v>58</v>
      </c>
      <c r="AT977">
        <v>77</v>
      </c>
      <c r="AU977">
        <v>66</v>
      </c>
      <c r="AV977">
        <v>76</v>
      </c>
      <c r="AW977">
        <v>62</v>
      </c>
      <c r="AX977">
        <v>42</v>
      </c>
      <c r="AY977">
        <v>56</v>
      </c>
      <c r="AZ977">
        <v>59</v>
      </c>
      <c r="BA977">
        <v>68</v>
      </c>
      <c r="BB977">
        <v>68</v>
      </c>
      <c r="BC977">
        <v>76</v>
      </c>
      <c r="BD977">
        <v>75</v>
      </c>
      <c r="BE977">
        <v>78</v>
      </c>
      <c r="BF977">
        <v>76</v>
      </c>
      <c r="BG977">
        <v>69</v>
      </c>
      <c r="BH977">
        <v>77</v>
      </c>
      <c r="BI977">
        <v>73</v>
      </c>
      <c r="BJ977">
        <v>61</v>
      </c>
      <c r="BK977">
        <v>11</v>
      </c>
      <c r="BL977">
        <v>9</v>
      </c>
      <c r="BM977">
        <v>8</v>
      </c>
      <c r="BN977">
        <v>9</v>
      </c>
      <c r="BO977">
        <v>10</v>
      </c>
      <c r="BP977">
        <v>76</v>
      </c>
      <c r="BQ977">
        <v>77</v>
      </c>
      <c r="BR977">
        <v>76</v>
      </c>
      <c r="BS977">
        <v>76</v>
      </c>
      <c r="BT977">
        <v>72</v>
      </c>
      <c r="BU977">
        <v>74</v>
      </c>
    </row>
    <row r="978" spans="1:73" x14ac:dyDescent="0.25">
      <c r="A978" t="s">
        <v>1366</v>
      </c>
      <c r="B978">
        <v>35</v>
      </c>
      <c r="C978" t="s">
        <v>28</v>
      </c>
      <c r="D978">
        <v>20</v>
      </c>
      <c r="E978">
        <f>Merge6[[#This Row],[age]]^2</f>
        <v>400</v>
      </c>
      <c r="F978" s="1">
        <v>3000000</v>
      </c>
      <c r="G978" s="1">
        <v>13000000</v>
      </c>
      <c r="H978" s="1">
        <f>Merge6[[#This Row],[MV at time]]/1000000</f>
        <v>3</v>
      </c>
      <c r="I978" s="1">
        <f>Merge6[[#This Row],[fee]]/1000000</f>
        <v>13</v>
      </c>
      <c r="J978" s="2">
        <f>Merge6[[#This Row],[fee]]/Merge6[[#This Row],[MV at time]]</f>
        <v>4.333333333333333</v>
      </c>
      <c r="K978" t="s">
        <v>1233</v>
      </c>
      <c r="L978" t="s">
        <v>149</v>
      </c>
      <c r="M978" t="s">
        <v>126</v>
      </c>
      <c r="N978" t="s">
        <v>210</v>
      </c>
      <c r="O9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78" t="s">
        <v>185</v>
      </c>
      <c r="R978" t="s">
        <v>60</v>
      </c>
      <c r="S978">
        <v>69</v>
      </c>
      <c r="T978">
        <v>80</v>
      </c>
      <c r="U978">
        <f>Merge6[[#This Row],[POT]]-Merge6[[#This Row],[TOT]]</f>
        <v>11</v>
      </c>
      <c r="V978" t="s">
        <v>8</v>
      </c>
      <c r="W978">
        <f>IF(Merge6[[#This Row],[Preffoot]]="Right",1,0)</f>
        <v>1</v>
      </c>
      <c r="X978" t="s">
        <v>15</v>
      </c>
      <c r="Y978">
        <f>IF(Merge6[[#This Row],[Position2]]="GK",1,0)</f>
        <v>0</v>
      </c>
      <c r="Z978">
        <f>IF(Merge6[[#This Row],[Position2]]="LB",1,0)</f>
        <v>0</v>
      </c>
      <c r="AA978">
        <f>IF(Merge6[[#This Row],[Position2]]="CB",1,0)</f>
        <v>0</v>
      </c>
      <c r="AB978">
        <f>IF(Merge6[[#This Row],[Position2]]="RB",1,0)</f>
        <v>0</v>
      </c>
      <c r="AC978">
        <f>IF(Merge6[[#This Row],[Position2]]="LWB",1,0)</f>
        <v>0</v>
      </c>
      <c r="AD978">
        <f>IF(Merge6[[#This Row],[Position2]]="RWB",1,0)</f>
        <v>0</v>
      </c>
      <c r="AE978">
        <f>IF(Merge6[[#This Row],[Position2]]="LM",1,0)</f>
        <v>0</v>
      </c>
      <c r="AF978">
        <f>IF(Merge6[[#This Row],[Position2]]="CDM",1,0)</f>
        <v>0</v>
      </c>
      <c r="AG978">
        <f>IF(Merge6[[#This Row],[Position2]]="CM",1,0)</f>
        <v>0</v>
      </c>
      <c r="AH978">
        <f>IF(Merge6[[#This Row],[Position2]]="CAM",1,0)</f>
        <v>0</v>
      </c>
      <c r="AI978">
        <f>IF(Merge6[[#This Row],[Position2]]="RM",1,0)</f>
        <v>0</v>
      </c>
      <c r="AJ978">
        <f>IF(Merge6[[#This Row],[Position2]]="LW",1,0)</f>
        <v>0</v>
      </c>
      <c r="AK978">
        <f>IF(Merge6[[#This Row],[Position2]]="RW",1,0)</f>
        <v>0</v>
      </c>
      <c r="AL978">
        <f>IF(Merge6[[#This Row],[Position2]]="CF",1,0)</f>
        <v>0</v>
      </c>
      <c r="AM978">
        <f>IF(Merge6[[#This Row],[Position2]]="ST",1,0)</f>
        <v>1</v>
      </c>
      <c r="AN978">
        <v>68</v>
      </c>
      <c r="AO978">
        <v>69</v>
      </c>
      <c r="AP978">
        <v>40</v>
      </c>
      <c r="AQ978">
        <v>65</v>
      </c>
      <c r="AR978">
        <v>46</v>
      </c>
      <c r="AS978">
        <v>74</v>
      </c>
      <c r="AT978">
        <v>68</v>
      </c>
      <c r="AU978">
        <v>69</v>
      </c>
      <c r="AV978">
        <v>62</v>
      </c>
      <c r="AW978">
        <v>48</v>
      </c>
      <c r="AX978">
        <v>41</v>
      </c>
      <c r="AY978">
        <v>64</v>
      </c>
      <c r="AZ978">
        <v>67</v>
      </c>
      <c r="BA978" t="s">
        <v>1234</v>
      </c>
      <c r="BB978">
        <v>19</v>
      </c>
      <c r="BC978">
        <v>23</v>
      </c>
      <c r="BD978">
        <v>74</v>
      </c>
      <c r="BE978">
        <v>68</v>
      </c>
      <c r="BF978">
        <v>73</v>
      </c>
      <c r="BG978">
        <v>58</v>
      </c>
      <c r="BH978">
        <v>75</v>
      </c>
      <c r="BI978">
        <v>67</v>
      </c>
      <c r="BJ978">
        <v>82</v>
      </c>
      <c r="BK978">
        <v>12</v>
      </c>
      <c r="BL978">
        <v>12</v>
      </c>
      <c r="BM978">
        <v>6</v>
      </c>
      <c r="BN978">
        <v>12</v>
      </c>
      <c r="BO978">
        <v>10</v>
      </c>
      <c r="BP978">
        <v>49</v>
      </c>
      <c r="BQ978">
        <v>64</v>
      </c>
      <c r="BR978">
        <v>69</v>
      </c>
      <c r="BS978">
        <v>22</v>
      </c>
      <c r="BT978">
        <v>54</v>
      </c>
      <c r="BU978">
        <v>68</v>
      </c>
    </row>
    <row r="979" spans="1:73" x14ac:dyDescent="0.25">
      <c r="A979" t="s">
        <v>196</v>
      </c>
      <c r="B979">
        <v>23</v>
      </c>
      <c r="C979" t="s">
        <v>57</v>
      </c>
      <c r="D979">
        <v>24</v>
      </c>
      <c r="E979">
        <f>Merge6[[#This Row],[age]]^2</f>
        <v>576</v>
      </c>
      <c r="F979" s="1">
        <v>11000000</v>
      </c>
      <c r="G979" s="1">
        <v>8000000</v>
      </c>
      <c r="H979" s="1">
        <f>Merge6[[#This Row],[MV at time]]/1000000</f>
        <v>11</v>
      </c>
      <c r="I979" s="1">
        <f>Merge6[[#This Row],[fee]]/1000000</f>
        <v>8</v>
      </c>
      <c r="J979" s="2">
        <f>Merge6[[#This Row],[fee]]/Merge6[[#This Row],[MV at time]]</f>
        <v>0.72727272727272729</v>
      </c>
      <c r="K979" t="s">
        <v>2</v>
      </c>
      <c r="L979" t="s">
        <v>34</v>
      </c>
      <c r="M979" t="s">
        <v>177</v>
      </c>
      <c r="N979" t="s">
        <v>197</v>
      </c>
      <c r="O9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79" t="s">
        <v>55</v>
      </c>
      <c r="R979" t="s">
        <v>6</v>
      </c>
      <c r="S979">
        <v>79</v>
      </c>
      <c r="T979">
        <v>85</v>
      </c>
      <c r="U979">
        <f>Merge6[[#This Row],[POT]]-Merge6[[#This Row],[TOT]]</f>
        <v>6</v>
      </c>
      <c r="V979" t="s">
        <v>8</v>
      </c>
      <c r="W979">
        <f>IF(Merge6[[#This Row],[Preffoot]]="Right",1,0)</f>
        <v>1</v>
      </c>
      <c r="X979" t="s">
        <v>20</v>
      </c>
      <c r="Y979">
        <f>IF(Merge6[[#This Row],[Position2]]="GK",1,0)</f>
        <v>0</v>
      </c>
      <c r="Z979">
        <f>IF(Merge6[[#This Row],[Position2]]="LB",1,0)</f>
        <v>0</v>
      </c>
      <c r="AA979">
        <f>IF(Merge6[[#This Row],[Position2]]="CB",1,0)</f>
        <v>0</v>
      </c>
      <c r="AB979">
        <f>IF(Merge6[[#This Row],[Position2]]="RB",1,0)</f>
        <v>0</v>
      </c>
      <c r="AC979">
        <f>IF(Merge6[[#This Row],[Position2]]="LWB",1,0)</f>
        <v>0</v>
      </c>
      <c r="AD979">
        <f>IF(Merge6[[#This Row],[Position2]]="RWB",1,0)</f>
        <v>0</v>
      </c>
      <c r="AE979">
        <f>IF(Merge6[[#This Row],[Position2]]="LM",1,0)</f>
        <v>0</v>
      </c>
      <c r="AF979">
        <f>IF(Merge6[[#This Row],[Position2]]="CDM",1,0)</f>
        <v>0</v>
      </c>
      <c r="AG979">
        <f>IF(Merge6[[#This Row],[Position2]]="CM",1,0)</f>
        <v>1</v>
      </c>
      <c r="AH979">
        <f>IF(Merge6[[#This Row],[Position2]]="CAM",1,0)</f>
        <v>0</v>
      </c>
      <c r="AI979">
        <f>IF(Merge6[[#This Row],[Position2]]="RM",1,0)</f>
        <v>0</v>
      </c>
      <c r="AJ979">
        <f>IF(Merge6[[#This Row],[Position2]]="LW",1,0)</f>
        <v>0</v>
      </c>
      <c r="AK979">
        <f>IF(Merge6[[#This Row],[Position2]]="RW",1,0)</f>
        <v>0</v>
      </c>
      <c r="AL979">
        <f>IF(Merge6[[#This Row],[Position2]]="CF",1,0)</f>
        <v>0</v>
      </c>
      <c r="AM979">
        <f>IF(Merge6[[#This Row],[Position2]]="ST",1,0)</f>
        <v>0</v>
      </c>
      <c r="AN979">
        <v>83</v>
      </c>
      <c r="AO979">
        <v>76</v>
      </c>
      <c r="AP979">
        <v>65</v>
      </c>
      <c r="AQ979">
        <v>84</v>
      </c>
      <c r="AR979">
        <v>81</v>
      </c>
      <c r="AS979">
        <v>52</v>
      </c>
      <c r="AT979">
        <v>74</v>
      </c>
      <c r="AU979">
        <v>59</v>
      </c>
      <c r="AV979">
        <v>69</v>
      </c>
      <c r="AW979">
        <v>67</v>
      </c>
      <c r="AX979">
        <v>58</v>
      </c>
      <c r="AY979">
        <v>55</v>
      </c>
      <c r="AZ979">
        <v>54</v>
      </c>
      <c r="BA979">
        <v>65</v>
      </c>
      <c r="BB979">
        <v>69</v>
      </c>
      <c r="BC979">
        <v>68</v>
      </c>
      <c r="BD979">
        <v>62</v>
      </c>
      <c r="BE979">
        <v>64</v>
      </c>
      <c r="BF979">
        <v>68</v>
      </c>
      <c r="BG979">
        <v>77</v>
      </c>
      <c r="BH979">
        <v>55</v>
      </c>
      <c r="BI979">
        <v>76</v>
      </c>
      <c r="BJ979">
        <v>53</v>
      </c>
      <c r="BK979">
        <v>14</v>
      </c>
      <c r="BL979">
        <v>7</v>
      </c>
      <c r="BM979">
        <v>10</v>
      </c>
      <c r="BN979">
        <v>6</v>
      </c>
      <c r="BO979">
        <v>6</v>
      </c>
      <c r="BP979">
        <v>71</v>
      </c>
      <c r="BQ979">
        <v>76</v>
      </c>
      <c r="BR979">
        <v>75</v>
      </c>
      <c r="BS979">
        <v>69</v>
      </c>
      <c r="BT979">
        <v>83</v>
      </c>
      <c r="BU979">
        <v>81</v>
      </c>
    </row>
    <row r="980" spans="1:73" x14ac:dyDescent="0.25">
      <c r="A980" t="s">
        <v>888</v>
      </c>
      <c r="B980">
        <v>20</v>
      </c>
      <c r="C980" t="s">
        <v>33</v>
      </c>
      <c r="D980">
        <v>19</v>
      </c>
      <c r="E980">
        <f>Merge6[[#This Row],[age]]^2</f>
        <v>361</v>
      </c>
      <c r="F980" s="1">
        <v>18000000</v>
      </c>
      <c r="G980" s="1">
        <v>21000000</v>
      </c>
      <c r="H980" s="1">
        <f>Merge6[[#This Row],[MV at time]]/1000000</f>
        <v>18</v>
      </c>
      <c r="I980" s="1">
        <f>Merge6[[#This Row],[fee]]/1000000</f>
        <v>21</v>
      </c>
      <c r="J980" s="2">
        <f>Merge6[[#This Row],[fee]]/Merge6[[#This Row],[MV at time]]</f>
        <v>1.1666666666666667</v>
      </c>
      <c r="K980" t="s">
        <v>773</v>
      </c>
      <c r="L980" t="s">
        <v>52</v>
      </c>
      <c r="M980" t="s">
        <v>80</v>
      </c>
      <c r="N980" t="s">
        <v>35</v>
      </c>
      <c r="O9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980" t="s">
        <v>82</v>
      </c>
      <c r="R980" t="s">
        <v>6</v>
      </c>
      <c r="S980">
        <v>75</v>
      </c>
      <c r="T980">
        <v>88</v>
      </c>
      <c r="U980">
        <f>Merge6[[#This Row],[POT]]-Merge6[[#This Row],[TOT]]</f>
        <v>13</v>
      </c>
      <c r="V980" t="s">
        <v>8</v>
      </c>
      <c r="W980">
        <f>IF(Merge6[[#This Row],[Preffoot]]="Right",1,0)</f>
        <v>1</v>
      </c>
      <c r="X980" t="s">
        <v>27</v>
      </c>
      <c r="Y980">
        <f>IF(Merge6[[#This Row],[Position2]]="GK",1,0)</f>
        <v>0</v>
      </c>
      <c r="Z980">
        <f>IF(Merge6[[#This Row],[Position2]]="LB",1,0)</f>
        <v>0</v>
      </c>
      <c r="AA980">
        <f>IF(Merge6[[#This Row],[Position2]]="CB",1,0)</f>
        <v>0</v>
      </c>
      <c r="AB980">
        <f>IF(Merge6[[#This Row],[Position2]]="RB",1,0)</f>
        <v>1</v>
      </c>
      <c r="AC980">
        <f>IF(Merge6[[#This Row],[Position2]]="LWB",1,0)</f>
        <v>0</v>
      </c>
      <c r="AD980">
        <f>IF(Merge6[[#This Row],[Position2]]="RWB",1,0)</f>
        <v>0</v>
      </c>
      <c r="AE980">
        <f>IF(Merge6[[#This Row],[Position2]]="LM",1,0)</f>
        <v>0</v>
      </c>
      <c r="AF980">
        <f>IF(Merge6[[#This Row],[Position2]]="CDM",1,0)</f>
        <v>0</v>
      </c>
      <c r="AG980">
        <f>IF(Merge6[[#This Row],[Position2]]="CM",1,0)</f>
        <v>0</v>
      </c>
      <c r="AH980">
        <f>IF(Merge6[[#This Row],[Position2]]="CAM",1,0)</f>
        <v>0</v>
      </c>
      <c r="AI980">
        <f>IF(Merge6[[#This Row],[Position2]]="RM",1,0)</f>
        <v>0</v>
      </c>
      <c r="AJ980">
        <f>IF(Merge6[[#This Row],[Position2]]="LW",1,0)</f>
        <v>0</v>
      </c>
      <c r="AK980">
        <f>IF(Merge6[[#This Row],[Position2]]="RW",1,0)</f>
        <v>0</v>
      </c>
      <c r="AL980">
        <f>IF(Merge6[[#This Row],[Position2]]="CF",1,0)</f>
        <v>0</v>
      </c>
      <c r="AM980">
        <f>IF(Merge6[[#This Row],[Position2]]="ST",1,0)</f>
        <v>0</v>
      </c>
      <c r="AN980">
        <v>77</v>
      </c>
      <c r="AO980">
        <v>83</v>
      </c>
      <c r="AP980">
        <v>72</v>
      </c>
      <c r="AQ980">
        <v>77</v>
      </c>
      <c r="AR980">
        <v>67</v>
      </c>
      <c r="AS980">
        <v>58</v>
      </c>
      <c r="AT980">
        <v>65</v>
      </c>
      <c r="AU980">
        <v>58</v>
      </c>
      <c r="AV980">
        <v>62</v>
      </c>
      <c r="AW980">
        <v>72</v>
      </c>
      <c r="AX980">
        <v>38</v>
      </c>
      <c r="AY980">
        <v>39</v>
      </c>
      <c r="AZ980">
        <v>44</v>
      </c>
      <c r="BA980">
        <v>67</v>
      </c>
      <c r="BB980">
        <v>68</v>
      </c>
      <c r="BC980">
        <v>70</v>
      </c>
      <c r="BD980">
        <v>90</v>
      </c>
      <c r="BE980">
        <v>79</v>
      </c>
      <c r="BF980">
        <v>59</v>
      </c>
      <c r="BG980">
        <v>78</v>
      </c>
      <c r="BH980">
        <v>86</v>
      </c>
      <c r="BI980">
        <v>88</v>
      </c>
      <c r="BJ980">
        <v>56</v>
      </c>
      <c r="BK980">
        <v>15</v>
      </c>
      <c r="BL980">
        <v>11</v>
      </c>
      <c r="BM980">
        <v>10</v>
      </c>
      <c r="BN980">
        <v>10</v>
      </c>
      <c r="BO980">
        <v>15</v>
      </c>
      <c r="BP980">
        <v>68</v>
      </c>
      <c r="BQ980">
        <v>76</v>
      </c>
      <c r="BR980">
        <v>75</v>
      </c>
      <c r="BS980">
        <v>67</v>
      </c>
      <c r="BT980">
        <v>72</v>
      </c>
      <c r="BU980">
        <v>73</v>
      </c>
    </row>
    <row r="981" spans="1:73" x14ac:dyDescent="0.25">
      <c r="A981" t="s">
        <v>1367</v>
      </c>
      <c r="B981">
        <v>34</v>
      </c>
      <c r="C981" t="s">
        <v>23</v>
      </c>
      <c r="D981">
        <v>21</v>
      </c>
      <c r="E981">
        <f>Merge6[[#This Row],[age]]^2</f>
        <v>441</v>
      </c>
      <c r="F981" s="1">
        <v>10000000</v>
      </c>
      <c r="G981" s="1">
        <v>13000000</v>
      </c>
      <c r="H981" s="1">
        <f>Merge6[[#This Row],[MV at time]]/1000000</f>
        <v>10</v>
      </c>
      <c r="I981" s="1">
        <f>Merge6[[#This Row],[fee]]/1000000</f>
        <v>13</v>
      </c>
      <c r="J981" s="2">
        <f>Merge6[[#This Row],[fee]]/Merge6[[#This Row],[MV at time]]</f>
        <v>1.3</v>
      </c>
      <c r="K981" t="s">
        <v>1233</v>
      </c>
      <c r="L981" t="s">
        <v>34</v>
      </c>
      <c r="M981" t="s">
        <v>163</v>
      </c>
      <c r="N981" t="s">
        <v>89</v>
      </c>
      <c r="O9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81" t="s">
        <v>42</v>
      </c>
      <c r="R981" t="s">
        <v>60</v>
      </c>
      <c r="S981">
        <v>74</v>
      </c>
      <c r="T981">
        <v>83</v>
      </c>
      <c r="U981">
        <f>Merge6[[#This Row],[POT]]-Merge6[[#This Row],[TOT]]</f>
        <v>9</v>
      </c>
      <c r="V981" t="s">
        <v>43</v>
      </c>
      <c r="W981">
        <f>IF(Merge6[[#This Row],[Preffoot]]="Right",1,0)</f>
        <v>0</v>
      </c>
      <c r="X981" t="s">
        <v>26</v>
      </c>
      <c r="Y981">
        <f>IF(Merge6[[#This Row],[Position2]]="GK",1,0)</f>
        <v>0</v>
      </c>
      <c r="Z981">
        <f>IF(Merge6[[#This Row],[Position2]]="LB",1,0)</f>
        <v>1</v>
      </c>
      <c r="AA981">
        <f>IF(Merge6[[#This Row],[Position2]]="CB",1,0)</f>
        <v>0</v>
      </c>
      <c r="AB981">
        <f>IF(Merge6[[#This Row],[Position2]]="RB",1,0)</f>
        <v>0</v>
      </c>
      <c r="AC981">
        <f>IF(Merge6[[#This Row],[Position2]]="LWB",1,0)</f>
        <v>0</v>
      </c>
      <c r="AD981">
        <f>IF(Merge6[[#This Row],[Position2]]="RWB",1,0)</f>
        <v>0</v>
      </c>
      <c r="AE981">
        <f>IF(Merge6[[#This Row],[Position2]]="LM",1,0)</f>
        <v>0</v>
      </c>
      <c r="AF981">
        <f>IF(Merge6[[#This Row],[Position2]]="CDM",1,0)</f>
        <v>0</v>
      </c>
      <c r="AG981">
        <f>IF(Merge6[[#This Row],[Position2]]="CM",1,0)</f>
        <v>0</v>
      </c>
      <c r="AH981">
        <f>IF(Merge6[[#This Row],[Position2]]="CAM",1,0)</f>
        <v>0</v>
      </c>
      <c r="AI981">
        <f>IF(Merge6[[#This Row],[Position2]]="RM",1,0)</f>
        <v>0</v>
      </c>
      <c r="AJ981">
        <f>IF(Merge6[[#This Row],[Position2]]="LW",1,0)</f>
        <v>0</v>
      </c>
      <c r="AK981">
        <f>IF(Merge6[[#This Row],[Position2]]="RW",1,0)</f>
        <v>0</v>
      </c>
      <c r="AL981">
        <f>IF(Merge6[[#This Row],[Position2]]="CF",1,0)</f>
        <v>0</v>
      </c>
      <c r="AM981">
        <f>IF(Merge6[[#This Row],[Position2]]="ST",1,0)</f>
        <v>0</v>
      </c>
      <c r="AN981">
        <v>73</v>
      </c>
      <c r="AO981">
        <v>74</v>
      </c>
      <c r="AP981">
        <v>77</v>
      </c>
      <c r="AQ981">
        <v>74</v>
      </c>
      <c r="AR981">
        <v>69</v>
      </c>
      <c r="AS981">
        <v>47</v>
      </c>
      <c r="AT981">
        <v>72</v>
      </c>
      <c r="AU981">
        <v>67</v>
      </c>
      <c r="AV981">
        <v>70</v>
      </c>
      <c r="AW981">
        <v>75</v>
      </c>
      <c r="AX981">
        <v>76</v>
      </c>
      <c r="AY981">
        <v>78</v>
      </c>
      <c r="AZ981">
        <v>69</v>
      </c>
      <c r="BA981" t="s">
        <v>1234</v>
      </c>
      <c r="BB981">
        <v>70</v>
      </c>
      <c r="BC981">
        <v>72</v>
      </c>
      <c r="BD981">
        <v>76</v>
      </c>
      <c r="BE981">
        <v>78</v>
      </c>
      <c r="BF981">
        <v>58</v>
      </c>
      <c r="BG981">
        <v>83</v>
      </c>
      <c r="BH981">
        <v>65</v>
      </c>
      <c r="BI981">
        <v>85</v>
      </c>
      <c r="BJ981">
        <v>71</v>
      </c>
      <c r="BK981">
        <v>11</v>
      </c>
      <c r="BL981">
        <v>11</v>
      </c>
      <c r="BM981">
        <v>7</v>
      </c>
      <c r="BN981">
        <v>9</v>
      </c>
      <c r="BO981">
        <v>10</v>
      </c>
      <c r="BP981">
        <v>68</v>
      </c>
      <c r="BQ981">
        <v>73</v>
      </c>
      <c r="BR981">
        <v>72</v>
      </c>
      <c r="BS981">
        <v>73</v>
      </c>
      <c r="BT981">
        <v>76</v>
      </c>
      <c r="BU981">
        <v>73</v>
      </c>
    </row>
    <row r="982" spans="1:73" x14ac:dyDescent="0.25">
      <c r="A982" t="s">
        <v>990</v>
      </c>
      <c r="B982">
        <v>33</v>
      </c>
      <c r="C982" t="s">
        <v>23</v>
      </c>
      <c r="D982">
        <v>23</v>
      </c>
      <c r="E982">
        <f>Merge6[[#This Row],[age]]^2</f>
        <v>529</v>
      </c>
      <c r="F982" s="1">
        <v>25000000</v>
      </c>
      <c r="G982" s="1">
        <v>30000000</v>
      </c>
      <c r="H982" s="1">
        <f>Merge6[[#This Row],[MV at time]]/1000000</f>
        <v>25</v>
      </c>
      <c r="I982" s="1">
        <f>Merge6[[#This Row],[fee]]/1000000</f>
        <v>30</v>
      </c>
      <c r="J982" s="2">
        <f>Merge6[[#This Row],[fee]]/Merge6[[#This Row],[MV at time]]</f>
        <v>1.2</v>
      </c>
      <c r="K982" t="s">
        <v>773</v>
      </c>
      <c r="L982" t="s">
        <v>34</v>
      </c>
      <c r="M982" t="s">
        <v>231</v>
      </c>
      <c r="N982" t="s">
        <v>556</v>
      </c>
      <c r="O9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82" t="s">
        <v>6</v>
      </c>
      <c r="R982" t="s">
        <v>60</v>
      </c>
      <c r="S982">
        <v>82</v>
      </c>
      <c r="T982">
        <v>87</v>
      </c>
      <c r="U982">
        <f>Merge6[[#This Row],[POT]]-Merge6[[#This Row],[TOT]]</f>
        <v>5</v>
      </c>
      <c r="V982" t="s">
        <v>43</v>
      </c>
      <c r="W982">
        <f>IF(Merge6[[#This Row],[Preffoot]]="Right",1,0)</f>
        <v>0</v>
      </c>
      <c r="X982" t="s">
        <v>26</v>
      </c>
      <c r="Y982">
        <f>IF(Merge6[[#This Row],[Position2]]="GK",1,0)</f>
        <v>0</v>
      </c>
      <c r="Z982">
        <f>IF(Merge6[[#This Row],[Position2]]="LB",1,0)</f>
        <v>1</v>
      </c>
      <c r="AA982">
        <f>IF(Merge6[[#This Row],[Position2]]="CB",1,0)</f>
        <v>0</v>
      </c>
      <c r="AB982">
        <f>IF(Merge6[[#This Row],[Position2]]="RB",1,0)</f>
        <v>0</v>
      </c>
      <c r="AC982">
        <f>IF(Merge6[[#This Row],[Position2]]="LWB",1,0)</f>
        <v>0</v>
      </c>
      <c r="AD982">
        <f>IF(Merge6[[#This Row],[Position2]]="RWB",1,0)</f>
        <v>0</v>
      </c>
      <c r="AE982">
        <f>IF(Merge6[[#This Row],[Position2]]="LM",1,0)</f>
        <v>0</v>
      </c>
      <c r="AF982">
        <f>IF(Merge6[[#This Row],[Position2]]="CDM",1,0)</f>
        <v>0</v>
      </c>
      <c r="AG982">
        <f>IF(Merge6[[#This Row],[Position2]]="CM",1,0)</f>
        <v>0</v>
      </c>
      <c r="AH982">
        <f>IF(Merge6[[#This Row],[Position2]]="CAM",1,0)</f>
        <v>0</v>
      </c>
      <c r="AI982">
        <f>IF(Merge6[[#This Row],[Position2]]="RM",1,0)</f>
        <v>0</v>
      </c>
      <c r="AJ982">
        <f>IF(Merge6[[#This Row],[Position2]]="LW",1,0)</f>
        <v>0</v>
      </c>
      <c r="AK982">
        <f>IF(Merge6[[#This Row],[Position2]]="RW",1,0)</f>
        <v>0</v>
      </c>
      <c r="AL982">
        <f>IF(Merge6[[#This Row],[Position2]]="CF",1,0)</f>
        <v>0</v>
      </c>
      <c r="AM982">
        <f>IF(Merge6[[#This Row],[Position2]]="ST",1,0)</f>
        <v>0</v>
      </c>
      <c r="AN982">
        <v>81</v>
      </c>
      <c r="AO982">
        <v>78</v>
      </c>
      <c r="AP982">
        <v>82</v>
      </c>
      <c r="AQ982">
        <v>79</v>
      </c>
      <c r="AR982">
        <v>70</v>
      </c>
      <c r="AS982">
        <v>74</v>
      </c>
      <c r="AT982">
        <v>72</v>
      </c>
      <c r="AU982">
        <v>52</v>
      </c>
      <c r="AV982">
        <v>58</v>
      </c>
      <c r="AW982">
        <v>73</v>
      </c>
      <c r="AX982">
        <v>45</v>
      </c>
      <c r="AY982">
        <v>42</v>
      </c>
      <c r="AZ982">
        <v>45</v>
      </c>
      <c r="BA982">
        <v>77</v>
      </c>
      <c r="BB982">
        <v>79</v>
      </c>
      <c r="BC982">
        <v>79</v>
      </c>
      <c r="BD982">
        <v>85</v>
      </c>
      <c r="BE982">
        <v>78</v>
      </c>
      <c r="BF982">
        <v>65</v>
      </c>
      <c r="BG982">
        <v>74</v>
      </c>
      <c r="BH982">
        <v>87</v>
      </c>
      <c r="BI982">
        <v>75</v>
      </c>
      <c r="BJ982">
        <v>64</v>
      </c>
      <c r="BK982">
        <v>5</v>
      </c>
      <c r="BL982">
        <v>11</v>
      </c>
      <c r="BM982">
        <v>14</v>
      </c>
      <c r="BN982">
        <v>9</v>
      </c>
      <c r="BO982">
        <v>12</v>
      </c>
      <c r="BP982">
        <v>76</v>
      </c>
      <c r="BQ982">
        <v>79</v>
      </c>
      <c r="BR982">
        <v>75</v>
      </c>
      <c r="BS982">
        <v>79</v>
      </c>
      <c r="BT982">
        <v>73</v>
      </c>
      <c r="BU982">
        <v>74</v>
      </c>
    </row>
    <row r="983" spans="1:73" x14ac:dyDescent="0.25">
      <c r="A983" t="s">
        <v>833</v>
      </c>
      <c r="B983">
        <v>9</v>
      </c>
      <c r="C983" t="s">
        <v>84</v>
      </c>
      <c r="D983">
        <v>27</v>
      </c>
      <c r="E983">
        <f>Merge6[[#This Row],[age]]^2</f>
        <v>729</v>
      </c>
      <c r="F983" s="1">
        <v>8000000</v>
      </c>
      <c r="G983" s="1">
        <v>6000000</v>
      </c>
      <c r="H983" s="1">
        <f>Merge6[[#This Row],[MV at time]]/1000000</f>
        <v>8</v>
      </c>
      <c r="I983" s="1">
        <f>Merge6[[#This Row],[fee]]/1000000</f>
        <v>6</v>
      </c>
      <c r="J983" s="2">
        <f>Merge6[[#This Row],[fee]]/Merge6[[#This Row],[MV at time]]</f>
        <v>0.75</v>
      </c>
      <c r="K983" t="s">
        <v>773</v>
      </c>
      <c r="L983" t="s">
        <v>34</v>
      </c>
      <c r="M983" t="s">
        <v>36</v>
      </c>
      <c r="N983" t="s">
        <v>242</v>
      </c>
      <c r="O9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83" t="s">
        <v>6</v>
      </c>
      <c r="R983" t="s">
        <v>55</v>
      </c>
      <c r="S983">
        <v>77</v>
      </c>
      <c r="T983">
        <v>79</v>
      </c>
      <c r="U983">
        <f>Merge6[[#This Row],[POT]]-Merge6[[#This Row],[TOT]]</f>
        <v>2</v>
      </c>
      <c r="V983" t="s">
        <v>8</v>
      </c>
      <c r="W983">
        <f>IF(Merge6[[#This Row],[Preffoot]]="Right",1,0)</f>
        <v>1</v>
      </c>
      <c r="X983" t="s">
        <v>87</v>
      </c>
      <c r="Y983">
        <f>IF(Merge6[[#This Row],[Position2]]="GK",1,0)</f>
        <v>1</v>
      </c>
      <c r="Z983">
        <f>IF(Merge6[[#This Row],[Position2]]="LB",1,0)</f>
        <v>0</v>
      </c>
      <c r="AA983">
        <f>IF(Merge6[[#This Row],[Position2]]="CB",1,0)</f>
        <v>0</v>
      </c>
      <c r="AB983">
        <f>IF(Merge6[[#This Row],[Position2]]="RB",1,0)</f>
        <v>0</v>
      </c>
      <c r="AC983">
        <f>IF(Merge6[[#This Row],[Position2]]="LWB",1,0)</f>
        <v>0</v>
      </c>
      <c r="AD983">
        <f>IF(Merge6[[#This Row],[Position2]]="RWB",1,0)</f>
        <v>0</v>
      </c>
      <c r="AE983">
        <f>IF(Merge6[[#This Row],[Position2]]="LM",1,0)</f>
        <v>0</v>
      </c>
      <c r="AF983">
        <f>IF(Merge6[[#This Row],[Position2]]="CDM",1,0)</f>
        <v>0</v>
      </c>
      <c r="AG983">
        <f>IF(Merge6[[#This Row],[Position2]]="CM",1,0)</f>
        <v>0</v>
      </c>
      <c r="AH983">
        <f>IF(Merge6[[#This Row],[Position2]]="CAM",1,0)</f>
        <v>0</v>
      </c>
      <c r="AI983">
        <f>IF(Merge6[[#This Row],[Position2]]="RM",1,0)</f>
        <v>0</v>
      </c>
      <c r="AJ983">
        <f>IF(Merge6[[#This Row],[Position2]]="LW",1,0)</f>
        <v>0</v>
      </c>
      <c r="AK983">
        <f>IF(Merge6[[#This Row],[Position2]]="RW",1,0)</f>
        <v>0</v>
      </c>
      <c r="AL983">
        <f>IF(Merge6[[#This Row],[Position2]]="CF",1,0)</f>
        <v>0</v>
      </c>
      <c r="AM983">
        <f>IF(Merge6[[#This Row],[Position2]]="ST",1,0)</f>
        <v>0</v>
      </c>
      <c r="AN983">
        <v>12</v>
      </c>
      <c r="AO983">
        <v>14</v>
      </c>
      <c r="AP983">
        <v>17</v>
      </c>
      <c r="AQ983">
        <v>28</v>
      </c>
      <c r="AR983">
        <v>26</v>
      </c>
      <c r="AS983">
        <v>11</v>
      </c>
      <c r="AT983">
        <v>58</v>
      </c>
      <c r="AU983">
        <v>14</v>
      </c>
      <c r="AV983">
        <v>12</v>
      </c>
      <c r="AW983">
        <v>24</v>
      </c>
      <c r="AX983">
        <v>20</v>
      </c>
      <c r="AY983">
        <v>24</v>
      </c>
      <c r="AZ983">
        <v>15</v>
      </c>
      <c r="BA983">
        <v>16</v>
      </c>
      <c r="BB983">
        <v>11</v>
      </c>
      <c r="BC983">
        <v>11</v>
      </c>
      <c r="BD983">
        <v>48</v>
      </c>
      <c r="BE983">
        <v>36</v>
      </c>
      <c r="BF983">
        <v>52</v>
      </c>
      <c r="BG983">
        <v>43</v>
      </c>
      <c r="BH983">
        <v>46</v>
      </c>
      <c r="BI983">
        <v>55</v>
      </c>
      <c r="BJ983">
        <v>63</v>
      </c>
      <c r="BK983">
        <v>74</v>
      </c>
      <c r="BL983">
        <v>77</v>
      </c>
      <c r="BM983">
        <v>74</v>
      </c>
      <c r="BN983">
        <v>77</v>
      </c>
      <c r="BO983">
        <v>80</v>
      </c>
      <c r="BP983">
        <v>27</v>
      </c>
      <c r="BQ983">
        <v>74</v>
      </c>
      <c r="BR983">
        <v>11</v>
      </c>
      <c r="BS983">
        <v>19</v>
      </c>
      <c r="BT983">
        <v>53</v>
      </c>
      <c r="BU983">
        <v>60</v>
      </c>
    </row>
    <row r="984" spans="1:73" x14ac:dyDescent="0.25">
      <c r="A984" t="s">
        <v>927</v>
      </c>
      <c r="B984">
        <v>22</v>
      </c>
      <c r="C984" t="s">
        <v>28</v>
      </c>
      <c r="D984">
        <v>24</v>
      </c>
      <c r="E984">
        <f>Merge6[[#This Row],[age]]^2</f>
        <v>576</v>
      </c>
      <c r="F984" s="1">
        <v>8000000</v>
      </c>
      <c r="G984" s="1">
        <v>15000000</v>
      </c>
      <c r="H984" s="1">
        <f>Merge6[[#This Row],[MV at time]]/1000000</f>
        <v>8</v>
      </c>
      <c r="I984" s="1">
        <f>Merge6[[#This Row],[fee]]/1000000</f>
        <v>15</v>
      </c>
      <c r="J984" s="2">
        <f>Merge6[[#This Row],[fee]]/Merge6[[#This Row],[MV at time]]</f>
        <v>1.875</v>
      </c>
      <c r="K984" t="s">
        <v>773</v>
      </c>
      <c r="L984" t="s">
        <v>222</v>
      </c>
      <c r="M984" t="s">
        <v>199</v>
      </c>
      <c r="N984" t="s">
        <v>54</v>
      </c>
      <c r="O9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84" t="s">
        <v>185</v>
      </c>
      <c r="R984" t="s">
        <v>55</v>
      </c>
      <c r="S984">
        <v>76</v>
      </c>
      <c r="T984">
        <v>81</v>
      </c>
      <c r="U984">
        <f>Merge6[[#This Row],[POT]]-Merge6[[#This Row],[TOT]]</f>
        <v>5</v>
      </c>
      <c r="V984" t="s">
        <v>8</v>
      </c>
      <c r="W984">
        <f>IF(Merge6[[#This Row],[Preffoot]]="Right",1,0)</f>
        <v>1</v>
      </c>
      <c r="X984" t="s">
        <v>15</v>
      </c>
      <c r="Y984">
        <f>IF(Merge6[[#This Row],[Position2]]="GK",1,0)</f>
        <v>0</v>
      </c>
      <c r="Z984">
        <f>IF(Merge6[[#This Row],[Position2]]="LB",1,0)</f>
        <v>0</v>
      </c>
      <c r="AA984">
        <f>IF(Merge6[[#This Row],[Position2]]="CB",1,0)</f>
        <v>0</v>
      </c>
      <c r="AB984">
        <f>IF(Merge6[[#This Row],[Position2]]="RB",1,0)</f>
        <v>0</v>
      </c>
      <c r="AC984">
        <f>IF(Merge6[[#This Row],[Position2]]="LWB",1,0)</f>
        <v>0</v>
      </c>
      <c r="AD984">
        <f>IF(Merge6[[#This Row],[Position2]]="RWB",1,0)</f>
        <v>0</v>
      </c>
      <c r="AE984">
        <f>IF(Merge6[[#This Row],[Position2]]="LM",1,0)</f>
        <v>0</v>
      </c>
      <c r="AF984">
        <f>IF(Merge6[[#This Row],[Position2]]="CDM",1,0)</f>
        <v>0</v>
      </c>
      <c r="AG984">
        <f>IF(Merge6[[#This Row],[Position2]]="CM",1,0)</f>
        <v>0</v>
      </c>
      <c r="AH984">
        <f>IF(Merge6[[#This Row],[Position2]]="CAM",1,0)</f>
        <v>0</v>
      </c>
      <c r="AI984">
        <f>IF(Merge6[[#This Row],[Position2]]="RM",1,0)</f>
        <v>0</v>
      </c>
      <c r="AJ984">
        <f>IF(Merge6[[#This Row],[Position2]]="LW",1,0)</f>
        <v>0</v>
      </c>
      <c r="AK984">
        <f>IF(Merge6[[#This Row],[Position2]]="RW",1,0)</f>
        <v>0</v>
      </c>
      <c r="AL984">
        <f>IF(Merge6[[#This Row],[Position2]]="CF",1,0)</f>
        <v>0</v>
      </c>
      <c r="AM984">
        <f>IF(Merge6[[#This Row],[Position2]]="ST",1,0)</f>
        <v>1</v>
      </c>
      <c r="AN984">
        <v>79</v>
      </c>
      <c r="AO984">
        <v>75</v>
      </c>
      <c r="AP984">
        <v>56</v>
      </c>
      <c r="AQ984">
        <v>73</v>
      </c>
      <c r="AR984">
        <v>63</v>
      </c>
      <c r="AS984">
        <v>75</v>
      </c>
      <c r="AT984">
        <v>76</v>
      </c>
      <c r="AU984">
        <v>78</v>
      </c>
      <c r="AV984">
        <v>68</v>
      </c>
      <c r="AW984">
        <v>66</v>
      </c>
      <c r="AX984">
        <v>67</v>
      </c>
      <c r="AY984">
        <v>79</v>
      </c>
      <c r="AZ984">
        <v>73</v>
      </c>
      <c r="BA984">
        <v>42</v>
      </c>
      <c r="BB984">
        <v>34</v>
      </c>
      <c r="BC984">
        <v>29</v>
      </c>
      <c r="BD984">
        <v>69</v>
      </c>
      <c r="BE984">
        <v>69</v>
      </c>
      <c r="BF984">
        <v>79</v>
      </c>
      <c r="BG984">
        <v>63</v>
      </c>
      <c r="BH984">
        <v>73</v>
      </c>
      <c r="BI984">
        <v>68</v>
      </c>
      <c r="BJ984">
        <v>76</v>
      </c>
      <c r="BK984">
        <v>12</v>
      </c>
      <c r="BL984">
        <v>11</v>
      </c>
      <c r="BM984">
        <v>8</v>
      </c>
      <c r="BN984">
        <v>12</v>
      </c>
      <c r="BO984">
        <v>8</v>
      </c>
      <c r="BP984">
        <v>72</v>
      </c>
      <c r="BQ984">
        <v>74</v>
      </c>
      <c r="BR984">
        <v>78</v>
      </c>
      <c r="BS984">
        <v>29</v>
      </c>
      <c r="BT984">
        <v>68</v>
      </c>
      <c r="BU984">
        <v>72</v>
      </c>
    </row>
    <row r="985" spans="1:73" x14ac:dyDescent="0.25">
      <c r="A985" t="s">
        <v>258</v>
      </c>
      <c r="B985">
        <v>16</v>
      </c>
      <c r="C985" t="s">
        <v>10</v>
      </c>
      <c r="D985">
        <v>24</v>
      </c>
      <c r="E985">
        <f>Merge6[[#This Row],[age]]^2</f>
        <v>576</v>
      </c>
      <c r="F985" s="1">
        <v>18000000</v>
      </c>
      <c r="G985" s="1">
        <v>35000000</v>
      </c>
      <c r="H985" s="1">
        <f>Merge6[[#This Row],[MV at time]]/1000000</f>
        <v>18</v>
      </c>
      <c r="I985" s="1">
        <f>Merge6[[#This Row],[fee]]/1000000</f>
        <v>35</v>
      </c>
      <c r="J985" s="2">
        <f>Merge6[[#This Row],[fee]]/Merge6[[#This Row],[MV at time]]</f>
        <v>1.9444444444444444</v>
      </c>
      <c r="K985" t="s">
        <v>2</v>
      </c>
      <c r="L985" t="s">
        <v>259</v>
      </c>
      <c r="M985" t="s">
        <v>260</v>
      </c>
      <c r="N985" t="s">
        <v>188</v>
      </c>
      <c r="O9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9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985" t="s">
        <v>14</v>
      </c>
      <c r="R985" t="s">
        <v>189</v>
      </c>
      <c r="S985">
        <v>76</v>
      </c>
      <c r="T985">
        <v>83</v>
      </c>
      <c r="U985">
        <f>Merge6[[#This Row],[POT]]-Merge6[[#This Row],[TOT]]</f>
        <v>7</v>
      </c>
      <c r="V985" t="s">
        <v>8</v>
      </c>
      <c r="W985">
        <f>IF(Merge6[[#This Row],[Preffoot]]="Right",1,0)</f>
        <v>1</v>
      </c>
      <c r="X985" t="s">
        <v>156</v>
      </c>
      <c r="Y985">
        <f>IF(Merge6[[#This Row],[Position2]]="GK",1,0)</f>
        <v>0</v>
      </c>
      <c r="Z985">
        <f>IF(Merge6[[#This Row],[Position2]]="LB",1,0)</f>
        <v>0</v>
      </c>
      <c r="AA985">
        <f>IF(Merge6[[#This Row],[Position2]]="CB",1,0)</f>
        <v>0</v>
      </c>
      <c r="AB985">
        <f>IF(Merge6[[#This Row],[Position2]]="RB",1,0)</f>
        <v>0</v>
      </c>
      <c r="AC985">
        <f>IF(Merge6[[#This Row],[Position2]]="LWB",1,0)</f>
        <v>0</v>
      </c>
      <c r="AD985">
        <f>IF(Merge6[[#This Row],[Position2]]="RWB",1,0)</f>
        <v>0</v>
      </c>
      <c r="AE985">
        <f>IF(Merge6[[#This Row],[Position2]]="LM",1,0)</f>
        <v>0</v>
      </c>
      <c r="AF985">
        <f>IF(Merge6[[#This Row],[Position2]]="CDM",1,0)</f>
        <v>0</v>
      </c>
      <c r="AG985">
        <f>IF(Merge6[[#This Row],[Position2]]="CM",1,0)</f>
        <v>0</v>
      </c>
      <c r="AH985">
        <f>IF(Merge6[[#This Row],[Position2]]="CAM",1,0)</f>
        <v>0</v>
      </c>
      <c r="AI985">
        <f>IF(Merge6[[#This Row],[Position2]]="RM",1,0)</f>
        <v>0</v>
      </c>
      <c r="AJ985">
        <f>IF(Merge6[[#This Row],[Position2]]="LW",1,0)</f>
        <v>1</v>
      </c>
      <c r="AK985">
        <f>IF(Merge6[[#This Row],[Position2]]="RW",1,0)</f>
        <v>0</v>
      </c>
      <c r="AL985">
        <f>IF(Merge6[[#This Row],[Position2]]="CF",1,0)</f>
        <v>0</v>
      </c>
      <c r="AM985">
        <f>IF(Merge6[[#This Row],[Position2]]="ST",1,0)</f>
        <v>0</v>
      </c>
      <c r="AN985">
        <v>77</v>
      </c>
      <c r="AO985">
        <v>80</v>
      </c>
      <c r="AP985">
        <v>66</v>
      </c>
      <c r="AQ985">
        <v>70</v>
      </c>
      <c r="AR985">
        <v>66</v>
      </c>
      <c r="AS985">
        <v>40</v>
      </c>
      <c r="AT985">
        <v>74</v>
      </c>
      <c r="AU985">
        <v>73</v>
      </c>
      <c r="AV985">
        <v>71</v>
      </c>
      <c r="AW985">
        <v>80</v>
      </c>
      <c r="AX985">
        <v>64</v>
      </c>
      <c r="AY985">
        <v>52</v>
      </c>
      <c r="AZ985">
        <v>72</v>
      </c>
      <c r="BA985">
        <v>39</v>
      </c>
      <c r="BB985">
        <v>36</v>
      </c>
      <c r="BC985">
        <v>41</v>
      </c>
      <c r="BD985">
        <v>89</v>
      </c>
      <c r="BE985">
        <v>84</v>
      </c>
      <c r="BF985">
        <v>39</v>
      </c>
      <c r="BG985">
        <v>92</v>
      </c>
      <c r="BH985">
        <v>86</v>
      </c>
      <c r="BI985">
        <v>93</v>
      </c>
      <c r="BJ985">
        <v>70</v>
      </c>
      <c r="BK985">
        <v>8</v>
      </c>
      <c r="BL985">
        <v>7</v>
      </c>
      <c r="BM985">
        <v>10</v>
      </c>
      <c r="BN985">
        <v>10</v>
      </c>
      <c r="BO985">
        <v>6</v>
      </c>
      <c r="BP985">
        <v>55</v>
      </c>
      <c r="BQ985">
        <v>75</v>
      </c>
      <c r="BR985">
        <v>74</v>
      </c>
      <c r="BS985">
        <v>43</v>
      </c>
      <c r="BT985">
        <v>73</v>
      </c>
      <c r="BU985">
        <v>81</v>
      </c>
    </row>
    <row r="986" spans="1:73" x14ac:dyDescent="0.25">
      <c r="A986" t="s">
        <v>258</v>
      </c>
      <c r="B986">
        <v>46</v>
      </c>
      <c r="C986" t="s">
        <v>10</v>
      </c>
      <c r="D986">
        <v>24</v>
      </c>
      <c r="E986">
        <f>Merge6[[#This Row],[age]]^2</f>
        <v>576</v>
      </c>
      <c r="F986" s="1">
        <v>25000000</v>
      </c>
      <c r="G986" s="1">
        <v>12000000</v>
      </c>
      <c r="H986" s="1">
        <f>Merge6[[#This Row],[MV at time]]/1000000</f>
        <v>25</v>
      </c>
      <c r="I986" s="1">
        <f>Merge6[[#This Row],[fee]]/1000000</f>
        <v>12</v>
      </c>
      <c r="J986" s="2">
        <f>Merge6[[#This Row],[fee]]/Merge6[[#This Row],[MV at time]]</f>
        <v>0.48</v>
      </c>
      <c r="K986" t="s">
        <v>509</v>
      </c>
      <c r="L986" t="s">
        <v>259</v>
      </c>
      <c r="M986" t="s">
        <v>188</v>
      </c>
      <c r="N986" t="s">
        <v>307</v>
      </c>
      <c r="O9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986" t="s">
        <v>189</v>
      </c>
      <c r="R986" t="s">
        <v>14</v>
      </c>
      <c r="S986">
        <v>77</v>
      </c>
      <c r="T986">
        <v>80</v>
      </c>
      <c r="U986">
        <f>Merge6[[#This Row],[POT]]-Merge6[[#This Row],[TOT]]</f>
        <v>3</v>
      </c>
      <c r="V986" t="s">
        <v>8</v>
      </c>
      <c r="W986">
        <f>IF(Merge6[[#This Row],[Preffoot]]="Right",1,0)</f>
        <v>1</v>
      </c>
      <c r="X986" t="s">
        <v>77</v>
      </c>
      <c r="Y986">
        <f>IF(Merge6[[#This Row],[Position2]]="GK",1,0)</f>
        <v>0</v>
      </c>
      <c r="Z986">
        <f>IF(Merge6[[#This Row],[Position2]]="LB",1,0)</f>
        <v>0</v>
      </c>
      <c r="AA986">
        <f>IF(Merge6[[#This Row],[Position2]]="CB",1,0)</f>
        <v>0</v>
      </c>
      <c r="AB986">
        <f>IF(Merge6[[#This Row],[Position2]]="RB",1,0)</f>
        <v>0</v>
      </c>
      <c r="AC986">
        <f>IF(Merge6[[#This Row],[Position2]]="LWB",1,0)</f>
        <v>0</v>
      </c>
      <c r="AD986">
        <f>IF(Merge6[[#This Row],[Position2]]="RWB",1,0)</f>
        <v>0</v>
      </c>
      <c r="AE986">
        <f>IF(Merge6[[#This Row],[Position2]]="LM",1,0)</f>
        <v>1</v>
      </c>
      <c r="AF986">
        <f>IF(Merge6[[#This Row],[Position2]]="CDM",1,0)</f>
        <v>0</v>
      </c>
      <c r="AG986">
        <f>IF(Merge6[[#This Row],[Position2]]="CM",1,0)</f>
        <v>0</v>
      </c>
      <c r="AH986">
        <f>IF(Merge6[[#This Row],[Position2]]="CAM",1,0)</f>
        <v>0</v>
      </c>
      <c r="AI986">
        <f>IF(Merge6[[#This Row],[Position2]]="RM",1,0)</f>
        <v>0</v>
      </c>
      <c r="AJ986">
        <f>IF(Merge6[[#This Row],[Position2]]="LW",1,0)</f>
        <v>0</v>
      </c>
      <c r="AK986">
        <f>IF(Merge6[[#This Row],[Position2]]="RW",1,0)</f>
        <v>0</v>
      </c>
      <c r="AL986">
        <f>IF(Merge6[[#This Row],[Position2]]="CF",1,0)</f>
        <v>0</v>
      </c>
      <c r="AM986">
        <f>IF(Merge6[[#This Row],[Position2]]="ST",1,0)</f>
        <v>0</v>
      </c>
      <c r="AN986">
        <v>78</v>
      </c>
      <c r="AO986">
        <v>83</v>
      </c>
      <c r="AP986">
        <v>66</v>
      </c>
      <c r="AQ986">
        <v>73</v>
      </c>
      <c r="AR986">
        <v>64</v>
      </c>
      <c r="AS986">
        <v>40</v>
      </c>
      <c r="AT986">
        <v>76</v>
      </c>
      <c r="AU986">
        <v>68</v>
      </c>
      <c r="AV986">
        <v>69</v>
      </c>
      <c r="AW986">
        <v>79</v>
      </c>
      <c r="AX986">
        <v>64</v>
      </c>
      <c r="AY986">
        <v>67</v>
      </c>
      <c r="AZ986">
        <v>76</v>
      </c>
      <c r="BA986">
        <v>28</v>
      </c>
      <c r="BB986">
        <v>36</v>
      </c>
      <c r="BC986">
        <v>41</v>
      </c>
      <c r="BD986">
        <v>92</v>
      </c>
      <c r="BE986">
        <v>67</v>
      </c>
      <c r="BF986">
        <v>33</v>
      </c>
      <c r="BG986">
        <v>94</v>
      </c>
      <c r="BH986">
        <v>85</v>
      </c>
      <c r="BI986">
        <v>94</v>
      </c>
      <c r="BJ986">
        <v>70</v>
      </c>
      <c r="BK986">
        <v>8</v>
      </c>
      <c r="BL986">
        <v>7</v>
      </c>
      <c r="BM986">
        <v>10</v>
      </c>
      <c r="BN986">
        <v>10</v>
      </c>
      <c r="BO986">
        <v>6</v>
      </c>
      <c r="BP986">
        <v>55</v>
      </c>
      <c r="BQ986">
        <v>80</v>
      </c>
      <c r="BR986">
        <v>75</v>
      </c>
      <c r="BS986">
        <v>43</v>
      </c>
      <c r="BT986">
        <v>75</v>
      </c>
      <c r="BU986">
        <v>81</v>
      </c>
    </row>
    <row r="987" spans="1:73" x14ac:dyDescent="0.25">
      <c r="A987" t="s">
        <v>1276</v>
      </c>
      <c r="B987">
        <v>0</v>
      </c>
      <c r="C987" t="s">
        <v>71</v>
      </c>
      <c r="D987">
        <v>20</v>
      </c>
      <c r="E987">
        <f>Merge6[[#This Row],[age]]^2</f>
        <v>400</v>
      </c>
      <c r="F987" s="1">
        <v>1500000</v>
      </c>
      <c r="G987" s="1">
        <v>8000000</v>
      </c>
      <c r="H987" s="1">
        <f>Merge6[[#This Row],[MV at time]]/1000000</f>
        <v>1.5</v>
      </c>
      <c r="I987" s="1">
        <f>Merge6[[#This Row],[fee]]/1000000</f>
        <v>8</v>
      </c>
      <c r="J987" s="2">
        <f>Merge6[[#This Row],[fee]]/Merge6[[#This Row],[MV at time]]</f>
        <v>5.333333333333333</v>
      </c>
      <c r="K987" t="s">
        <v>1233</v>
      </c>
      <c r="L987" t="s">
        <v>273</v>
      </c>
      <c r="M987" t="s">
        <v>794</v>
      </c>
      <c r="N987" t="s">
        <v>160</v>
      </c>
      <c r="O9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87" t="s">
        <v>795</v>
      </c>
      <c r="R987" t="s">
        <v>60</v>
      </c>
      <c r="S987">
        <v>67</v>
      </c>
      <c r="T987">
        <v>80</v>
      </c>
      <c r="U987">
        <f>Merge6[[#This Row],[POT]]-Merge6[[#This Row],[TOT]]</f>
        <v>13</v>
      </c>
      <c r="V987" t="s">
        <v>8</v>
      </c>
      <c r="W987">
        <f>IF(Merge6[[#This Row],[Preffoot]]="Right",1,0)</f>
        <v>1</v>
      </c>
      <c r="X987" t="s">
        <v>77</v>
      </c>
      <c r="Y987">
        <f>IF(Merge6[[#This Row],[Position2]]="GK",1,0)</f>
        <v>0</v>
      </c>
      <c r="Z987">
        <f>IF(Merge6[[#This Row],[Position2]]="LB",1,0)</f>
        <v>0</v>
      </c>
      <c r="AA987">
        <f>IF(Merge6[[#This Row],[Position2]]="CB",1,0)</f>
        <v>0</v>
      </c>
      <c r="AB987">
        <f>IF(Merge6[[#This Row],[Position2]]="RB",1,0)</f>
        <v>0</v>
      </c>
      <c r="AC987">
        <f>IF(Merge6[[#This Row],[Position2]]="LWB",1,0)</f>
        <v>0</v>
      </c>
      <c r="AD987">
        <f>IF(Merge6[[#This Row],[Position2]]="RWB",1,0)</f>
        <v>0</v>
      </c>
      <c r="AE987">
        <f>IF(Merge6[[#This Row],[Position2]]="LM",1,0)</f>
        <v>1</v>
      </c>
      <c r="AF987">
        <f>IF(Merge6[[#This Row],[Position2]]="CDM",1,0)</f>
        <v>0</v>
      </c>
      <c r="AG987">
        <f>IF(Merge6[[#This Row],[Position2]]="CM",1,0)</f>
        <v>0</v>
      </c>
      <c r="AH987">
        <f>IF(Merge6[[#This Row],[Position2]]="CAM",1,0)</f>
        <v>0</v>
      </c>
      <c r="AI987">
        <f>IF(Merge6[[#This Row],[Position2]]="RM",1,0)</f>
        <v>0</v>
      </c>
      <c r="AJ987">
        <f>IF(Merge6[[#This Row],[Position2]]="LW",1,0)</f>
        <v>0</v>
      </c>
      <c r="AK987">
        <f>IF(Merge6[[#This Row],[Position2]]="RW",1,0)</f>
        <v>0</v>
      </c>
      <c r="AL987">
        <f>IF(Merge6[[#This Row],[Position2]]="CF",1,0)</f>
        <v>0</v>
      </c>
      <c r="AM987">
        <f>IF(Merge6[[#This Row],[Position2]]="ST",1,0)</f>
        <v>0</v>
      </c>
      <c r="AN987">
        <v>71</v>
      </c>
      <c r="AO987">
        <v>73</v>
      </c>
      <c r="AP987">
        <v>51</v>
      </c>
      <c r="AQ987">
        <v>56</v>
      </c>
      <c r="AR987">
        <v>50</v>
      </c>
      <c r="AS987">
        <v>22</v>
      </c>
      <c r="AT987">
        <v>61</v>
      </c>
      <c r="AU987">
        <v>66</v>
      </c>
      <c r="AV987">
        <v>53</v>
      </c>
      <c r="AW987">
        <v>45</v>
      </c>
      <c r="AX987">
        <v>35</v>
      </c>
      <c r="AY987">
        <v>45</v>
      </c>
      <c r="AZ987">
        <v>50</v>
      </c>
      <c r="BA987" t="s">
        <v>1234</v>
      </c>
      <c r="BB987">
        <v>26</v>
      </c>
      <c r="BC987">
        <v>26</v>
      </c>
      <c r="BD987">
        <v>88</v>
      </c>
      <c r="BE987">
        <v>67</v>
      </c>
      <c r="BF987">
        <v>44</v>
      </c>
      <c r="BG987">
        <v>83</v>
      </c>
      <c r="BH987">
        <v>92</v>
      </c>
      <c r="BI987">
        <v>86</v>
      </c>
      <c r="BJ987">
        <v>62</v>
      </c>
      <c r="BK987">
        <v>14</v>
      </c>
      <c r="BL987">
        <v>8</v>
      </c>
      <c r="BM987">
        <v>13</v>
      </c>
      <c r="BN987">
        <v>6</v>
      </c>
      <c r="BO987">
        <v>10</v>
      </c>
      <c r="BP987">
        <v>42</v>
      </c>
      <c r="BQ987">
        <v>53</v>
      </c>
      <c r="BR987">
        <v>66</v>
      </c>
      <c r="BS987">
        <v>24</v>
      </c>
      <c r="BT987">
        <v>60</v>
      </c>
      <c r="BU987">
        <v>66</v>
      </c>
    </row>
    <row r="988" spans="1:73" x14ac:dyDescent="0.25">
      <c r="A988" t="s">
        <v>972</v>
      </c>
      <c r="B988">
        <v>32</v>
      </c>
      <c r="C988" t="s">
        <v>17</v>
      </c>
      <c r="D988">
        <v>19</v>
      </c>
      <c r="E988">
        <f>Merge6[[#This Row],[age]]^2</f>
        <v>361</v>
      </c>
      <c r="F988" s="1">
        <v>1100000</v>
      </c>
      <c r="G988" s="1">
        <v>6400000</v>
      </c>
      <c r="H988" s="1">
        <f>Merge6[[#This Row],[MV at time]]/1000000</f>
        <v>1.1000000000000001</v>
      </c>
      <c r="I988" s="1">
        <f>Merge6[[#This Row],[fee]]/1000000</f>
        <v>6.4</v>
      </c>
      <c r="J988" s="2">
        <f>Merge6[[#This Row],[fee]]/Merge6[[#This Row],[MV at time]]</f>
        <v>5.8181818181818183</v>
      </c>
      <c r="K988" t="s">
        <v>773</v>
      </c>
      <c r="L988" t="s">
        <v>387</v>
      </c>
      <c r="M988" t="s">
        <v>973</v>
      </c>
      <c r="N988" t="s">
        <v>811</v>
      </c>
      <c r="O9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9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88" t="s">
        <v>31</v>
      </c>
      <c r="R988" t="s">
        <v>7</v>
      </c>
      <c r="S988">
        <v>64</v>
      </c>
      <c r="T988">
        <v>75</v>
      </c>
      <c r="U988">
        <f>Merge6[[#This Row],[POT]]-Merge6[[#This Row],[TOT]]</f>
        <v>11</v>
      </c>
      <c r="V988" t="s">
        <v>8</v>
      </c>
      <c r="W988">
        <f>IF(Merge6[[#This Row],[Preffoot]]="Right",1,0)</f>
        <v>1</v>
      </c>
      <c r="X988" t="s">
        <v>61</v>
      </c>
      <c r="Y988">
        <f>IF(Merge6[[#This Row],[Position2]]="GK",1,0)</f>
        <v>0</v>
      </c>
      <c r="Z988">
        <f>IF(Merge6[[#This Row],[Position2]]="LB",1,0)</f>
        <v>0</v>
      </c>
      <c r="AA988">
        <f>IF(Merge6[[#This Row],[Position2]]="CB",1,0)</f>
        <v>0</v>
      </c>
      <c r="AB988">
        <f>IF(Merge6[[#This Row],[Position2]]="RB",1,0)</f>
        <v>0</v>
      </c>
      <c r="AC988">
        <f>IF(Merge6[[#This Row],[Position2]]="LWB",1,0)</f>
        <v>0</v>
      </c>
      <c r="AD988">
        <f>IF(Merge6[[#This Row],[Position2]]="RWB",1,0)</f>
        <v>0</v>
      </c>
      <c r="AE988">
        <f>IF(Merge6[[#This Row],[Position2]]="LM",1,0)</f>
        <v>0</v>
      </c>
      <c r="AF988">
        <f>IF(Merge6[[#This Row],[Position2]]="CDM",1,0)</f>
        <v>1</v>
      </c>
      <c r="AG988">
        <f>IF(Merge6[[#This Row],[Position2]]="CM",1,0)</f>
        <v>0</v>
      </c>
      <c r="AH988">
        <f>IF(Merge6[[#This Row],[Position2]]="CAM",1,0)</f>
        <v>0</v>
      </c>
      <c r="AI988">
        <f>IF(Merge6[[#This Row],[Position2]]="RM",1,0)</f>
        <v>0</v>
      </c>
      <c r="AJ988">
        <f>IF(Merge6[[#This Row],[Position2]]="LW",1,0)</f>
        <v>0</v>
      </c>
      <c r="AK988">
        <f>IF(Merge6[[#This Row],[Position2]]="RW",1,0)</f>
        <v>0</v>
      </c>
      <c r="AL988">
        <f>IF(Merge6[[#This Row],[Position2]]="CF",1,0)</f>
        <v>0</v>
      </c>
      <c r="AM988">
        <f>IF(Merge6[[#This Row],[Position2]]="ST",1,0)</f>
        <v>0</v>
      </c>
      <c r="AN988">
        <v>63</v>
      </c>
      <c r="AO988">
        <v>61</v>
      </c>
      <c r="AP988">
        <v>57</v>
      </c>
      <c r="AQ988">
        <v>63</v>
      </c>
      <c r="AR988">
        <v>61</v>
      </c>
      <c r="AS988">
        <v>60</v>
      </c>
      <c r="AT988">
        <v>59</v>
      </c>
      <c r="AU988">
        <v>42</v>
      </c>
      <c r="AV988">
        <v>43</v>
      </c>
      <c r="AW988">
        <v>52</v>
      </c>
      <c r="AX988">
        <v>40</v>
      </c>
      <c r="AY988">
        <v>50</v>
      </c>
      <c r="AZ988">
        <v>47</v>
      </c>
      <c r="BA988">
        <v>63</v>
      </c>
      <c r="BB988">
        <v>61</v>
      </c>
      <c r="BC988">
        <v>63</v>
      </c>
      <c r="BD988">
        <v>71</v>
      </c>
      <c r="BE988">
        <v>71</v>
      </c>
      <c r="BF988">
        <v>80</v>
      </c>
      <c r="BG988">
        <v>64</v>
      </c>
      <c r="BH988">
        <v>69</v>
      </c>
      <c r="BI988">
        <v>69</v>
      </c>
      <c r="BJ988">
        <v>68</v>
      </c>
      <c r="BK988">
        <v>13</v>
      </c>
      <c r="BL988">
        <v>11</v>
      </c>
      <c r="BM988">
        <v>10</v>
      </c>
      <c r="BN988">
        <v>10</v>
      </c>
      <c r="BO988">
        <v>9</v>
      </c>
      <c r="BP988">
        <v>62</v>
      </c>
      <c r="BQ988">
        <v>56</v>
      </c>
      <c r="BR988">
        <v>45</v>
      </c>
      <c r="BS988">
        <v>59</v>
      </c>
      <c r="BT988">
        <v>61</v>
      </c>
      <c r="BU988">
        <v>63</v>
      </c>
    </row>
    <row r="989" spans="1:73" x14ac:dyDescent="0.25">
      <c r="A989" t="s">
        <v>298</v>
      </c>
      <c r="B989">
        <v>35</v>
      </c>
      <c r="C989" t="s">
        <v>10</v>
      </c>
      <c r="D989">
        <v>25</v>
      </c>
      <c r="E989">
        <f>Merge6[[#This Row],[age]]^2</f>
        <v>625</v>
      </c>
      <c r="F989" s="1">
        <v>25000000</v>
      </c>
      <c r="G989" s="1">
        <v>24500000</v>
      </c>
      <c r="H989" s="1">
        <f>Merge6[[#This Row],[MV at time]]/1000000</f>
        <v>25</v>
      </c>
      <c r="I989" s="1">
        <f>Merge6[[#This Row],[fee]]/1000000</f>
        <v>24.5</v>
      </c>
      <c r="J989" s="2">
        <f>Merge6[[#This Row],[fee]]/Merge6[[#This Row],[MV at time]]</f>
        <v>0.98</v>
      </c>
      <c r="K989" t="s">
        <v>2</v>
      </c>
      <c r="L989" t="s">
        <v>18</v>
      </c>
      <c r="M989" t="s">
        <v>86</v>
      </c>
      <c r="N989" t="s">
        <v>228</v>
      </c>
      <c r="O9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89" t="s">
        <v>7</v>
      </c>
      <c r="R989" t="s">
        <v>7</v>
      </c>
      <c r="S989">
        <v>81</v>
      </c>
      <c r="T989">
        <v>83</v>
      </c>
      <c r="U989">
        <f>Merge6[[#This Row],[POT]]-Merge6[[#This Row],[TOT]]</f>
        <v>2</v>
      </c>
      <c r="V989" t="s">
        <v>43</v>
      </c>
      <c r="W989">
        <f>IF(Merge6[[#This Row],[Preffoot]]="Right",1,0)</f>
        <v>0</v>
      </c>
      <c r="X989" t="s">
        <v>114</v>
      </c>
      <c r="Y989">
        <f>IF(Merge6[[#This Row],[Position2]]="GK",1,0)</f>
        <v>0</v>
      </c>
      <c r="Z989">
        <f>IF(Merge6[[#This Row],[Position2]]="LB",1,0)</f>
        <v>0</v>
      </c>
      <c r="AA989">
        <f>IF(Merge6[[#This Row],[Position2]]="CB",1,0)</f>
        <v>0</v>
      </c>
      <c r="AB989">
        <f>IF(Merge6[[#This Row],[Position2]]="RB",1,0)</f>
        <v>0</v>
      </c>
      <c r="AC989">
        <f>IF(Merge6[[#This Row],[Position2]]="LWB",1,0)</f>
        <v>0</v>
      </c>
      <c r="AD989">
        <f>IF(Merge6[[#This Row],[Position2]]="RWB",1,0)</f>
        <v>0</v>
      </c>
      <c r="AE989">
        <f>IF(Merge6[[#This Row],[Position2]]="LM",1,0)</f>
        <v>0</v>
      </c>
      <c r="AF989">
        <f>IF(Merge6[[#This Row],[Position2]]="CDM",1,0)</f>
        <v>0</v>
      </c>
      <c r="AG989">
        <f>IF(Merge6[[#This Row],[Position2]]="CM",1,0)</f>
        <v>0</v>
      </c>
      <c r="AH989">
        <f>IF(Merge6[[#This Row],[Position2]]="CAM",1,0)</f>
        <v>0</v>
      </c>
      <c r="AI989">
        <f>IF(Merge6[[#This Row],[Position2]]="RM",1,0)</f>
        <v>0</v>
      </c>
      <c r="AJ989">
        <f>IF(Merge6[[#This Row],[Position2]]="LW",1,0)</f>
        <v>0</v>
      </c>
      <c r="AK989">
        <f>IF(Merge6[[#This Row],[Position2]]="RW",1,0)</f>
        <v>1</v>
      </c>
      <c r="AL989">
        <f>IF(Merge6[[#This Row],[Position2]]="CF",1,0)</f>
        <v>0</v>
      </c>
      <c r="AM989">
        <f>IF(Merge6[[#This Row],[Position2]]="ST",1,0)</f>
        <v>0</v>
      </c>
      <c r="AN989">
        <v>86</v>
      </c>
      <c r="AO989">
        <v>84</v>
      </c>
      <c r="AP989">
        <v>82</v>
      </c>
      <c r="AQ989">
        <v>82</v>
      </c>
      <c r="AR989">
        <v>76</v>
      </c>
      <c r="AS989">
        <v>42</v>
      </c>
      <c r="AT989">
        <v>81</v>
      </c>
      <c r="AU989">
        <v>67</v>
      </c>
      <c r="AV989">
        <v>77</v>
      </c>
      <c r="AW989">
        <v>82</v>
      </c>
      <c r="AX989">
        <v>82</v>
      </c>
      <c r="AY989">
        <v>68</v>
      </c>
      <c r="AZ989">
        <v>74</v>
      </c>
      <c r="BA989">
        <v>20</v>
      </c>
      <c r="BB989">
        <v>60</v>
      </c>
      <c r="BC989">
        <v>48</v>
      </c>
      <c r="BD989">
        <v>90</v>
      </c>
      <c r="BE989">
        <v>78</v>
      </c>
      <c r="BF989">
        <v>48</v>
      </c>
      <c r="BG989">
        <v>90</v>
      </c>
      <c r="BH989">
        <v>86</v>
      </c>
      <c r="BI989">
        <v>92</v>
      </c>
      <c r="BJ989">
        <v>51</v>
      </c>
      <c r="BK989">
        <v>15</v>
      </c>
      <c r="BL989">
        <v>12</v>
      </c>
      <c r="BM989">
        <v>10</v>
      </c>
      <c r="BN989">
        <v>7</v>
      </c>
      <c r="BO989">
        <v>9</v>
      </c>
      <c r="BP989">
        <v>48</v>
      </c>
      <c r="BQ989">
        <v>78</v>
      </c>
      <c r="BR989">
        <v>76</v>
      </c>
      <c r="BS989">
        <v>36</v>
      </c>
      <c r="BT989">
        <v>82</v>
      </c>
      <c r="BU989">
        <v>78</v>
      </c>
    </row>
    <row r="990" spans="1:73" x14ac:dyDescent="0.25">
      <c r="A990" t="s">
        <v>298</v>
      </c>
      <c r="B990">
        <v>33</v>
      </c>
      <c r="C990" t="s">
        <v>10</v>
      </c>
      <c r="D990">
        <v>28</v>
      </c>
      <c r="E990">
        <f>Merge6[[#This Row],[age]]^2</f>
        <v>784</v>
      </c>
      <c r="F990" s="1">
        <v>13000000</v>
      </c>
      <c r="G990" s="1">
        <v>22000000</v>
      </c>
      <c r="H990" s="1">
        <f>Merge6[[#This Row],[MV at time]]/1000000</f>
        <v>13</v>
      </c>
      <c r="I990" s="1">
        <f>Merge6[[#This Row],[fee]]/1000000</f>
        <v>22</v>
      </c>
      <c r="J990" s="2">
        <f>Merge6[[#This Row],[fee]]/Merge6[[#This Row],[MV at time]]</f>
        <v>1.6923076923076923</v>
      </c>
      <c r="K990" t="s">
        <v>773</v>
      </c>
      <c r="L990" t="s">
        <v>18</v>
      </c>
      <c r="M990" t="s">
        <v>228</v>
      </c>
      <c r="N990" t="s">
        <v>424</v>
      </c>
      <c r="O9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90" t="s">
        <v>7</v>
      </c>
      <c r="R990" t="s">
        <v>7</v>
      </c>
      <c r="S990">
        <v>76</v>
      </c>
      <c r="T990">
        <v>76</v>
      </c>
      <c r="U990">
        <f>Merge6[[#This Row],[POT]]-Merge6[[#This Row],[TOT]]</f>
        <v>0</v>
      </c>
      <c r="V990" t="s">
        <v>43</v>
      </c>
      <c r="W990">
        <f>IF(Merge6[[#This Row],[Preffoot]]="Right",1,0)</f>
        <v>0</v>
      </c>
      <c r="X990" t="s">
        <v>157</v>
      </c>
      <c r="Y990">
        <f>IF(Merge6[[#This Row],[Position2]]="GK",1,0)</f>
        <v>0</v>
      </c>
      <c r="Z990">
        <f>IF(Merge6[[#This Row],[Position2]]="LB",1,0)</f>
        <v>0</v>
      </c>
      <c r="AA990">
        <f>IF(Merge6[[#This Row],[Position2]]="CB",1,0)</f>
        <v>0</v>
      </c>
      <c r="AB990">
        <f>IF(Merge6[[#This Row],[Position2]]="RB",1,0)</f>
        <v>0</v>
      </c>
      <c r="AC990">
        <f>IF(Merge6[[#This Row],[Position2]]="LWB",1,0)</f>
        <v>0</v>
      </c>
      <c r="AD990">
        <f>IF(Merge6[[#This Row],[Position2]]="RWB",1,0)</f>
        <v>0</v>
      </c>
      <c r="AE990">
        <f>IF(Merge6[[#This Row],[Position2]]="LM",1,0)</f>
        <v>0</v>
      </c>
      <c r="AF990">
        <f>IF(Merge6[[#This Row],[Position2]]="CDM",1,0)</f>
        <v>0</v>
      </c>
      <c r="AG990">
        <f>IF(Merge6[[#This Row],[Position2]]="CM",1,0)</f>
        <v>0</v>
      </c>
      <c r="AH990">
        <f>IF(Merge6[[#This Row],[Position2]]="CAM",1,0)</f>
        <v>0</v>
      </c>
      <c r="AI990">
        <f>IF(Merge6[[#This Row],[Position2]]="RM",1,0)</f>
        <v>0</v>
      </c>
      <c r="AJ990">
        <f>IF(Merge6[[#This Row],[Position2]]="LW",1,0)</f>
        <v>0</v>
      </c>
      <c r="AK990">
        <f>IF(Merge6[[#This Row],[Position2]]="RW",1,0)</f>
        <v>0</v>
      </c>
      <c r="AL990">
        <f>IF(Merge6[[#This Row],[Position2]]="CF",1,0)</f>
        <v>1</v>
      </c>
      <c r="AM990">
        <f>IF(Merge6[[#This Row],[Position2]]="ST",1,0)</f>
        <v>0</v>
      </c>
      <c r="AN990">
        <v>81</v>
      </c>
      <c r="AO990">
        <v>81</v>
      </c>
      <c r="AP990">
        <v>78</v>
      </c>
      <c r="AQ990">
        <v>78</v>
      </c>
      <c r="AR990">
        <v>76</v>
      </c>
      <c r="AS990">
        <v>42</v>
      </c>
      <c r="AT990">
        <v>79</v>
      </c>
      <c r="AU990">
        <v>68</v>
      </c>
      <c r="AV990">
        <v>75</v>
      </c>
      <c r="AW990">
        <v>84</v>
      </c>
      <c r="AX990">
        <v>84</v>
      </c>
      <c r="AY990">
        <v>76</v>
      </c>
      <c r="AZ990">
        <v>74</v>
      </c>
      <c r="BA990">
        <v>55</v>
      </c>
      <c r="BB990">
        <v>54</v>
      </c>
      <c r="BC990">
        <v>48</v>
      </c>
      <c r="BD990">
        <v>84</v>
      </c>
      <c r="BE990">
        <v>66</v>
      </c>
      <c r="BF990">
        <v>43</v>
      </c>
      <c r="BG990">
        <v>90</v>
      </c>
      <c r="BH990">
        <v>80</v>
      </c>
      <c r="BI990">
        <v>89</v>
      </c>
      <c r="BJ990">
        <v>50</v>
      </c>
      <c r="BK990">
        <v>15</v>
      </c>
      <c r="BL990">
        <v>12</v>
      </c>
      <c r="BM990">
        <v>10</v>
      </c>
      <c r="BN990">
        <v>7</v>
      </c>
      <c r="BO990">
        <v>9</v>
      </c>
      <c r="BP990">
        <v>48</v>
      </c>
      <c r="BQ990">
        <v>73</v>
      </c>
      <c r="BR990">
        <v>75</v>
      </c>
      <c r="BS990">
        <v>36</v>
      </c>
      <c r="BT990">
        <v>76</v>
      </c>
      <c r="BU990">
        <v>78</v>
      </c>
    </row>
    <row r="991" spans="1:73" x14ac:dyDescent="0.25">
      <c r="A991" t="s">
        <v>736</v>
      </c>
      <c r="B991">
        <v>23</v>
      </c>
      <c r="C991" t="s">
        <v>28</v>
      </c>
      <c r="D991">
        <v>28</v>
      </c>
      <c r="E991">
        <f>Merge6[[#This Row],[age]]^2</f>
        <v>784</v>
      </c>
      <c r="F991" s="1">
        <v>10000000</v>
      </c>
      <c r="G991" s="1">
        <v>12000000</v>
      </c>
      <c r="H991" s="1">
        <f>Merge6[[#This Row],[MV at time]]/1000000</f>
        <v>10</v>
      </c>
      <c r="I991" s="1">
        <f>Merge6[[#This Row],[fee]]/1000000</f>
        <v>12</v>
      </c>
      <c r="J991" s="2">
        <f>Merge6[[#This Row],[fee]]/Merge6[[#This Row],[MV at time]]</f>
        <v>1.2</v>
      </c>
      <c r="K991" t="s">
        <v>509</v>
      </c>
      <c r="L991" t="s">
        <v>18</v>
      </c>
      <c r="M991" t="s">
        <v>169</v>
      </c>
      <c r="N991" t="s">
        <v>424</v>
      </c>
      <c r="O9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91" t="s">
        <v>6</v>
      </c>
      <c r="R991" t="s">
        <v>7</v>
      </c>
      <c r="S991">
        <v>80</v>
      </c>
      <c r="T991">
        <v>80</v>
      </c>
      <c r="U991">
        <f>Merge6[[#This Row],[POT]]-Merge6[[#This Row],[TOT]]</f>
        <v>0</v>
      </c>
      <c r="V991" t="s">
        <v>43</v>
      </c>
      <c r="W991">
        <f>IF(Merge6[[#This Row],[Preffoot]]="Right",1,0)</f>
        <v>0</v>
      </c>
      <c r="X991" t="s">
        <v>15</v>
      </c>
      <c r="Y991">
        <f>IF(Merge6[[#This Row],[Position2]]="GK",1,0)</f>
        <v>0</v>
      </c>
      <c r="Z991">
        <f>IF(Merge6[[#This Row],[Position2]]="LB",1,0)</f>
        <v>0</v>
      </c>
      <c r="AA991">
        <f>IF(Merge6[[#This Row],[Position2]]="CB",1,0)</f>
        <v>0</v>
      </c>
      <c r="AB991">
        <f>IF(Merge6[[#This Row],[Position2]]="RB",1,0)</f>
        <v>0</v>
      </c>
      <c r="AC991">
        <f>IF(Merge6[[#This Row],[Position2]]="LWB",1,0)</f>
        <v>0</v>
      </c>
      <c r="AD991">
        <f>IF(Merge6[[#This Row],[Position2]]="RWB",1,0)</f>
        <v>0</v>
      </c>
      <c r="AE991">
        <f>IF(Merge6[[#This Row],[Position2]]="LM",1,0)</f>
        <v>0</v>
      </c>
      <c r="AF991">
        <f>IF(Merge6[[#This Row],[Position2]]="CDM",1,0)</f>
        <v>0</v>
      </c>
      <c r="AG991">
        <f>IF(Merge6[[#This Row],[Position2]]="CM",1,0)</f>
        <v>0</v>
      </c>
      <c r="AH991">
        <f>IF(Merge6[[#This Row],[Position2]]="CAM",1,0)</f>
        <v>0</v>
      </c>
      <c r="AI991">
        <f>IF(Merge6[[#This Row],[Position2]]="RM",1,0)</f>
        <v>0</v>
      </c>
      <c r="AJ991">
        <f>IF(Merge6[[#This Row],[Position2]]="LW",1,0)</f>
        <v>0</v>
      </c>
      <c r="AK991">
        <f>IF(Merge6[[#This Row],[Position2]]="RW",1,0)</f>
        <v>0</v>
      </c>
      <c r="AL991">
        <f>IF(Merge6[[#This Row],[Position2]]="CF",1,0)</f>
        <v>0</v>
      </c>
      <c r="AM991">
        <f>IF(Merge6[[#This Row],[Position2]]="ST",1,0)</f>
        <v>1</v>
      </c>
      <c r="AN991">
        <v>79</v>
      </c>
      <c r="AO991">
        <v>77</v>
      </c>
      <c r="AP991">
        <v>52</v>
      </c>
      <c r="AQ991">
        <v>71</v>
      </c>
      <c r="AR991">
        <v>45</v>
      </c>
      <c r="AS991">
        <v>79</v>
      </c>
      <c r="AT991">
        <v>85</v>
      </c>
      <c r="AU991">
        <v>79</v>
      </c>
      <c r="AV991">
        <v>72</v>
      </c>
      <c r="AW991">
        <v>71</v>
      </c>
      <c r="AX991">
        <v>56</v>
      </c>
      <c r="AY991">
        <v>79</v>
      </c>
      <c r="AZ991">
        <v>81</v>
      </c>
      <c r="BA991">
        <v>54</v>
      </c>
      <c r="BB991">
        <v>50</v>
      </c>
      <c r="BC991">
        <v>42</v>
      </c>
      <c r="BD991">
        <v>75</v>
      </c>
      <c r="BE991">
        <v>73</v>
      </c>
      <c r="BF991">
        <v>88</v>
      </c>
      <c r="BG991">
        <v>69</v>
      </c>
      <c r="BH991">
        <v>76</v>
      </c>
      <c r="BI991">
        <v>75</v>
      </c>
      <c r="BJ991">
        <v>89</v>
      </c>
      <c r="BK991">
        <v>7</v>
      </c>
      <c r="BL991">
        <v>7</v>
      </c>
      <c r="BM991">
        <v>13</v>
      </c>
      <c r="BN991">
        <v>9</v>
      </c>
      <c r="BO991">
        <v>9</v>
      </c>
      <c r="BP991">
        <v>87</v>
      </c>
      <c r="BQ991">
        <v>78</v>
      </c>
      <c r="BR991">
        <v>81</v>
      </c>
      <c r="BS991">
        <v>40</v>
      </c>
      <c r="BT991">
        <v>66</v>
      </c>
      <c r="BU991">
        <v>72</v>
      </c>
    </row>
    <row r="992" spans="1:73" x14ac:dyDescent="0.25">
      <c r="A992" t="s">
        <v>1315</v>
      </c>
      <c r="B992">
        <v>46</v>
      </c>
      <c r="C992" t="s">
        <v>71</v>
      </c>
      <c r="D992">
        <v>22</v>
      </c>
      <c r="E992">
        <f>Merge6[[#This Row],[age]]^2</f>
        <v>484</v>
      </c>
      <c r="F992" s="1">
        <v>20000000</v>
      </c>
      <c r="G992" s="1">
        <v>22000000</v>
      </c>
      <c r="H992" s="1">
        <f>Merge6[[#This Row],[MV at time]]/1000000</f>
        <v>20</v>
      </c>
      <c r="I992" s="1">
        <f>Merge6[[#This Row],[fee]]/1000000</f>
        <v>22</v>
      </c>
      <c r="J992" s="2">
        <f>Merge6[[#This Row],[fee]]/Merge6[[#This Row],[MV at time]]</f>
        <v>1.1000000000000001</v>
      </c>
      <c r="K992" t="s">
        <v>1233</v>
      </c>
      <c r="L992" t="s">
        <v>149</v>
      </c>
      <c r="M992" t="s">
        <v>59</v>
      </c>
      <c r="N992" t="s">
        <v>274</v>
      </c>
      <c r="O9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92" t="s">
        <v>55</v>
      </c>
      <c r="R992" t="s">
        <v>55</v>
      </c>
      <c r="S992">
        <v>78</v>
      </c>
      <c r="T992">
        <v>86</v>
      </c>
      <c r="U992">
        <f>Merge6[[#This Row],[POT]]-Merge6[[#This Row],[TOT]]</f>
        <v>8</v>
      </c>
      <c r="V992" t="s">
        <v>8</v>
      </c>
      <c r="W992">
        <f>IF(Merge6[[#This Row],[Preffoot]]="Right",1,0)</f>
        <v>1</v>
      </c>
      <c r="X992" t="s">
        <v>77</v>
      </c>
      <c r="Y992">
        <f>IF(Merge6[[#This Row],[Position2]]="GK",1,0)</f>
        <v>0</v>
      </c>
      <c r="Z992">
        <f>IF(Merge6[[#This Row],[Position2]]="LB",1,0)</f>
        <v>0</v>
      </c>
      <c r="AA992">
        <f>IF(Merge6[[#This Row],[Position2]]="CB",1,0)</f>
        <v>0</v>
      </c>
      <c r="AB992">
        <f>IF(Merge6[[#This Row],[Position2]]="RB",1,0)</f>
        <v>0</v>
      </c>
      <c r="AC992">
        <f>IF(Merge6[[#This Row],[Position2]]="LWB",1,0)</f>
        <v>0</v>
      </c>
      <c r="AD992">
        <f>IF(Merge6[[#This Row],[Position2]]="RWB",1,0)</f>
        <v>0</v>
      </c>
      <c r="AE992">
        <f>IF(Merge6[[#This Row],[Position2]]="LM",1,0)</f>
        <v>1</v>
      </c>
      <c r="AF992">
        <f>IF(Merge6[[#This Row],[Position2]]="CDM",1,0)</f>
        <v>0</v>
      </c>
      <c r="AG992">
        <f>IF(Merge6[[#This Row],[Position2]]="CM",1,0)</f>
        <v>0</v>
      </c>
      <c r="AH992">
        <f>IF(Merge6[[#This Row],[Position2]]="CAM",1,0)</f>
        <v>0</v>
      </c>
      <c r="AI992">
        <f>IF(Merge6[[#This Row],[Position2]]="RM",1,0)</f>
        <v>0</v>
      </c>
      <c r="AJ992">
        <f>IF(Merge6[[#This Row],[Position2]]="LW",1,0)</f>
        <v>0</v>
      </c>
      <c r="AK992">
        <f>IF(Merge6[[#This Row],[Position2]]="RW",1,0)</f>
        <v>0</v>
      </c>
      <c r="AL992">
        <f>IF(Merge6[[#This Row],[Position2]]="CF",1,0)</f>
        <v>0</v>
      </c>
      <c r="AM992">
        <f>IF(Merge6[[#This Row],[Position2]]="ST",1,0)</f>
        <v>0</v>
      </c>
      <c r="AN992">
        <v>83</v>
      </c>
      <c r="AO992">
        <v>83</v>
      </c>
      <c r="AP992">
        <v>77</v>
      </c>
      <c r="AQ992">
        <v>76</v>
      </c>
      <c r="AR992">
        <v>68</v>
      </c>
      <c r="AS992">
        <v>39</v>
      </c>
      <c r="AT992">
        <v>76</v>
      </c>
      <c r="AU992">
        <v>71</v>
      </c>
      <c r="AV992">
        <v>74</v>
      </c>
      <c r="AW992">
        <v>76</v>
      </c>
      <c r="AX992">
        <v>74</v>
      </c>
      <c r="AY992">
        <v>60</v>
      </c>
      <c r="AZ992">
        <v>62</v>
      </c>
      <c r="BA992" t="s">
        <v>1234</v>
      </c>
      <c r="BB992">
        <v>46</v>
      </c>
      <c r="BC992">
        <v>58</v>
      </c>
      <c r="BD992">
        <v>74</v>
      </c>
      <c r="BE992">
        <v>78</v>
      </c>
      <c r="BF992">
        <v>37</v>
      </c>
      <c r="BG992">
        <v>85</v>
      </c>
      <c r="BH992">
        <v>69</v>
      </c>
      <c r="BI992">
        <v>82</v>
      </c>
      <c r="BJ992">
        <v>48</v>
      </c>
      <c r="BK992">
        <v>9</v>
      </c>
      <c r="BL992">
        <v>14</v>
      </c>
      <c r="BM992">
        <v>13</v>
      </c>
      <c r="BN992">
        <v>8</v>
      </c>
      <c r="BO992">
        <v>9</v>
      </c>
      <c r="BP992">
        <v>68</v>
      </c>
      <c r="BQ992">
        <v>76</v>
      </c>
      <c r="BR992">
        <v>76</v>
      </c>
      <c r="BS992">
        <v>56</v>
      </c>
      <c r="BT992">
        <v>78</v>
      </c>
      <c r="BU992">
        <v>80</v>
      </c>
    </row>
    <row r="993" spans="1:73" x14ac:dyDescent="0.25">
      <c r="A993" t="s">
        <v>737</v>
      </c>
      <c r="B993">
        <v>0</v>
      </c>
      <c r="C993" t="s">
        <v>17</v>
      </c>
      <c r="D993">
        <v>23</v>
      </c>
      <c r="E993">
        <f>Merge6[[#This Row],[age]]^2</f>
        <v>529</v>
      </c>
      <c r="F993" s="1">
        <v>10000000</v>
      </c>
      <c r="G993" s="1">
        <v>19500000</v>
      </c>
      <c r="H993" s="1">
        <f>Merge6[[#This Row],[MV at time]]/1000000</f>
        <v>10</v>
      </c>
      <c r="I993" s="1">
        <f>Merge6[[#This Row],[fee]]/1000000</f>
        <v>19.5</v>
      </c>
      <c r="J993" s="2">
        <f>Merge6[[#This Row],[fee]]/Merge6[[#This Row],[MV at time]]</f>
        <v>1.95</v>
      </c>
      <c r="K993" t="s">
        <v>509</v>
      </c>
      <c r="L993" t="s">
        <v>117</v>
      </c>
      <c r="M993" t="s">
        <v>528</v>
      </c>
      <c r="N993" t="s">
        <v>5</v>
      </c>
      <c r="O9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93" t="s">
        <v>7</v>
      </c>
      <c r="R993" t="s">
        <v>7</v>
      </c>
      <c r="S993">
        <v>76</v>
      </c>
      <c r="T993">
        <v>83</v>
      </c>
      <c r="U993">
        <f>Merge6[[#This Row],[POT]]-Merge6[[#This Row],[TOT]]</f>
        <v>7</v>
      </c>
      <c r="V993" t="s">
        <v>8</v>
      </c>
      <c r="W993">
        <f>IF(Merge6[[#This Row],[Preffoot]]="Right",1,0)</f>
        <v>1</v>
      </c>
      <c r="X993" t="s">
        <v>20</v>
      </c>
      <c r="Y993">
        <f>IF(Merge6[[#This Row],[Position2]]="GK",1,0)</f>
        <v>0</v>
      </c>
      <c r="Z993">
        <f>IF(Merge6[[#This Row],[Position2]]="LB",1,0)</f>
        <v>0</v>
      </c>
      <c r="AA993">
        <f>IF(Merge6[[#This Row],[Position2]]="CB",1,0)</f>
        <v>0</v>
      </c>
      <c r="AB993">
        <f>IF(Merge6[[#This Row],[Position2]]="RB",1,0)</f>
        <v>0</v>
      </c>
      <c r="AC993">
        <f>IF(Merge6[[#This Row],[Position2]]="LWB",1,0)</f>
        <v>0</v>
      </c>
      <c r="AD993">
        <f>IF(Merge6[[#This Row],[Position2]]="RWB",1,0)</f>
        <v>0</v>
      </c>
      <c r="AE993">
        <f>IF(Merge6[[#This Row],[Position2]]="LM",1,0)</f>
        <v>0</v>
      </c>
      <c r="AF993">
        <f>IF(Merge6[[#This Row],[Position2]]="CDM",1,0)</f>
        <v>0</v>
      </c>
      <c r="AG993">
        <f>IF(Merge6[[#This Row],[Position2]]="CM",1,0)</f>
        <v>1</v>
      </c>
      <c r="AH993">
        <f>IF(Merge6[[#This Row],[Position2]]="CAM",1,0)</f>
        <v>0</v>
      </c>
      <c r="AI993">
        <f>IF(Merge6[[#This Row],[Position2]]="RM",1,0)</f>
        <v>0</v>
      </c>
      <c r="AJ993">
        <f>IF(Merge6[[#This Row],[Position2]]="LW",1,0)</f>
        <v>0</v>
      </c>
      <c r="AK993">
        <f>IF(Merge6[[#This Row],[Position2]]="RW",1,0)</f>
        <v>0</v>
      </c>
      <c r="AL993">
        <f>IF(Merge6[[#This Row],[Position2]]="CF",1,0)</f>
        <v>0</v>
      </c>
      <c r="AM993">
        <f>IF(Merge6[[#This Row],[Position2]]="ST",1,0)</f>
        <v>0</v>
      </c>
      <c r="AN993">
        <v>80</v>
      </c>
      <c r="AO993">
        <v>79</v>
      </c>
      <c r="AP993">
        <v>70</v>
      </c>
      <c r="AQ993">
        <v>80</v>
      </c>
      <c r="AR993">
        <v>75</v>
      </c>
      <c r="AS993">
        <v>65</v>
      </c>
      <c r="AT993">
        <v>78</v>
      </c>
      <c r="AU993">
        <v>49</v>
      </c>
      <c r="AV993">
        <v>57</v>
      </c>
      <c r="AW993">
        <v>65</v>
      </c>
      <c r="AX993">
        <v>53</v>
      </c>
      <c r="AY993">
        <v>50</v>
      </c>
      <c r="AZ993">
        <v>58</v>
      </c>
      <c r="BA993">
        <v>75</v>
      </c>
      <c r="BB993">
        <v>66</v>
      </c>
      <c r="BC993">
        <v>72</v>
      </c>
      <c r="BD993">
        <v>78</v>
      </c>
      <c r="BE993">
        <v>83</v>
      </c>
      <c r="BF993">
        <v>81</v>
      </c>
      <c r="BG993">
        <v>75</v>
      </c>
      <c r="BH993">
        <v>72</v>
      </c>
      <c r="BI993">
        <v>69</v>
      </c>
      <c r="BJ993">
        <v>75</v>
      </c>
      <c r="BK993">
        <v>16</v>
      </c>
      <c r="BL993">
        <v>13</v>
      </c>
      <c r="BM993">
        <v>13</v>
      </c>
      <c r="BN993">
        <v>6</v>
      </c>
      <c r="BO993">
        <v>12</v>
      </c>
      <c r="BP993">
        <v>80</v>
      </c>
      <c r="BQ993">
        <v>74</v>
      </c>
      <c r="BR993">
        <v>65</v>
      </c>
      <c r="BS993">
        <v>73</v>
      </c>
      <c r="BT993">
        <v>71</v>
      </c>
      <c r="BU993">
        <v>76</v>
      </c>
    </row>
    <row r="994" spans="1:73" x14ac:dyDescent="0.25">
      <c r="A994" t="s">
        <v>370</v>
      </c>
      <c r="B994">
        <v>11</v>
      </c>
      <c r="C994" t="s">
        <v>1</v>
      </c>
      <c r="D994">
        <v>30</v>
      </c>
      <c r="E994">
        <f>Merge6[[#This Row],[age]]^2</f>
        <v>900</v>
      </c>
      <c r="F994" s="1">
        <v>20000000</v>
      </c>
      <c r="G994" s="1">
        <v>16000000</v>
      </c>
      <c r="H994" s="1">
        <f>Merge6[[#This Row],[MV at time]]/1000000</f>
        <v>20</v>
      </c>
      <c r="I994" s="1">
        <f>Merge6[[#This Row],[fee]]/1000000</f>
        <v>16</v>
      </c>
      <c r="J994" s="2">
        <f>Merge6[[#This Row],[fee]]/Merge6[[#This Row],[MV at time]]</f>
        <v>0.8</v>
      </c>
      <c r="K994" t="s">
        <v>2</v>
      </c>
      <c r="L994" t="s">
        <v>371</v>
      </c>
      <c r="M994" t="s">
        <v>218</v>
      </c>
      <c r="N994" t="s">
        <v>184</v>
      </c>
      <c r="O9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9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994" t="s">
        <v>91</v>
      </c>
      <c r="R994" t="s">
        <v>60</v>
      </c>
      <c r="S994">
        <v>85</v>
      </c>
      <c r="T994">
        <v>85</v>
      </c>
      <c r="U994">
        <f>Merge6[[#This Row],[POT]]-Merge6[[#This Row],[TOT]]</f>
        <v>0</v>
      </c>
      <c r="V994" t="s">
        <v>8</v>
      </c>
      <c r="W994">
        <f>IF(Merge6[[#This Row],[Preffoot]]="Right",1,0)</f>
        <v>1</v>
      </c>
      <c r="X994" t="s">
        <v>9</v>
      </c>
      <c r="Y994">
        <f>IF(Merge6[[#This Row],[Position2]]="GK",1,0)</f>
        <v>0</v>
      </c>
      <c r="Z994">
        <f>IF(Merge6[[#This Row],[Position2]]="LB",1,0)</f>
        <v>0</v>
      </c>
      <c r="AA994">
        <f>IF(Merge6[[#This Row],[Position2]]="CB",1,0)</f>
        <v>1</v>
      </c>
      <c r="AB994">
        <f>IF(Merge6[[#This Row],[Position2]]="RB",1,0)</f>
        <v>0</v>
      </c>
      <c r="AC994">
        <f>IF(Merge6[[#This Row],[Position2]]="LWB",1,0)</f>
        <v>0</v>
      </c>
      <c r="AD994">
        <f>IF(Merge6[[#This Row],[Position2]]="RWB",1,0)</f>
        <v>0</v>
      </c>
      <c r="AE994">
        <f>IF(Merge6[[#This Row],[Position2]]="LM",1,0)</f>
        <v>0</v>
      </c>
      <c r="AF994">
        <f>IF(Merge6[[#This Row],[Position2]]="CDM",1,0)</f>
        <v>0</v>
      </c>
      <c r="AG994">
        <f>IF(Merge6[[#This Row],[Position2]]="CM",1,0)</f>
        <v>0</v>
      </c>
      <c r="AH994">
        <f>IF(Merge6[[#This Row],[Position2]]="CAM",1,0)</f>
        <v>0</v>
      </c>
      <c r="AI994">
        <f>IF(Merge6[[#This Row],[Position2]]="RM",1,0)</f>
        <v>0</v>
      </c>
      <c r="AJ994">
        <f>IF(Merge6[[#This Row],[Position2]]="LW",1,0)</f>
        <v>0</v>
      </c>
      <c r="AK994">
        <f>IF(Merge6[[#This Row],[Position2]]="RW",1,0)</f>
        <v>0</v>
      </c>
      <c r="AL994">
        <f>IF(Merge6[[#This Row],[Position2]]="CF",1,0)</f>
        <v>0</v>
      </c>
      <c r="AM994">
        <f>IF(Merge6[[#This Row],[Position2]]="ST",1,0)</f>
        <v>0</v>
      </c>
      <c r="AN994">
        <v>58</v>
      </c>
      <c r="AO994">
        <v>58</v>
      </c>
      <c r="AP994">
        <v>47</v>
      </c>
      <c r="AQ994">
        <v>60</v>
      </c>
      <c r="AR994">
        <v>54</v>
      </c>
      <c r="AS994">
        <v>86</v>
      </c>
      <c r="AT994">
        <v>79</v>
      </c>
      <c r="AU994">
        <v>44</v>
      </c>
      <c r="AV994">
        <v>48</v>
      </c>
      <c r="AW994">
        <v>36</v>
      </c>
      <c r="AX994">
        <v>35</v>
      </c>
      <c r="AY994">
        <v>33</v>
      </c>
      <c r="AZ994">
        <v>46</v>
      </c>
      <c r="BA994">
        <v>86</v>
      </c>
      <c r="BB994">
        <v>86</v>
      </c>
      <c r="BC994">
        <v>89</v>
      </c>
      <c r="BD994">
        <v>70</v>
      </c>
      <c r="BE994">
        <v>72</v>
      </c>
      <c r="BF994">
        <v>86</v>
      </c>
      <c r="BG994">
        <v>68</v>
      </c>
      <c r="BH994">
        <v>81</v>
      </c>
      <c r="BI994">
        <v>62</v>
      </c>
      <c r="BJ994">
        <v>87</v>
      </c>
      <c r="BK994">
        <v>12</v>
      </c>
      <c r="BL994">
        <v>6</v>
      </c>
      <c r="BM994">
        <v>8</v>
      </c>
      <c r="BN994">
        <v>5</v>
      </c>
      <c r="BO994">
        <v>5</v>
      </c>
      <c r="BP994">
        <v>90</v>
      </c>
      <c r="BQ994">
        <v>81</v>
      </c>
      <c r="BR994">
        <v>50</v>
      </c>
      <c r="BS994">
        <v>80</v>
      </c>
      <c r="BT994">
        <v>45</v>
      </c>
      <c r="BU994">
        <v>82</v>
      </c>
    </row>
    <row r="995" spans="1:73" x14ac:dyDescent="0.25">
      <c r="A995" t="s">
        <v>439</v>
      </c>
      <c r="B995">
        <v>47</v>
      </c>
      <c r="C995" t="s">
        <v>57</v>
      </c>
      <c r="D995">
        <v>24</v>
      </c>
      <c r="E995">
        <f>Merge6[[#This Row],[age]]^2</f>
        <v>576</v>
      </c>
      <c r="F995" s="1">
        <v>8000000</v>
      </c>
      <c r="G995" s="1">
        <v>11500000</v>
      </c>
      <c r="H995" s="1">
        <f>Merge6[[#This Row],[MV at time]]/1000000</f>
        <v>8</v>
      </c>
      <c r="I995" s="1">
        <f>Merge6[[#This Row],[fee]]/1000000</f>
        <v>11.5</v>
      </c>
      <c r="J995" s="2">
        <f>Merge6[[#This Row],[fee]]/Merge6[[#This Row],[MV at time]]</f>
        <v>1.4375</v>
      </c>
      <c r="K995" t="s">
        <v>2</v>
      </c>
      <c r="L995" t="s">
        <v>149</v>
      </c>
      <c r="M995" t="s">
        <v>59</v>
      </c>
      <c r="N995" t="s">
        <v>424</v>
      </c>
      <c r="O9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95" t="s">
        <v>55</v>
      </c>
      <c r="R995" t="s">
        <v>7</v>
      </c>
      <c r="S995">
        <v>75</v>
      </c>
      <c r="T995">
        <v>78</v>
      </c>
      <c r="U995">
        <f>Merge6[[#This Row],[POT]]-Merge6[[#This Row],[TOT]]</f>
        <v>3</v>
      </c>
      <c r="V995" t="s">
        <v>8</v>
      </c>
      <c r="W995">
        <f>IF(Merge6[[#This Row],[Preffoot]]="Right",1,0)</f>
        <v>1</v>
      </c>
      <c r="X995" t="s">
        <v>61</v>
      </c>
      <c r="Y995">
        <f>IF(Merge6[[#This Row],[Position2]]="GK",1,0)</f>
        <v>0</v>
      </c>
      <c r="Z995">
        <f>IF(Merge6[[#This Row],[Position2]]="LB",1,0)</f>
        <v>0</v>
      </c>
      <c r="AA995">
        <f>IF(Merge6[[#This Row],[Position2]]="CB",1,0)</f>
        <v>0</v>
      </c>
      <c r="AB995">
        <f>IF(Merge6[[#This Row],[Position2]]="RB",1,0)</f>
        <v>0</v>
      </c>
      <c r="AC995">
        <f>IF(Merge6[[#This Row],[Position2]]="LWB",1,0)</f>
        <v>0</v>
      </c>
      <c r="AD995">
        <f>IF(Merge6[[#This Row],[Position2]]="RWB",1,0)</f>
        <v>0</v>
      </c>
      <c r="AE995">
        <f>IF(Merge6[[#This Row],[Position2]]="LM",1,0)</f>
        <v>0</v>
      </c>
      <c r="AF995">
        <f>IF(Merge6[[#This Row],[Position2]]="CDM",1,0)</f>
        <v>1</v>
      </c>
      <c r="AG995">
        <f>IF(Merge6[[#This Row],[Position2]]="CM",1,0)</f>
        <v>0</v>
      </c>
      <c r="AH995">
        <f>IF(Merge6[[#This Row],[Position2]]="CAM",1,0)</f>
        <v>0</v>
      </c>
      <c r="AI995">
        <f>IF(Merge6[[#This Row],[Position2]]="RM",1,0)</f>
        <v>0</v>
      </c>
      <c r="AJ995">
        <f>IF(Merge6[[#This Row],[Position2]]="LW",1,0)</f>
        <v>0</v>
      </c>
      <c r="AK995">
        <f>IF(Merge6[[#This Row],[Position2]]="RW",1,0)</f>
        <v>0</v>
      </c>
      <c r="AL995">
        <f>IF(Merge6[[#This Row],[Position2]]="CF",1,0)</f>
        <v>0</v>
      </c>
      <c r="AM995">
        <f>IF(Merge6[[#This Row],[Position2]]="ST",1,0)</f>
        <v>0</v>
      </c>
      <c r="AN995">
        <v>75</v>
      </c>
      <c r="AO995">
        <v>72</v>
      </c>
      <c r="AP995">
        <v>67</v>
      </c>
      <c r="AQ995">
        <v>77</v>
      </c>
      <c r="AR995">
        <v>74</v>
      </c>
      <c r="AS995">
        <v>75</v>
      </c>
      <c r="AT995">
        <v>73</v>
      </c>
      <c r="AU995">
        <v>38</v>
      </c>
      <c r="AV995">
        <v>72</v>
      </c>
      <c r="AW995">
        <v>43</v>
      </c>
      <c r="AX995">
        <v>48</v>
      </c>
      <c r="AY995">
        <v>51</v>
      </c>
      <c r="AZ995">
        <v>37</v>
      </c>
      <c r="BA995">
        <v>70</v>
      </c>
      <c r="BB995">
        <v>71</v>
      </c>
      <c r="BC995">
        <v>75</v>
      </c>
      <c r="BD995">
        <v>64</v>
      </c>
      <c r="BE995">
        <v>83</v>
      </c>
      <c r="BF995">
        <v>85</v>
      </c>
      <c r="BG995">
        <v>52</v>
      </c>
      <c r="BH995">
        <v>67</v>
      </c>
      <c r="BI995">
        <v>67</v>
      </c>
      <c r="BJ995">
        <v>72</v>
      </c>
      <c r="BK995">
        <v>13</v>
      </c>
      <c r="BL995">
        <v>13</v>
      </c>
      <c r="BM995">
        <v>7</v>
      </c>
      <c r="BN995">
        <v>7</v>
      </c>
      <c r="BO995">
        <v>11</v>
      </c>
      <c r="BP995">
        <v>76</v>
      </c>
      <c r="BQ995">
        <v>71</v>
      </c>
      <c r="BR995">
        <v>66</v>
      </c>
      <c r="BS995">
        <v>72</v>
      </c>
      <c r="BT995">
        <v>67</v>
      </c>
      <c r="BU995">
        <v>71</v>
      </c>
    </row>
    <row r="996" spans="1:73" x14ac:dyDescent="0.25">
      <c r="A996" t="s">
        <v>439</v>
      </c>
      <c r="B996">
        <v>23</v>
      </c>
      <c r="C996" t="s">
        <v>57</v>
      </c>
      <c r="D996">
        <v>27</v>
      </c>
      <c r="E996">
        <f>Merge6[[#This Row],[age]]^2</f>
        <v>729</v>
      </c>
      <c r="F996" s="1">
        <v>5000000</v>
      </c>
      <c r="G996" s="1">
        <v>6000000</v>
      </c>
      <c r="H996" s="1">
        <f>Merge6[[#This Row],[MV at time]]/1000000</f>
        <v>5</v>
      </c>
      <c r="I996" s="1">
        <f>Merge6[[#This Row],[fee]]/1000000</f>
        <v>6</v>
      </c>
      <c r="J996" s="2">
        <f>Merge6[[#This Row],[fee]]/Merge6[[#This Row],[MV at time]]</f>
        <v>1.2</v>
      </c>
      <c r="K996" t="s">
        <v>1050</v>
      </c>
      <c r="L996" t="s">
        <v>149</v>
      </c>
      <c r="M996" t="s">
        <v>424</v>
      </c>
      <c r="N996" t="s">
        <v>13</v>
      </c>
      <c r="O9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9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996" t="s">
        <v>7</v>
      </c>
      <c r="R996" t="s">
        <v>1082</v>
      </c>
      <c r="S996">
        <v>75</v>
      </c>
      <c r="T996">
        <v>75</v>
      </c>
      <c r="U996">
        <f>Merge6[[#This Row],[POT]]-Merge6[[#This Row],[TOT]]</f>
        <v>0</v>
      </c>
      <c r="V996" t="s">
        <v>8</v>
      </c>
      <c r="W996">
        <f>IF(Merge6[[#This Row],[Preffoot]]="Right",1,0)</f>
        <v>1</v>
      </c>
      <c r="X996" t="s">
        <v>20</v>
      </c>
      <c r="Y996">
        <f>IF(Merge6[[#This Row],[Position2]]="GK",1,0)</f>
        <v>0</v>
      </c>
      <c r="Z996">
        <f>IF(Merge6[[#This Row],[Position2]]="LB",1,0)</f>
        <v>0</v>
      </c>
      <c r="AA996">
        <f>IF(Merge6[[#This Row],[Position2]]="CB",1,0)</f>
        <v>0</v>
      </c>
      <c r="AB996">
        <f>IF(Merge6[[#This Row],[Position2]]="RB",1,0)</f>
        <v>0</v>
      </c>
      <c r="AC996">
        <f>IF(Merge6[[#This Row],[Position2]]="LWB",1,0)</f>
        <v>0</v>
      </c>
      <c r="AD996">
        <f>IF(Merge6[[#This Row],[Position2]]="RWB",1,0)</f>
        <v>0</v>
      </c>
      <c r="AE996">
        <f>IF(Merge6[[#This Row],[Position2]]="LM",1,0)</f>
        <v>0</v>
      </c>
      <c r="AF996">
        <f>IF(Merge6[[#This Row],[Position2]]="CDM",1,0)</f>
        <v>0</v>
      </c>
      <c r="AG996">
        <f>IF(Merge6[[#This Row],[Position2]]="CM",1,0)</f>
        <v>1</v>
      </c>
      <c r="AH996">
        <f>IF(Merge6[[#This Row],[Position2]]="CAM",1,0)</f>
        <v>0</v>
      </c>
      <c r="AI996">
        <f>IF(Merge6[[#This Row],[Position2]]="RM",1,0)</f>
        <v>0</v>
      </c>
      <c r="AJ996">
        <f>IF(Merge6[[#This Row],[Position2]]="LW",1,0)</f>
        <v>0</v>
      </c>
      <c r="AK996">
        <f>IF(Merge6[[#This Row],[Position2]]="RW",1,0)</f>
        <v>0</v>
      </c>
      <c r="AL996">
        <f>IF(Merge6[[#This Row],[Position2]]="CF",1,0)</f>
        <v>0</v>
      </c>
      <c r="AM996">
        <f>IF(Merge6[[#This Row],[Position2]]="ST",1,0)</f>
        <v>0</v>
      </c>
      <c r="AN996">
        <v>79</v>
      </c>
      <c r="AO996">
        <v>80</v>
      </c>
      <c r="AP996">
        <v>69</v>
      </c>
      <c r="AQ996">
        <v>78</v>
      </c>
      <c r="AR996">
        <v>75</v>
      </c>
      <c r="AS996">
        <v>60</v>
      </c>
      <c r="AT996">
        <v>74</v>
      </c>
      <c r="AU996">
        <v>48</v>
      </c>
      <c r="AV996">
        <v>70</v>
      </c>
      <c r="AW996">
        <v>54</v>
      </c>
      <c r="AX996">
        <v>54</v>
      </c>
      <c r="AY996">
        <v>55</v>
      </c>
      <c r="AZ996">
        <v>55</v>
      </c>
      <c r="BA996">
        <v>69</v>
      </c>
      <c r="BB996">
        <v>71</v>
      </c>
      <c r="BC996">
        <v>75</v>
      </c>
      <c r="BD996">
        <v>66</v>
      </c>
      <c r="BE996">
        <v>80</v>
      </c>
      <c r="BF996">
        <v>80</v>
      </c>
      <c r="BG996">
        <v>61</v>
      </c>
      <c r="BH996">
        <v>66</v>
      </c>
      <c r="BI996">
        <v>66</v>
      </c>
      <c r="BJ996">
        <v>71</v>
      </c>
      <c r="BK996">
        <v>13</v>
      </c>
      <c r="BL996">
        <v>13</v>
      </c>
      <c r="BM996">
        <v>7</v>
      </c>
      <c r="BN996">
        <v>7</v>
      </c>
      <c r="BO996">
        <v>11</v>
      </c>
      <c r="BP996">
        <v>74</v>
      </c>
      <c r="BQ996">
        <v>76</v>
      </c>
      <c r="BR996">
        <v>69</v>
      </c>
      <c r="BS996">
        <v>71</v>
      </c>
      <c r="BT996">
        <v>72</v>
      </c>
      <c r="BU996">
        <v>74</v>
      </c>
    </row>
    <row r="997" spans="1:73" x14ac:dyDescent="0.25">
      <c r="A997" t="s">
        <v>432</v>
      </c>
      <c r="B997">
        <v>10</v>
      </c>
      <c r="C997" t="s">
        <v>17</v>
      </c>
      <c r="D997">
        <v>29</v>
      </c>
      <c r="E997">
        <f>Merge6[[#This Row],[age]]^2</f>
        <v>841</v>
      </c>
      <c r="F997" s="1">
        <v>9000000</v>
      </c>
      <c r="G997" s="1">
        <v>12000000</v>
      </c>
      <c r="H997" s="1">
        <f>Merge6[[#This Row],[MV at time]]/1000000</f>
        <v>9</v>
      </c>
      <c r="I997" s="1">
        <f>Merge6[[#This Row],[fee]]/1000000</f>
        <v>12</v>
      </c>
      <c r="J997" s="2">
        <f>Merge6[[#This Row],[fee]]/Merge6[[#This Row],[MV at time]]</f>
        <v>1.3333333333333333</v>
      </c>
      <c r="K997" t="s">
        <v>2</v>
      </c>
      <c r="L997" t="s">
        <v>11</v>
      </c>
      <c r="M997" t="s">
        <v>433</v>
      </c>
      <c r="N997" t="s">
        <v>434</v>
      </c>
      <c r="O9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9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997" t="s">
        <v>75</v>
      </c>
      <c r="R997" t="s">
        <v>76</v>
      </c>
      <c r="S997">
        <v>79</v>
      </c>
      <c r="T997">
        <v>79</v>
      </c>
      <c r="U997">
        <f>Merge6[[#This Row],[POT]]-Merge6[[#This Row],[TOT]]</f>
        <v>0</v>
      </c>
      <c r="V997" t="s">
        <v>8</v>
      </c>
      <c r="W997">
        <f>IF(Merge6[[#This Row],[Preffoot]]="Right",1,0)</f>
        <v>1</v>
      </c>
      <c r="X997" t="s">
        <v>61</v>
      </c>
      <c r="Y997">
        <f>IF(Merge6[[#This Row],[Position2]]="GK",1,0)</f>
        <v>0</v>
      </c>
      <c r="Z997">
        <f>IF(Merge6[[#This Row],[Position2]]="LB",1,0)</f>
        <v>0</v>
      </c>
      <c r="AA997">
        <f>IF(Merge6[[#This Row],[Position2]]="CB",1,0)</f>
        <v>0</v>
      </c>
      <c r="AB997">
        <f>IF(Merge6[[#This Row],[Position2]]="RB",1,0)</f>
        <v>0</v>
      </c>
      <c r="AC997">
        <f>IF(Merge6[[#This Row],[Position2]]="LWB",1,0)</f>
        <v>0</v>
      </c>
      <c r="AD997">
        <f>IF(Merge6[[#This Row],[Position2]]="RWB",1,0)</f>
        <v>0</v>
      </c>
      <c r="AE997">
        <f>IF(Merge6[[#This Row],[Position2]]="LM",1,0)</f>
        <v>0</v>
      </c>
      <c r="AF997">
        <f>IF(Merge6[[#This Row],[Position2]]="CDM",1,0)</f>
        <v>1</v>
      </c>
      <c r="AG997">
        <f>IF(Merge6[[#This Row],[Position2]]="CM",1,0)</f>
        <v>0</v>
      </c>
      <c r="AH997">
        <f>IF(Merge6[[#This Row],[Position2]]="CAM",1,0)</f>
        <v>0</v>
      </c>
      <c r="AI997">
        <f>IF(Merge6[[#This Row],[Position2]]="RM",1,0)</f>
        <v>0</v>
      </c>
      <c r="AJ997">
        <f>IF(Merge6[[#This Row],[Position2]]="LW",1,0)</f>
        <v>0</v>
      </c>
      <c r="AK997">
        <f>IF(Merge6[[#This Row],[Position2]]="RW",1,0)</f>
        <v>0</v>
      </c>
      <c r="AL997">
        <f>IF(Merge6[[#This Row],[Position2]]="CF",1,0)</f>
        <v>0</v>
      </c>
      <c r="AM997">
        <f>IF(Merge6[[#This Row],[Position2]]="ST",1,0)</f>
        <v>0</v>
      </c>
      <c r="AN997">
        <v>78</v>
      </c>
      <c r="AO997">
        <v>71</v>
      </c>
      <c r="AP997">
        <v>68</v>
      </c>
      <c r="AQ997">
        <v>76</v>
      </c>
      <c r="AR997">
        <v>73</v>
      </c>
      <c r="AS997">
        <v>77</v>
      </c>
      <c r="AT997">
        <v>77</v>
      </c>
      <c r="AU997">
        <v>65</v>
      </c>
      <c r="AV997">
        <v>72</v>
      </c>
      <c r="AW997">
        <v>68</v>
      </c>
      <c r="AX997">
        <v>61</v>
      </c>
      <c r="AY997">
        <v>63</v>
      </c>
      <c r="AZ997">
        <v>44</v>
      </c>
      <c r="BA997">
        <v>78</v>
      </c>
      <c r="BB997">
        <v>76</v>
      </c>
      <c r="BC997">
        <v>81</v>
      </c>
      <c r="BD997">
        <v>68</v>
      </c>
      <c r="BE997">
        <v>88</v>
      </c>
      <c r="BF997">
        <v>83</v>
      </c>
      <c r="BG997">
        <v>67</v>
      </c>
      <c r="BH997">
        <v>71</v>
      </c>
      <c r="BI997">
        <v>69</v>
      </c>
      <c r="BJ997">
        <v>65</v>
      </c>
      <c r="BK997">
        <v>10</v>
      </c>
      <c r="BL997">
        <v>10</v>
      </c>
      <c r="BM997">
        <v>12</v>
      </c>
      <c r="BN997">
        <v>7</v>
      </c>
      <c r="BO997">
        <v>8</v>
      </c>
      <c r="BP997">
        <v>83</v>
      </c>
      <c r="BQ997">
        <v>75</v>
      </c>
      <c r="BR997">
        <v>66</v>
      </c>
      <c r="BS997">
        <v>80</v>
      </c>
      <c r="BT997">
        <v>67</v>
      </c>
      <c r="BU997">
        <v>74</v>
      </c>
    </row>
    <row r="998" spans="1:73" x14ac:dyDescent="0.25">
      <c r="A998" t="s">
        <v>738</v>
      </c>
      <c r="B998">
        <v>41</v>
      </c>
      <c r="C998" t="s">
        <v>17</v>
      </c>
      <c r="D998">
        <v>25</v>
      </c>
      <c r="E998">
        <f>Merge6[[#This Row],[age]]^2</f>
        <v>625</v>
      </c>
      <c r="F998" s="1">
        <v>20000000</v>
      </c>
      <c r="G998" s="1">
        <v>21000000</v>
      </c>
      <c r="H998" s="1">
        <f>Merge6[[#This Row],[MV at time]]/1000000</f>
        <v>20</v>
      </c>
      <c r="I998" s="1">
        <f>Merge6[[#This Row],[fee]]/1000000</f>
        <v>21</v>
      </c>
      <c r="J998" s="2">
        <f>Merge6[[#This Row],[fee]]/Merge6[[#This Row],[MV at time]]</f>
        <v>1.05</v>
      </c>
      <c r="K998" t="s">
        <v>509</v>
      </c>
      <c r="L998" t="s">
        <v>330</v>
      </c>
      <c r="M998" t="s">
        <v>172</v>
      </c>
      <c r="N998" t="s">
        <v>228</v>
      </c>
      <c r="O9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9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998" t="s">
        <v>6</v>
      </c>
      <c r="R998" t="s">
        <v>7</v>
      </c>
      <c r="S998">
        <v>79</v>
      </c>
      <c r="T998">
        <v>84</v>
      </c>
      <c r="U998">
        <f>Merge6[[#This Row],[POT]]-Merge6[[#This Row],[TOT]]</f>
        <v>5</v>
      </c>
      <c r="V998" t="s">
        <v>8</v>
      </c>
      <c r="W998">
        <f>IF(Merge6[[#This Row],[Preffoot]]="Right",1,0)</f>
        <v>1</v>
      </c>
      <c r="X998" t="s">
        <v>20</v>
      </c>
      <c r="Y998">
        <f>IF(Merge6[[#This Row],[Position2]]="GK",1,0)</f>
        <v>0</v>
      </c>
      <c r="Z998">
        <f>IF(Merge6[[#This Row],[Position2]]="LB",1,0)</f>
        <v>0</v>
      </c>
      <c r="AA998">
        <f>IF(Merge6[[#This Row],[Position2]]="CB",1,0)</f>
        <v>0</v>
      </c>
      <c r="AB998">
        <f>IF(Merge6[[#This Row],[Position2]]="RB",1,0)</f>
        <v>0</v>
      </c>
      <c r="AC998">
        <f>IF(Merge6[[#This Row],[Position2]]="LWB",1,0)</f>
        <v>0</v>
      </c>
      <c r="AD998">
        <f>IF(Merge6[[#This Row],[Position2]]="RWB",1,0)</f>
        <v>0</v>
      </c>
      <c r="AE998">
        <f>IF(Merge6[[#This Row],[Position2]]="LM",1,0)</f>
        <v>0</v>
      </c>
      <c r="AF998">
        <f>IF(Merge6[[#This Row],[Position2]]="CDM",1,0)</f>
        <v>0</v>
      </c>
      <c r="AG998">
        <f>IF(Merge6[[#This Row],[Position2]]="CM",1,0)</f>
        <v>1</v>
      </c>
      <c r="AH998">
        <f>IF(Merge6[[#This Row],[Position2]]="CAM",1,0)</f>
        <v>0</v>
      </c>
      <c r="AI998">
        <f>IF(Merge6[[#This Row],[Position2]]="RM",1,0)</f>
        <v>0</v>
      </c>
      <c r="AJ998">
        <f>IF(Merge6[[#This Row],[Position2]]="LW",1,0)</f>
        <v>0</v>
      </c>
      <c r="AK998">
        <f>IF(Merge6[[#This Row],[Position2]]="RW",1,0)</f>
        <v>0</v>
      </c>
      <c r="AL998">
        <f>IF(Merge6[[#This Row],[Position2]]="CF",1,0)</f>
        <v>0</v>
      </c>
      <c r="AM998">
        <f>IF(Merge6[[#This Row],[Position2]]="ST",1,0)</f>
        <v>0</v>
      </c>
      <c r="AN998">
        <v>82</v>
      </c>
      <c r="AO998">
        <v>77</v>
      </c>
      <c r="AP998">
        <v>68</v>
      </c>
      <c r="AQ998">
        <v>84</v>
      </c>
      <c r="AR998">
        <v>77</v>
      </c>
      <c r="AS998">
        <v>45</v>
      </c>
      <c r="AT998">
        <v>62</v>
      </c>
      <c r="AU998">
        <v>64</v>
      </c>
      <c r="AV998">
        <v>68</v>
      </c>
      <c r="AW998">
        <v>68</v>
      </c>
      <c r="AX998">
        <v>55</v>
      </c>
      <c r="AY998">
        <v>56</v>
      </c>
      <c r="AZ998">
        <v>43</v>
      </c>
      <c r="BA998">
        <v>69</v>
      </c>
      <c r="BB998">
        <v>68</v>
      </c>
      <c r="BC998">
        <v>76</v>
      </c>
      <c r="BD998">
        <v>66</v>
      </c>
      <c r="BE998">
        <v>85</v>
      </c>
      <c r="BF998">
        <v>59</v>
      </c>
      <c r="BG998">
        <v>81</v>
      </c>
      <c r="BH998">
        <v>63</v>
      </c>
      <c r="BI998">
        <v>76</v>
      </c>
      <c r="BJ998">
        <v>79</v>
      </c>
      <c r="BK998">
        <v>13</v>
      </c>
      <c r="BL998">
        <v>10</v>
      </c>
      <c r="BM998">
        <v>7</v>
      </c>
      <c r="BN998">
        <v>16</v>
      </c>
      <c r="BO998">
        <v>14</v>
      </c>
      <c r="BP998">
        <v>57</v>
      </c>
      <c r="BQ998">
        <v>74</v>
      </c>
      <c r="BR998">
        <v>67</v>
      </c>
      <c r="BS998">
        <v>74</v>
      </c>
      <c r="BT998">
        <v>76</v>
      </c>
      <c r="BU998">
        <v>74</v>
      </c>
    </row>
    <row r="999" spans="1:73" x14ac:dyDescent="0.25">
      <c r="A999" t="s">
        <v>739</v>
      </c>
      <c r="B999">
        <v>21</v>
      </c>
      <c r="C999" t="s">
        <v>1</v>
      </c>
      <c r="D999">
        <v>20</v>
      </c>
      <c r="E999">
        <f>Merge6[[#This Row],[age]]^2</f>
        <v>400</v>
      </c>
      <c r="F999" s="1">
        <v>8500000</v>
      </c>
      <c r="G999" s="1">
        <v>12500000</v>
      </c>
      <c r="H999" s="1">
        <f>Merge6[[#This Row],[MV at time]]/1000000</f>
        <v>8.5</v>
      </c>
      <c r="I999" s="1">
        <f>Merge6[[#This Row],[fee]]/1000000</f>
        <v>12.5</v>
      </c>
      <c r="J999" s="2">
        <f>Merge6[[#This Row],[fee]]/Merge6[[#This Row],[MV at time]]</f>
        <v>1.4705882352941178</v>
      </c>
      <c r="K999" t="s">
        <v>509</v>
      </c>
      <c r="L999" t="s">
        <v>149</v>
      </c>
      <c r="M999" t="s">
        <v>242</v>
      </c>
      <c r="N999" t="s">
        <v>274</v>
      </c>
      <c r="O9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9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999" t="s">
        <v>55</v>
      </c>
      <c r="R999" t="s">
        <v>55</v>
      </c>
      <c r="S999">
        <v>70</v>
      </c>
      <c r="T999">
        <v>79</v>
      </c>
      <c r="U999">
        <f>Merge6[[#This Row],[POT]]-Merge6[[#This Row],[TOT]]</f>
        <v>9</v>
      </c>
      <c r="V999" t="s">
        <v>43</v>
      </c>
      <c r="W999">
        <f>IF(Merge6[[#This Row],[Preffoot]]="Right",1,0)</f>
        <v>0</v>
      </c>
      <c r="X999" t="s">
        <v>26</v>
      </c>
      <c r="Y999">
        <f>IF(Merge6[[#This Row],[Position2]]="GK",1,0)</f>
        <v>0</v>
      </c>
      <c r="Z999">
        <f>IF(Merge6[[#This Row],[Position2]]="LB",1,0)</f>
        <v>1</v>
      </c>
      <c r="AA999">
        <f>IF(Merge6[[#This Row],[Position2]]="CB",1,0)</f>
        <v>0</v>
      </c>
      <c r="AB999">
        <f>IF(Merge6[[#This Row],[Position2]]="RB",1,0)</f>
        <v>0</v>
      </c>
      <c r="AC999">
        <f>IF(Merge6[[#This Row],[Position2]]="LWB",1,0)</f>
        <v>0</v>
      </c>
      <c r="AD999">
        <f>IF(Merge6[[#This Row],[Position2]]="RWB",1,0)</f>
        <v>0</v>
      </c>
      <c r="AE999">
        <f>IF(Merge6[[#This Row],[Position2]]="LM",1,0)</f>
        <v>0</v>
      </c>
      <c r="AF999">
        <f>IF(Merge6[[#This Row],[Position2]]="CDM",1,0)</f>
        <v>0</v>
      </c>
      <c r="AG999">
        <f>IF(Merge6[[#This Row],[Position2]]="CM",1,0)</f>
        <v>0</v>
      </c>
      <c r="AH999">
        <f>IF(Merge6[[#This Row],[Position2]]="CAM",1,0)</f>
        <v>0</v>
      </c>
      <c r="AI999">
        <f>IF(Merge6[[#This Row],[Position2]]="RM",1,0)</f>
        <v>0</v>
      </c>
      <c r="AJ999">
        <f>IF(Merge6[[#This Row],[Position2]]="LW",1,0)</f>
        <v>0</v>
      </c>
      <c r="AK999">
        <f>IF(Merge6[[#This Row],[Position2]]="RW",1,0)</f>
        <v>0</v>
      </c>
      <c r="AL999">
        <f>IF(Merge6[[#This Row],[Position2]]="CF",1,0)</f>
        <v>0</v>
      </c>
      <c r="AM999">
        <f>IF(Merge6[[#This Row],[Position2]]="ST",1,0)</f>
        <v>0</v>
      </c>
      <c r="AN999">
        <v>67</v>
      </c>
      <c r="AO999">
        <v>68</v>
      </c>
      <c r="AP999">
        <v>65</v>
      </c>
      <c r="AQ999">
        <v>69</v>
      </c>
      <c r="AR999">
        <v>62</v>
      </c>
      <c r="AS999">
        <v>67</v>
      </c>
      <c r="AT999">
        <v>42</v>
      </c>
      <c r="AU999">
        <v>34</v>
      </c>
      <c r="AV999">
        <v>36</v>
      </c>
      <c r="AW999">
        <v>48</v>
      </c>
      <c r="AX999">
        <v>31</v>
      </c>
      <c r="AY999">
        <v>37</v>
      </c>
      <c r="AZ999">
        <v>32</v>
      </c>
      <c r="BA999">
        <v>69</v>
      </c>
      <c r="BB999">
        <v>73</v>
      </c>
      <c r="BC999">
        <v>72</v>
      </c>
      <c r="BD999">
        <v>68</v>
      </c>
      <c r="BE999">
        <v>65</v>
      </c>
      <c r="BF999">
        <v>79</v>
      </c>
      <c r="BG999">
        <v>58</v>
      </c>
      <c r="BH999">
        <v>73</v>
      </c>
      <c r="BI999">
        <v>59</v>
      </c>
      <c r="BJ999">
        <v>69</v>
      </c>
      <c r="BK999">
        <v>9</v>
      </c>
      <c r="BL999">
        <v>8</v>
      </c>
      <c r="BM999">
        <v>12</v>
      </c>
      <c r="BN999">
        <v>13</v>
      </c>
      <c r="BO999">
        <v>10</v>
      </c>
      <c r="BP999">
        <v>68</v>
      </c>
      <c r="BQ999">
        <v>66</v>
      </c>
      <c r="BR999">
        <v>51</v>
      </c>
      <c r="BS999">
        <v>65</v>
      </c>
      <c r="BT999">
        <v>45</v>
      </c>
      <c r="BU999">
        <v>64</v>
      </c>
    </row>
    <row r="1000" spans="1:73" x14ac:dyDescent="0.25">
      <c r="A1000" t="s">
        <v>739</v>
      </c>
      <c r="B1000">
        <v>34</v>
      </c>
      <c r="C1000" t="s">
        <v>1</v>
      </c>
      <c r="D1000">
        <v>23</v>
      </c>
      <c r="E1000">
        <f>Merge6[[#This Row],[age]]^2</f>
        <v>529</v>
      </c>
      <c r="F1000" s="1">
        <v>7000000</v>
      </c>
      <c r="G1000" s="1">
        <v>12000000</v>
      </c>
      <c r="H1000" s="1">
        <f>Merge6[[#This Row],[MV at time]]/1000000</f>
        <v>7</v>
      </c>
      <c r="I1000" s="1">
        <f>Merge6[[#This Row],[fee]]/1000000</f>
        <v>12</v>
      </c>
      <c r="J1000" s="2">
        <f>Merge6[[#This Row],[fee]]/Merge6[[#This Row],[MV at time]]</f>
        <v>1.7142857142857142</v>
      </c>
      <c r="K1000" t="s">
        <v>1233</v>
      </c>
      <c r="L1000" t="s">
        <v>149</v>
      </c>
      <c r="M1000" t="s">
        <v>134</v>
      </c>
      <c r="N1000" t="s">
        <v>143</v>
      </c>
      <c r="O10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00" t="s">
        <v>42</v>
      </c>
      <c r="R1000" t="s">
        <v>91</v>
      </c>
      <c r="S1000">
        <v>73</v>
      </c>
      <c r="T1000">
        <v>79</v>
      </c>
      <c r="U1000">
        <f>Merge6[[#This Row],[POT]]-Merge6[[#This Row],[TOT]]</f>
        <v>6</v>
      </c>
      <c r="V1000" t="s">
        <v>43</v>
      </c>
      <c r="W1000">
        <f>IF(Merge6[[#This Row],[Preffoot]]="Right",1,0)</f>
        <v>0</v>
      </c>
      <c r="X1000" t="s">
        <v>9</v>
      </c>
      <c r="Y1000">
        <f>IF(Merge6[[#This Row],[Position2]]="GK",1,0)</f>
        <v>0</v>
      </c>
      <c r="Z1000">
        <f>IF(Merge6[[#This Row],[Position2]]="LB",1,0)</f>
        <v>0</v>
      </c>
      <c r="AA1000">
        <f>IF(Merge6[[#This Row],[Position2]]="CB",1,0)</f>
        <v>1</v>
      </c>
      <c r="AB1000">
        <f>IF(Merge6[[#This Row],[Position2]]="RB",1,0)</f>
        <v>0</v>
      </c>
      <c r="AC1000">
        <f>IF(Merge6[[#This Row],[Position2]]="LWB",1,0)</f>
        <v>0</v>
      </c>
      <c r="AD1000">
        <f>IF(Merge6[[#This Row],[Position2]]="RWB",1,0)</f>
        <v>0</v>
      </c>
      <c r="AE1000">
        <f>IF(Merge6[[#This Row],[Position2]]="LM",1,0)</f>
        <v>0</v>
      </c>
      <c r="AF1000">
        <f>IF(Merge6[[#This Row],[Position2]]="CDM",1,0)</f>
        <v>0</v>
      </c>
      <c r="AG1000">
        <f>IF(Merge6[[#This Row],[Position2]]="CM",1,0)</f>
        <v>0</v>
      </c>
      <c r="AH1000">
        <f>IF(Merge6[[#This Row],[Position2]]="CAM",1,0)</f>
        <v>0</v>
      </c>
      <c r="AI1000">
        <f>IF(Merge6[[#This Row],[Position2]]="RM",1,0)</f>
        <v>0</v>
      </c>
      <c r="AJ1000">
        <f>IF(Merge6[[#This Row],[Position2]]="LW",1,0)</f>
        <v>0</v>
      </c>
      <c r="AK1000">
        <f>IF(Merge6[[#This Row],[Position2]]="RW",1,0)</f>
        <v>0</v>
      </c>
      <c r="AL1000">
        <f>IF(Merge6[[#This Row],[Position2]]="CF",1,0)</f>
        <v>0</v>
      </c>
      <c r="AM1000">
        <f>IF(Merge6[[#This Row],[Position2]]="ST",1,0)</f>
        <v>0</v>
      </c>
      <c r="AN1000">
        <v>67</v>
      </c>
      <c r="AO1000">
        <v>68</v>
      </c>
      <c r="AP1000">
        <v>59</v>
      </c>
      <c r="AQ1000">
        <v>68</v>
      </c>
      <c r="AR1000">
        <v>65</v>
      </c>
      <c r="AS1000">
        <v>75</v>
      </c>
      <c r="AT1000">
        <v>47</v>
      </c>
      <c r="AU1000">
        <v>34</v>
      </c>
      <c r="AV1000">
        <v>36</v>
      </c>
      <c r="AW1000">
        <v>49</v>
      </c>
      <c r="AX1000">
        <v>31</v>
      </c>
      <c r="AY1000">
        <v>37</v>
      </c>
      <c r="AZ1000">
        <v>31</v>
      </c>
      <c r="BA1000" t="s">
        <v>1234</v>
      </c>
      <c r="BB1000">
        <v>73</v>
      </c>
      <c r="BC1000">
        <v>76</v>
      </c>
      <c r="BD1000">
        <v>69</v>
      </c>
      <c r="BE1000">
        <v>75</v>
      </c>
      <c r="BF1000">
        <v>80</v>
      </c>
      <c r="BG1000">
        <v>65</v>
      </c>
      <c r="BH1000">
        <v>77</v>
      </c>
      <c r="BI1000">
        <v>61</v>
      </c>
      <c r="BJ1000">
        <v>70</v>
      </c>
      <c r="BK1000">
        <v>9</v>
      </c>
      <c r="BL1000">
        <v>8</v>
      </c>
      <c r="BM1000">
        <v>12</v>
      </c>
      <c r="BN1000">
        <v>13</v>
      </c>
      <c r="BO1000">
        <v>10</v>
      </c>
      <c r="BP1000">
        <v>75</v>
      </c>
      <c r="BQ1000">
        <v>65</v>
      </c>
      <c r="BR1000">
        <v>55</v>
      </c>
      <c r="BS1000">
        <v>71</v>
      </c>
      <c r="BT1000">
        <v>63</v>
      </c>
      <c r="BU1000">
        <v>66</v>
      </c>
    </row>
    <row r="1001" spans="1:73" x14ac:dyDescent="0.25">
      <c r="A1001" t="s">
        <v>739</v>
      </c>
      <c r="B1001">
        <v>23</v>
      </c>
      <c r="C1001" t="s">
        <v>1</v>
      </c>
      <c r="D1001">
        <v>22</v>
      </c>
      <c r="E1001">
        <f>Merge6[[#This Row],[age]]^2</f>
        <v>484</v>
      </c>
      <c r="F1001" s="1">
        <v>5000000</v>
      </c>
      <c r="G1001" s="1">
        <v>6500000</v>
      </c>
      <c r="H1001" s="1">
        <f>Merge6[[#This Row],[MV at time]]/1000000</f>
        <v>5</v>
      </c>
      <c r="I1001" s="1">
        <f>Merge6[[#This Row],[fee]]/1000000</f>
        <v>6.5</v>
      </c>
      <c r="J1001" s="2">
        <f>Merge6[[#This Row],[fee]]/Merge6[[#This Row],[MV at time]]</f>
        <v>1.3</v>
      </c>
      <c r="K1001" t="s">
        <v>1050</v>
      </c>
      <c r="L1001" t="s">
        <v>149</v>
      </c>
      <c r="M1001" t="s">
        <v>274</v>
      </c>
      <c r="N1001" t="s">
        <v>134</v>
      </c>
      <c r="O10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01" t="s">
        <v>55</v>
      </c>
      <c r="R1001" t="s">
        <v>42</v>
      </c>
      <c r="S1001">
        <v>72</v>
      </c>
      <c r="T1001">
        <v>78</v>
      </c>
      <c r="U1001">
        <f>Merge6[[#This Row],[POT]]-Merge6[[#This Row],[TOT]]</f>
        <v>6</v>
      </c>
      <c r="V1001" t="s">
        <v>43</v>
      </c>
      <c r="W1001">
        <f>IF(Merge6[[#This Row],[Preffoot]]="Right",1,0)</f>
        <v>0</v>
      </c>
      <c r="X1001" t="s">
        <v>9</v>
      </c>
      <c r="Y1001">
        <f>IF(Merge6[[#This Row],[Position2]]="GK",1,0)</f>
        <v>0</v>
      </c>
      <c r="Z1001">
        <f>IF(Merge6[[#This Row],[Position2]]="LB",1,0)</f>
        <v>0</v>
      </c>
      <c r="AA1001">
        <f>IF(Merge6[[#This Row],[Position2]]="CB",1,0)</f>
        <v>1</v>
      </c>
      <c r="AB1001">
        <f>IF(Merge6[[#This Row],[Position2]]="RB",1,0)</f>
        <v>0</v>
      </c>
      <c r="AC1001">
        <f>IF(Merge6[[#This Row],[Position2]]="LWB",1,0)</f>
        <v>0</v>
      </c>
      <c r="AD1001">
        <f>IF(Merge6[[#This Row],[Position2]]="RWB",1,0)</f>
        <v>0</v>
      </c>
      <c r="AE1001">
        <f>IF(Merge6[[#This Row],[Position2]]="LM",1,0)</f>
        <v>0</v>
      </c>
      <c r="AF1001">
        <f>IF(Merge6[[#This Row],[Position2]]="CDM",1,0)</f>
        <v>0</v>
      </c>
      <c r="AG1001">
        <f>IF(Merge6[[#This Row],[Position2]]="CM",1,0)</f>
        <v>0</v>
      </c>
      <c r="AH1001">
        <f>IF(Merge6[[#This Row],[Position2]]="CAM",1,0)</f>
        <v>0</v>
      </c>
      <c r="AI1001">
        <f>IF(Merge6[[#This Row],[Position2]]="RM",1,0)</f>
        <v>0</v>
      </c>
      <c r="AJ1001">
        <f>IF(Merge6[[#This Row],[Position2]]="LW",1,0)</f>
        <v>0</v>
      </c>
      <c r="AK1001">
        <f>IF(Merge6[[#This Row],[Position2]]="RW",1,0)</f>
        <v>0</v>
      </c>
      <c r="AL1001">
        <f>IF(Merge6[[#This Row],[Position2]]="CF",1,0)</f>
        <v>0</v>
      </c>
      <c r="AM1001">
        <f>IF(Merge6[[#This Row],[Position2]]="ST",1,0)</f>
        <v>0</v>
      </c>
      <c r="AN1001">
        <v>66</v>
      </c>
      <c r="AO1001">
        <v>68</v>
      </c>
      <c r="AP1001">
        <v>59</v>
      </c>
      <c r="AQ1001">
        <v>67</v>
      </c>
      <c r="AR1001">
        <v>64</v>
      </c>
      <c r="AS1001">
        <v>74</v>
      </c>
      <c r="AT1001">
        <v>47</v>
      </c>
      <c r="AU1001">
        <v>34</v>
      </c>
      <c r="AV1001">
        <v>36</v>
      </c>
      <c r="AW1001">
        <v>49</v>
      </c>
      <c r="AX1001">
        <v>31</v>
      </c>
      <c r="AY1001">
        <v>37</v>
      </c>
      <c r="AZ1001">
        <v>31</v>
      </c>
      <c r="BA1001">
        <v>68</v>
      </c>
      <c r="BB1001">
        <v>70</v>
      </c>
      <c r="BC1001">
        <v>74</v>
      </c>
      <c r="BD1001">
        <v>69</v>
      </c>
      <c r="BE1001">
        <v>75</v>
      </c>
      <c r="BF1001">
        <v>79</v>
      </c>
      <c r="BG1001">
        <v>65</v>
      </c>
      <c r="BH1001">
        <v>77</v>
      </c>
      <c r="BI1001">
        <v>61</v>
      </c>
      <c r="BJ1001">
        <v>70</v>
      </c>
      <c r="BK1001">
        <v>9</v>
      </c>
      <c r="BL1001">
        <v>8</v>
      </c>
      <c r="BM1001">
        <v>12</v>
      </c>
      <c r="BN1001">
        <v>13</v>
      </c>
      <c r="BO1001">
        <v>10</v>
      </c>
      <c r="BP1001">
        <v>75</v>
      </c>
      <c r="BQ1001">
        <v>65</v>
      </c>
      <c r="BR1001">
        <v>55</v>
      </c>
      <c r="BS1001">
        <v>69</v>
      </c>
      <c r="BT1001">
        <v>62</v>
      </c>
      <c r="BU1001">
        <v>66</v>
      </c>
    </row>
    <row r="1002" spans="1:73" x14ac:dyDescent="0.25">
      <c r="A1002" t="s">
        <v>740</v>
      </c>
      <c r="B1002">
        <v>35</v>
      </c>
      <c r="C1002" t="s">
        <v>33</v>
      </c>
      <c r="D1002">
        <v>26</v>
      </c>
      <c r="E1002">
        <f>Merge6[[#This Row],[age]]^2</f>
        <v>676</v>
      </c>
      <c r="F1002" s="1">
        <v>12500000</v>
      </c>
      <c r="G1002" s="1">
        <v>12500000</v>
      </c>
      <c r="H1002" s="1">
        <f>Merge6[[#This Row],[MV at time]]/1000000</f>
        <v>12.5</v>
      </c>
      <c r="I1002" s="1">
        <f>Merge6[[#This Row],[fee]]/1000000</f>
        <v>12.5</v>
      </c>
      <c r="J1002" s="2">
        <f>Merge6[[#This Row],[fee]]/Merge6[[#This Row],[MV at time]]</f>
        <v>1</v>
      </c>
      <c r="K1002" t="s">
        <v>509</v>
      </c>
      <c r="L1002" t="s">
        <v>467</v>
      </c>
      <c r="M1002" t="s">
        <v>203</v>
      </c>
      <c r="N1002" t="s">
        <v>288</v>
      </c>
      <c r="O10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02" t="s">
        <v>91</v>
      </c>
      <c r="R1002" t="s">
        <v>91</v>
      </c>
      <c r="S1002">
        <v>79</v>
      </c>
      <c r="T1002">
        <v>80</v>
      </c>
      <c r="U1002">
        <f>Merge6[[#This Row],[POT]]-Merge6[[#This Row],[TOT]]</f>
        <v>1</v>
      </c>
      <c r="V1002" t="s">
        <v>8</v>
      </c>
      <c r="W1002">
        <f>IF(Merge6[[#This Row],[Preffoot]]="Right",1,0)</f>
        <v>1</v>
      </c>
      <c r="X1002" t="s">
        <v>27</v>
      </c>
      <c r="Y1002">
        <f>IF(Merge6[[#This Row],[Position2]]="GK",1,0)</f>
        <v>0</v>
      </c>
      <c r="Z1002">
        <f>IF(Merge6[[#This Row],[Position2]]="LB",1,0)</f>
        <v>0</v>
      </c>
      <c r="AA1002">
        <f>IF(Merge6[[#This Row],[Position2]]="CB",1,0)</f>
        <v>0</v>
      </c>
      <c r="AB1002">
        <f>IF(Merge6[[#This Row],[Position2]]="RB",1,0)</f>
        <v>1</v>
      </c>
      <c r="AC1002">
        <f>IF(Merge6[[#This Row],[Position2]]="LWB",1,0)</f>
        <v>0</v>
      </c>
      <c r="AD1002">
        <f>IF(Merge6[[#This Row],[Position2]]="RWB",1,0)</f>
        <v>0</v>
      </c>
      <c r="AE1002">
        <f>IF(Merge6[[#This Row],[Position2]]="LM",1,0)</f>
        <v>0</v>
      </c>
      <c r="AF1002">
        <f>IF(Merge6[[#This Row],[Position2]]="CDM",1,0)</f>
        <v>0</v>
      </c>
      <c r="AG1002">
        <f>IF(Merge6[[#This Row],[Position2]]="CM",1,0)</f>
        <v>0</v>
      </c>
      <c r="AH1002">
        <f>IF(Merge6[[#This Row],[Position2]]="CAM",1,0)</f>
        <v>0</v>
      </c>
      <c r="AI1002">
        <f>IF(Merge6[[#This Row],[Position2]]="RM",1,0)</f>
        <v>0</v>
      </c>
      <c r="AJ1002">
        <f>IF(Merge6[[#This Row],[Position2]]="LW",1,0)</f>
        <v>0</v>
      </c>
      <c r="AK1002">
        <f>IF(Merge6[[#This Row],[Position2]]="RW",1,0)</f>
        <v>0</v>
      </c>
      <c r="AL1002">
        <f>IF(Merge6[[#This Row],[Position2]]="CF",1,0)</f>
        <v>0</v>
      </c>
      <c r="AM1002">
        <f>IF(Merge6[[#This Row],[Position2]]="ST",1,0)</f>
        <v>0</v>
      </c>
      <c r="AN1002">
        <v>71</v>
      </c>
      <c r="AO1002">
        <v>76</v>
      </c>
      <c r="AP1002">
        <v>78</v>
      </c>
      <c r="AQ1002">
        <v>76</v>
      </c>
      <c r="AR1002">
        <v>70</v>
      </c>
      <c r="AS1002">
        <v>64</v>
      </c>
      <c r="AT1002">
        <v>73</v>
      </c>
      <c r="AU1002">
        <v>59</v>
      </c>
      <c r="AV1002">
        <v>65</v>
      </c>
      <c r="AW1002">
        <v>65</v>
      </c>
      <c r="AX1002">
        <v>33</v>
      </c>
      <c r="AY1002">
        <v>45</v>
      </c>
      <c r="AZ1002">
        <v>63</v>
      </c>
      <c r="BA1002">
        <v>72</v>
      </c>
      <c r="BB1002">
        <v>77</v>
      </c>
      <c r="BC1002">
        <v>74</v>
      </c>
      <c r="BD1002">
        <v>84</v>
      </c>
      <c r="BE1002">
        <v>93</v>
      </c>
      <c r="BF1002">
        <v>72</v>
      </c>
      <c r="BG1002">
        <v>77</v>
      </c>
      <c r="BH1002">
        <v>82</v>
      </c>
      <c r="BI1002">
        <v>78</v>
      </c>
      <c r="BJ1002">
        <v>68</v>
      </c>
      <c r="BK1002">
        <v>8</v>
      </c>
      <c r="BL1002">
        <v>10</v>
      </c>
      <c r="BM1002">
        <v>14</v>
      </c>
      <c r="BN1002">
        <v>7</v>
      </c>
      <c r="BO1002">
        <v>7</v>
      </c>
      <c r="BP1002">
        <v>88</v>
      </c>
      <c r="BQ1002">
        <v>77</v>
      </c>
      <c r="BR1002">
        <v>66</v>
      </c>
      <c r="BS1002">
        <v>74</v>
      </c>
      <c r="BT1002">
        <v>60</v>
      </c>
      <c r="BU1002">
        <v>75</v>
      </c>
    </row>
    <row r="1003" spans="1:73" x14ac:dyDescent="0.25">
      <c r="A1003" t="s">
        <v>988</v>
      </c>
      <c r="B1003">
        <v>33</v>
      </c>
      <c r="C1003" t="s">
        <v>57</v>
      </c>
      <c r="D1003">
        <v>25</v>
      </c>
      <c r="E1003">
        <f>Merge6[[#This Row],[age]]^2</f>
        <v>625</v>
      </c>
      <c r="F1003" s="1">
        <v>20000000</v>
      </c>
      <c r="G1003" s="1">
        <v>25000000</v>
      </c>
      <c r="H1003" s="1">
        <f>Merge6[[#This Row],[MV at time]]/1000000</f>
        <v>20</v>
      </c>
      <c r="I1003" s="1">
        <f>Merge6[[#This Row],[fee]]/1000000</f>
        <v>25</v>
      </c>
      <c r="J1003" s="2">
        <f>Merge6[[#This Row],[fee]]/Merge6[[#This Row],[MV at time]]</f>
        <v>1.25</v>
      </c>
      <c r="K1003" t="s">
        <v>773</v>
      </c>
      <c r="L1003" t="s">
        <v>18</v>
      </c>
      <c r="M1003" t="s">
        <v>377</v>
      </c>
      <c r="N1003" t="s">
        <v>24</v>
      </c>
      <c r="O10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03" t="s">
        <v>7</v>
      </c>
      <c r="R1003" t="s">
        <v>7</v>
      </c>
      <c r="S1003">
        <v>78</v>
      </c>
      <c r="T1003">
        <v>82</v>
      </c>
      <c r="U1003">
        <f>Merge6[[#This Row],[POT]]-Merge6[[#This Row],[TOT]]</f>
        <v>4</v>
      </c>
      <c r="V1003" t="s">
        <v>8</v>
      </c>
      <c r="W1003">
        <f>IF(Merge6[[#This Row],[Preffoot]]="Right",1,0)</f>
        <v>1</v>
      </c>
      <c r="X1003" t="s">
        <v>20</v>
      </c>
      <c r="Y1003">
        <f>IF(Merge6[[#This Row],[Position2]]="GK",1,0)</f>
        <v>0</v>
      </c>
      <c r="Z1003">
        <f>IF(Merge6[[#This Row],[Position2]]="LB",1,0)</f>
        <v>0</v>
      </c>
      <c r="AA1003">
        <f>IF(Merge6[[#This Row],[Position2]]="CB",1,0)</f>
        <v>0</v>
      </c>
      <c r="AB1003">
        <f>IF(Merge6[[#This Row],[Position2]]="RB",1,0)</f>
        <v>0</v>
      </c>
      <c r="AC1003">
        <f>IF(Merge6[[#This Row],[Position2]]="LWB",1,0)</f>
        <v>0</v>
      </c>
      <c r="AD1003">
        <f>IF(Merge6[[#This Row],[Position2]]="RWB",1,0)</f>
        <v>0</v>
      </c>
      <c r="AE1003">
        <f>IF(Merge6[[#This Row],[Position2]]="LM",1,0)</f>
        <v>0</v>
      </c>
      <c r="AF1003">
        <f>IF(Merge6[[#This Row],[Position2]]="CDM",1,0)</f>
        <v>0</v>
      </c>
      <c r="AG1003">
        <f>IF(Merge6[[#This Row],[Position2]]="CM",1,0)</f>
        <v>1</v>
      </c>
      <c r="AH1003">
        <f>IF(Merge6[[#This Row],[Position2]]="CAM",1,0)</f>
        <v>0</v>
      </c>
      <c r="AI1003">
        <f>IF(Merge6[[#This Row],[Position2]]="RM",1,0)</f>
        <v>0</v>
      </c>
      <c r="AJ1003">
        <f>IF(Merge6[[#This Row],[Position2]]="LW",1,0)</f>
        <v>0</v>
      </c>
      <c r="AK1003">
        <f>IF(Merge6[[#This Row],[Position2]]="RW",1,0)</f>
        <v>0</v>
      </c>
      <c r="AL1003">
        <f>IF(Merge6[[#This Row],[Position2]]="CF",1,0)</f>
        <v>0</v>
      </c>
      <c r="AM1003">
        <f>IF(Merge6[[#This Row],[Position2]]="ST",1,0)</f>
        <v>0</v>
      </c>
      <c r="AN1003">
        <v>84</v>
      </c>
      <c r="AO1003">
        <v>79</v>
      </c>
      <c r="AP1003">
        <v>75</v>
      </c>
      <c r="AQ1003">
        <v>83</v>
      </c>
      <c r="AR1003">
        <v>83</v>
      </c>
      <c r="AS1003">
        <v>45</v>
      </c>
      <c r="AT1003">
        <v>69</v>
      </c>
      <c r="AU1003">
        <v>48</v>
      </c>
      <c r="AV1003">
        <v>73</v>
      </c>
      <c r="AW1003">
        <v>75</v>
      </c>
      <c r="AX1003">
        <v>75</v>
      </c>
      <c r="AY1003">
        <v>73</v>
      </c>
      <c r="AZ1003">
        <v>49</v>
      </c>
      <c r="BA1003">
        <v>63</v>
      </c>
      <c r="BB1003">
        <v>73</v>
      </c>
      <c r="BC1003">
        <v>73</v>
      </c>
      <c r="BD1003">
        <v>71</v>
      </c>
      <c r="BE1003">
        <v>77</v>
      </c>
      <c r="BF1003">
        <v>60</v>
      </c>
      <c r="BG1003">
        <v>90</v>
      </c>
      <c r="BH1003">
        <v>64</v>
      </c>
      <c r="BI1003">
        <v>75</v>
      </c>
      <c r="BJ1003">
        <v>68</v>
      </c>
      <c r="BK1003">
        <v>11</v>
      </c>
      <c r="BL1003">
        <v>10</v>
      </c>
      <c r="BM1003">
        <v>6</v>
      </c>
      <c r="BN1003">
        <v>8</v>
      </c>
      <c r="BO1003">
        <v>13</v>
      </c>
      <c r="BP1003">
        <v>71</v>
      </c>
      <c r="BQ1003">
        <v>73</v>
      </c>
      <c r="BR1003">
        <v>67</v>
      </c>
      <c r="BS1003">
        <v>74</v>
      </c>
      <c r="BT1003">
        <v>81</v>
      </c>
      <c r="BU1003">
        <v>78</v>
      </c>
    </row>
    <row r="1004" spans="1:73" x14ac:dyDescent="0.25">
      <c r="A1004" t="s">
        <v>741</v>
      </c>
      <c r="B1004">
        <v>23</v>
      </c>
      <c r="C1004" t="s">
        <v>57</v>
      </c>
      <c r="D1004">
        <v>26</v>
      </c>
      <c r="E1004">
        <f>Merge6[[#This Row],[age]]^2</f>
        <v>676</v>
      </c>
      <c r="F1004" s="1">
        <v>10000000</v>
      </c>
      <c r="G1004" s="1">
        <v>16500000</v>
      </c>
      <c r="H1004" s="1">
        <f>Merge6[[#This Row],[MV at time]]/1000000</f>
        <v>10</v>
      </c>
      <c r="I1004" s="1">
        <f>Merge6[[#This Row],[fee]]/1000000</f>
        <v>16.5</v>
      </c>
      <c r="J1004" s="2">
        <f>Merge6[[#This Row],[fee]]/Merge6[[#This Row],[MV at time]]</f>
        <v>1.65</v>
      </c>
      <c r="K1004" t="s">
        <v>509</v>
      </c>
      <c r="L1004" t="s">
        <v>18</v>
      </c>
      <c r="M1004" t="s">
        <v>187</v>
      </c>
      <c r="N1004" t="s">
        <v>256</v>
      </c>
      <c r="O10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04" t="s">
        <v>7</v>
      </c>
      <c r="R1004" t="s">
        <v>7</v>
      </c>
      <c r="S1004">
        <v>73</v>
      </c>
      <c r="T1004">
        <v>74</v>
      </c>
      <c r="U1004">
        <f>Merge6[[#This Row],[POT]]-Merge6[[#This Row],[TOT]]</f>
        <v>1</v>
      </c>
      <c r="V1004" t="s">
        <v>8</v>
      </c>
      <c r="W1004">
        <f>IF(Merge6[[#This Row],[Preffoot]]="Right",1,0)</f>
        <v>1</v>
      </c>
      <c r="X1004" t="s">
        <v>20</v>
      </c>
      <c r="Y1004">
        <f>IF(Merge6[[#This Row],[Position2]]="GK",1,0)</f>
        <v>0</v>
      </c>
      <c r="Z1004">
        <f>IF(Merge6[[#This Row],[Position2]]="LB",1,0)</f>
        <v>0</v>
      </c>
      <c r="AA1004">
        <f>IF(Merge6[[#This Row],[Position2]]="CB",1,0)</f>
        <v>0</v>
      </c>
      <c r="AB1004">
        <f>IF(Merge6[[#This Row],[Position2]]="RB",1,0)</f>
        <v>0</v>
      </c>
      <c r="AC1004">
        <f>IF(Merge6[[#This Row],[Position2]]="LWB",1,0)</f>
        <v>0</v>
      </c>
      <c r="AD1004">
        <f>IF(Merge6[[#This Row],[Position2]]="RWB",1,0)</f>
        <v>0</v>
      </c>
      <c r="AE1004">
        <f>IF(Merge6[[#This Row],[Position2]]="LM",1,0)</f>
        <v>0</v>
      </c>
      <c r="AF1004">
        <f>IF(Merge6[[#This Row],[Position2]]="CDM",1,0)</f>
        <v>0</v>
      </c>
      <c r="AG1004">
        <f>IF(Merge6[[#This Row],[Position2]]="CM",1,0)</f>
        <v>1</v>
      </c>
      <c r="AH1004">
        <f>IF(Merge6[[#This Row],[Position2]]="CAM",1,0)</f>
        <v>0</v>
      </c>
      <c r="AI1004">
        <f>IF(Merge6[[#This Row],[Position2]]="RM",1,0)</f>
        <v>0</v>
      </c>
      <c r="AJ1004">
        <f>IF(Merge6[[#This Row],[Position2]]="LW",1,0)</f>
        <v>0</v>
      </c>
      <c r="AK1004">
        <f>IF(Merge6[[#This Row],[Position2]]="RW",1,0)</f>
        <v>0</v>
      </c>
      <c r="AL1004">
        <f>IF(Merge6[[#This Row],[Position2]]="CF",1,0)</f>
        <v>0</v>
      </c>
      <c r="AM1004">
        <f>IF(Merge6[[#This Row],[Position2]]="ST",1,0)</f>
        <v>0</v>
      </c>
      <c r="AN1004">
        <v>74</v>
      </c>
      <c r="AO1004">
        <v>73</v>
      </c>
      <c r="AP1004">
        <v>66</v>
      </c>
      <c r="AQ1004">
        <v>74</v>
      </c>
      <c r="AR1004">
        <v>72</v>
      </c>
      <c r="AS1004">
        <v>68</v>
      </c>
      <c r="AT1004">
        <v>78</v>
      </c>
      <c r="AU1004">
        <v>55</v>
      </c>
      <c r="AV1004">
        <v>77</v>
      </c>
      <c r="AW1004">
        <v>64</v>
      </c>
      <c r="AX1004">
        <v>64</v>
      </c>
      <c r="AY1004">
        <v>68</v>
      </c>
      <c r="AZ1004">
        <v>74</v>
      </c>
      <c r="BA1004">
        <v>76</v>
      </c>
      <c r="BB1004">
        <v>76</v>
      </c>
      <c r="BC1004">
        <v>77</v>
      </c>
      <c r="BD1004">
        <v>71</v>
      </c>
      <c r="BE1004">
        <v>74</v>
      </c>
      <c r="BF1004">
        <v>75</v>
      </c>
      <c r="BG1004">
        <v>65</v>
      </c>
      <c r="BH1004">
        <v>70</v>
      </c>
      <c r="BI1004">
        <v>71</v>
      </c>
      <c r="BJ1004">
        <v>66</v>
      </c>
      <c r="BK1004">
        <v>14</v>
      </c>
      <c r="BL1004">
        <v>15</v>
      </c>
      <c r="BM1004">
        <v>10</v>
      </c>
      <c r="BN1004">
        <v>5</v>
      </c>
      <c r="BO1004">
        <v>11</v>
      </c>
      <c r="BP1004">
        <v>86</v>
      </c>
      <c r="BQ1004">
        <v>68</v>
      </c>
      <c r="BR1004">
        <v>73</v>
      </c>
      <c r="BS1004">
        <v>74</v>
      </c>
      <c r="BT1004">
        <v>68</v>
      </c>
      <c r="BU1004">
        <v>73</v>
      </c>
    </row>
    <row r="1005" spans="1:73" x14ac:dyDescent="0.25">
      <c r="A1005" t="s">
        <v>742</v>
      </c>
      <c r="B1005">
        <v>11</v>
      </c>
      <c r="C1005" t="s">
        <v>71</v>
      </c>
      <c r="D1005">
        <v>26</v>
      </c>
      <c r="E1005">
        <f>Merge6[[#This Row],[age]]^2</f>
        <v>676</v>
      </c>
      <c r="F1005" s="1">
        <v>30000000</v>
      </c>
      <c r="G1005" s="1">
        <v>16000000</v>
      </c>
      <c r="H1005" s="1">
        <f>Merge6[[#This Row],[MV at time]]/1000000</f>
        <v>30</v>
      </c>
      <c r="I1005" s="1">
        <f>Merge6[[#This Row],[fee]]/1000000</f>
        <v>16</v>
      </c>
      <c r="J1005" s="2">
        <f>Merge6[[#This Row],[fee]]/Merge6[[#This Row],[MV at time]]</f>
        <v>0.53333333333333333</v>
      </c>
      <c r="K1005" t="s">
        <v>509</v>
      </c>
      <c r="L1005" t="s">
        <v>18</v>
      </c>
      <c r="M1005" t="s">
        <v>25</v>
      </c>
      <c r="N1005" t="s">
        <v>743</v>
      </c>
      <c r="O10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05" t="s">
        <v>7</v>
      </c>
      <c r="R1005" t="s">
        <v>31</v>
      </c>
      <c r="S1005">
        <v>81</v>
      </c>
      <c r="T1005">
        <v>81</v>
      </c>
      <c r="U1005">
        <f>Merge6[[#This Row],[POT]]-Merge6[[#This Row],[TOT]]</f>
        <v>0</v>
      </c>
      <c r="V1005" t="s">
        <v>8</v>
      </c>
      <c r="W1005">
        <f>IF(Merge6[[#This Row],[Preffoot]]="Right",1,0)</f>
        <v>1</v>
      </c>
      <c r="X1005" t="s">
        <v>156</v>
      </c>
      <c r="Y1005">
        <f>IF(Merge6[[#This Row],[Position2]]="GK",1,0)</f>
        <v>0</v>
      </c>
      <c r="Z1005">
        <f>IF(Merge6[[#This Row],[Position2]]="LB",1,0)</f>
        <v>0</v>
      </c>
      <c r="AA1005">
        <f>IF(Merge6[[#This Row],[Position2]]="CB",1,0)</f>
        <v>0</v>
      </c>
      <c r="AB1005">
        <f>IF(Merge6[[#This Row],[Position2]]="RB",1,0)</f>
        <v>0</v>
      </c>
      <c r="AC1005">
        <f>IF(Merge6[[#This Row],[Position2]]="LWB",1,0)</f>
        <v>0</v>
      </c>
      <c r="AD1005">
        <f>IF(Merge6[[#This Row],[Position2]]="RWB",1,0)</f>
        <v>0</v>
      </c>
      <c r="AE1005">
        <f>IF(Merge6[[#This Row],[Position2]]="LM",1,0)</f>
        <v>0</v>
      </c>
      <c r="AF1005">
        <f>IF(Merge6[[#This Row],[Position2]]="CDM",1,0)</f>
        <v>0</v>
      </c>
      <c r="AG1005">
        <f>IF(Merge6[[#This Row],[Position2]]="CM",1,0)</f>
        <v>0</v>
      </c>
      <c r="AH1005">
        <f>IF(Merge6[[#This Row],[Position2]]="CAM",1,0)</f>
        <v>0</v>
      </c>
      <c r="AI1005">
        <f>IF(Merge6[[#This Row],[Position2]]="RM",1,0)</f>
        <v>0</v>
      </c>
      <c r="AJ1005">
        <f>IF(Merge6[[#This Row],[Position2]]="LW",1,0)</f>
        <v>1</v>
      </c>
      <c r="AK1005">
        <f>IF(Merge6[[#This Row],[Position2]]="RW",1,0)</f>
        <v>0</v>
      </c>
      <c r="AL1005">
        <f>IF(Merge6[[#This Row],[Position2]]="CF",1,0)</f>
        <v>0</v>
      </c>
      <c r="AM1005">
        <f>IF(Merge6[[#This Row],[Position2]]="ST",1,0)</f>
        <v>0</v>
      </c>
      <c r="AN1005">
        <v>78</v>
      </c>
      <c r="AO1005">
        <v>79</v>
      </c>
      <c r="AP1005">
        <v>75</v>
      </c>
      <c r="AQ1005">
        <v>77</v>
      </c>
      <c r="AR1005">
        <v>66</v>
      </c>
      <c r="AS1005">
        <v>65</v>
      </c>
      <c r="AT1005">
        <v>74</v>
      </c>
      <c r="AU1005">
        <v>80</v>
      </c>
      <c r="AV1005">
        <v>79</v>
      </c>
      <c r="AW1005">
        <v>85</v>
      </c>
      <c r="AX1005">
        <v>68</v>
      </c>
      <c r="AY1005">
        <v>69</v>
      </c>
      <c r="AZ1005">
        <v>83</v>
      </c>
      <c r="BA1005">
        <v>59</v>
      </c>
      <c r="BB1005">
        <v>35</v>
      </c>
      <c r="BC1005">
        <v>37</v>
      </c>
      <c r="BD1005">
        <v>86</v>
      </c>
      <c r="BE1005">
        <v>71</v>
      </c>
      <c r="BF1005">
        <v>63</v>
      </c>
      <c r="BG1005">
        <v>73</v>
      </c>
      <c r="BH1005">
        <v>87</v>
      </c>
      <c r="BI1005">
        <v>86</v>
      </c>
      <c r="BJ1005">
        <v>65</v>
      </c>
      <c r="BK1005">
        <v>5</v>
      </c>
      <c r="BL1005">
        <v>5</v>
      </c>
      <c r="BM1005">
        <v>3</v>
      </c>
      <c r="BN1005">
        <v>5</v>
      </c>
      <c r="BO1005">
        <v>3</v>
      </c>
      <c r="BP1005">
        <v>51</v>
      </c>
      <c r="BQ1005">
        <v>75</v>
      </c>
      <c r="BR1005">
        <v>82</v>
      </c>
      <c r="BS1005">
        <v>36</v>
      </c>
      <c r="BT1005">
        <v>84</v>
      </c>
      <c r="BU1005">
        <v>75</v>
      </c>
    </row>
    <row r="1006" spans="1:73" x14ac:dyDescent="0.25">
      <c r="A1006" t="s">
        <v>949</v>
      </c>
      <c r="B1006">
        <v>23</v>
      </c>
      <c r="C1006" t="s">
        <v>71</v>
      </c>
      <c r="D1006">
        <v>22</v>
      </c>
      <c r="E1006">
        <f>Merge6[[#This Row],[age]]^2</f>
        <v>484</v>
      </c>
      <c r="F1006" s="1">
        <v>3600000</v>
      </c>
      <c r="G1006" s="1">
        <v>6300000</v>
      </c>
      <c r="H1006" s="1">
        <f>Merge6[[#This Row],[MV at time]]/1000000</f>
        <v>3.6</v>
      </c>
      <c r="I1006" s="1">
        <f>Merge6[[#This Row],[fee]]/1000000</f>
        <v>6.3</v>
      </c>
      <c r="J1006" s="2">
        <f>Merge6[[#This Row],[fee]]/Merge6[[#This Row],[MV at time]]</f>
        <v>1.75</v>
      </c>
      <c r="K1006" t="s">
        <v>773</v>
      </c>
      <c r="L1006" t="s">
        <v>145</v>
      </c>
      <c r="M1006" t="s">
        <v>799</v>
      </c>
      <c r="N1006" t="s">
        <v>368</v>
      </c>
      <c r="O10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06" t="s">
        <v>801</v>
      </c>
      <c r="R1006" t="s">
        <v>55</v>
      </c>
      <c r="S1006">
        <v>76</v>
      </c>
      <c r="T1006">
        <v>81</v>
      </c>
      <c r="U1006">
        <f>Merge6[[#This Row],[POT]]-Merge6[[#This Row],[TOT]]</f>
        <v>5</v>
      </c>
      <c r="V1006" t="s">
        <v>8</v>
      </c>
      <c r="W1006">
        <f>IF(Merge6[[#This Row],[Preffoot]]="Right",1,0)</f>
        <v>1</v>
      </c>
      <c r="X1006" t="s">
        <v>77</v>
      </c>
      <c r="Y1006">
        <f>IF(Merge6[[#This Row],[Position2]]="GK",1,0)</f>
        <v>0</v>
      </c>
      <c r="Z1006">
        <f>IF(Merge6[[#This Row],[Position2]]="LB",1,0)</f>
        <v>0</v>
      </c>
      <c r="AA1006">
        <f>IF(Merge6[[#This Row],[Position2]]="CB",1,0)</f>
        <v>0</v>
      </c>
      <c r="AB1006">
        <f>IF(Merge6[[#This Row],[Position2]]="RB",1,0)</f>
        <v>0</v>
      </c>
      <c r="AC1006">
        <f>IF(Merge6[[#This Row],[Position2]]="LWB",1,0)</f>
        <v>0</v>
      </c>
      <c r="AD1006">
        <f>IF(Merge6[[#This Row],[Position2]]="RWB",1,0)</f>
        <v>0</v>
      </c>
      <c r="AE1006">
        <f>IF(Merge6[[#This Row],[Position2]]="LM",1,0)</f>
        <v>1</v>
      </c>
      <c r="AF1006">
        <f>IF(Merge6[[#This Row],[Position2]]="CDM",1,0)</f>
        <v>0</v>
      </c>
      <c r="AG1006">
        <f>IF(Merge6[[#This Row],[Position2]]="CM",1,0)</f>
        <v>0</v>
      </c>
      <c r="AH1006">
        <f>IF(Merge6[[#This Row],[Position2]]="CAM",1,0)</f>
        <v>0</v>
      </c>
      <c r="AI1006">
        <f>IF(Merge6[[#This Row],[Position2]]="RM",1,0)</f>
        <v>0</v>
      </c>
      <c r="AJ1006">
        <f>IF(Merge6[[#This Row],[Position2]]="LW",1,0)</f>
        <v>0</v>
      </c>
      <c r="AK1006">
        <f>IF(Merge6[[#This Row],[Position2]]="RW",1,0)</f>
        <v>0</v>
      </c>
      <c r="AL1006">
        <f>IF(Merge6[[#This Row],[Position2]]="CF",1,0)</f>
        <v>0</v>
      </c>
      <c r="AM1006">
        <f>IF(Merge6[[#This Row],[Position2]]="ST",1,0)</f>
        <v>0</v>
      </c>
      <c r="AN1006">
        <v>74</v>
      </c>
      <c r="AO1006">
        <v>79</v>
      </c>
      <c r="AP1006">
        <v>69</v>
      </c>
      <c r="AQ1006">
        <v>71</v>
      </c>
      <c r="AR1006">
        <v>66</v>
      </c>
      <c r="AS1006">
        <v>70</v>
      </c>
      <c r="AT1006">
        <v>73</v>
      </c>
      <c r="AU1006">
        <v>75</v>
      </c>
      <c r="AV1006">
        <v>70</v>
      </c>
      <c r="AW1006">
        <v>53</v>
      </c>
      <c r="AX1006">
        <v>42</v>
      </c>
      <c r="AY1006">
        <v>59</v>
      </c>
      <c r="AZ1006">
        <v>68</v>
      </c>
      <c r="BA1006">
        <v>27</v>
      </c>
      <c r="BB1006">
        <v>20</v>
      </c>
      <c r="BC1006">
        <v>18</v>
      </c>
      <c r="BD1006">
        <v>88</v>
      </c>
      <c r="BE1006">
        <v>68</v>
      </c>
      <c r="BF1006">
        <v>73</v>
      </c>
      <c r="BG1006">
        <v>64</v>
      </c>
      <c r="BH1006">
        <v>90</v>
      </c>
      <c r="BI1006">
        <v>69</v>
      </c>
      <c r="BJ1006">
        <v>72</v>
      </c>
      <c r="BK1006">
        <v>8</v>
      </c>
      <c r="BL1006">
        <v>6</v>
      </c>
      <c r="BM1006">
        <v>10</v>
      </c>
      <c r="BN1006">
        <v>6</v>
      </c>
      <c r="BO1006">
        <v>16</v>
      </c>
      <c r="BP1006">
        <v>45</v>
      </c>
      <c r="BQ1006">
        <v>69</v>
      </c>
      <c r="BR1006">
        <v>75</v>
      </c>
      <c r="BS1006">
        <v>24</v>
      </c>
      <c r="BT1006">
        <v>68</v>
      </c>
      <c r="BU1006">
        <v>69</v>
      </c>
    </row>
    <row r="1007" spans="1:73" x14ac:dyDescent="0.25">
      <c r="A1007" t="s">
        <v>823</v>
      </c>
      <c r="B1007">
        <v>9</v>
      </c>
      <c r="C1007" t="s">
        <v>28</v>
      </c>
      <c r="D1007">
        <v>25</v>
      </c>
      <c r="E1007">
        <f>Merge6[[#This Row],[age]]^2</f>
        <v>625</v>
      </c>
      <c r="F1007" s="1">
        <v>6500000</v>
      </c>
      <c r="G1007" s="1">
        <v>5000000</v>
      </c>
      <c r="H1007" s="1">
        <f>Merge6[[#This Row],[MV at time]]/1000000</f>
        <v>6.5</v>
      </c>
      <c r="I1007" s="1">
        <f>Merge6[[#This Row],[fee]]/1000000</f>
        <v>5</v>
      </c>
      <c r="J1007" s="2">
        <f>Merge6[[#This Row],[fee]]/Merge6[[#This Row],[MV at time]]</f>
        <v>0.76923076923076927</v>
      </c>
      <c r="K1007" t="s">
        <v>773</v>
      </c>
      <c r="L1007" t="s">
        <v>824</v>
      </c>
      <c r="M1007" t="s">
        <v>335</v>
      </c>
      <c r="N1007" t="s">
        <v>825</v>
      </c>
      <c r="O10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07" t="s">
        <v>131</v>
      </c>
      <c r="R1007" t="s">
        <v>55</v>
      </c>
      <c r="S1007">
        <v>73</v>
      </c>
      <c r="T1007">
        <v>75</v>
      </c>
      <c r="U1007">
        <f>Merge6[[#This Row],[POT]]-Merge6[[#This Row],[TOT]]</f>
        <v>2</v>
      </c>
      <c r="V1007" t="s">
        <v>8</v>
      </c>
      <c r="W1007">
        <f>IF(Merge6[[#This Row],[Preffoot]]="Right",1,0)</f>
        <v>1</v>
      </c>
      <c r="X1007" t="s">
        <v>15</v>
      </c>
      <c r="Y1007">
        <f>IF(Merge6[[#This Row],[Position2]]="GK",1,0)</f>
        <v>0</v>
      </c>
      <c r="Z1007">
        <f>IF(Merge6[[#This Row],[Position2]]="LB",1,0)</f>
        <v>0</v>
      </c>
      <c r="AA1007">
        <f>IF(Merge6[[#This Row],[Position2]]="CB",1,0)</f>
        <v>0</v>
      </c>
      <c r="AB1007">
        <f>IF(Merge6[[#This Row],[Position2]]="RB",1,0)</f>
        <v>0</v>
      </c>
      <c r="AC1007">
        <f>IF(Merge6[[#This Row],[Position2]]="LWB",1,0)</f>
        <v>0</v>
      </c>
      <c r="AD1007">
        <f>IF(Merge6[[#This Row],[Position2]]="RWB",1,0)</f>
        <v>0</v>
      </c>
      <c r="AE1007">
        <f>IF(Merge6[[#This Row],[Position2]]="LM",1,0)</f>
        <v>0</v>
      </c>
      <c r="AF1007">
        <f>IF(Merge6[[#This Row],[Position2]]="CDM",1,0)</f>
        <v>0</v>
      </c>
      <c r="AG1007">
        <f>IF(Merge6[[#This Row],[Position2]]="CM",1,0)</f>
        <v>0</v>
      </c>
      <c r="AH1007">
        <f>IF(Merge6[[#This Row],[Position2]]="CAM",1,0)</f>
        <v>0</v>
      </c>
      <c r="AI1007">
        <f>IF(Merge6[[#This Row],[Position2]]="RM",1,0)</f>
        <v>0</v>
      </c>
      <c r="AJ1007">
        <f>IF(Merge6[[#This Row],[Position2]]="LW",1,0)</f>
        <v>0</v>
      </c>
      <c r="AK1007">
        <f>IF(Merge6[[#This Row],[Position2]]="RW",1,0)</f>
        <v>0</v>
      </c>
      <c r="AL1007">
        <f>IF(Merge6[[#This Row],[Position2]]="CF",1,0)</f>
        <v>0</v>
      </c>
      <c r="AM1007">
        <f>IF(Merge6[[#This Row],[Position2]]="ST",1,0)</f>
        <v>1</v>
      </c>
      <c r="AN1007">
        <v>74</v>
      </c>
      <c r="AO1007">
        <v>68</v>
      </c>
      <c r="AP1007">
        <v>60</v>
      </c>
      <c r="AQ1007">
        <v>67</v>
      </c>
      <c r="AR1007">
        <v>59</v>
      </c>
      <c r="AS1007">
        <v>82</v>
      </c>
      <c r="AT1007">
        <v>76</v>
      </c>
      <c r="AU1007">
        <v>74</v>
      </c>
      <c r="AV1007">
        <v>68</v>
      </c>
      <c r="AW1007">
        <v>52</v>
      </c>
      <c r="AX1007">
        <v>41</v>
      </c>
      <c r="AY1007">
        <v>66</v>
      </c>
      <c r="AZ1007">
        <v>68</v>
      </c>
      <c r="BA1007">
        <v>39</v>
      </c>
      <c r="BB1007">
        <v>40</v>
      </c>
      <c r="BC1007">
        <v>38</v>
      </c>
      <c r="BD1007">
        <v>62</v>
      </c>
      <c r="BE1007">
        <v>68</v>
      </c>
      <c r="BF1007">
        <v>81</v>
      </c>
      <c r="BG1007">
        <v>54</v>
      </c>
      <c r="BH1007">
        <v>66</v>
      </c>
      <c r="BI1007">
        <v>58</v>
      </c>
      <c r="BJ1007">
        <v>90</v>
      </c>
      <c r="BK1007">
        <v>12</v>
      </c>
      <c r="BL1007">
        <v>14</v>
      </c>
      <c r="BM1007">
        <v>15</v>
      </c>
      <c r="BN1007">
        <v>6</v>
      </c>
      <c r="BO1007">
        <v>15</v>
      </c>
      <c r="BP1007">
        <v>77</v>
      </c>
      <c r="BQ1007">
        <v>69</v>
      </c>
      <c r="BR1007">
        <v>73</v>
      </c>
      <c r="BS1007">
        <v>42</v>
      </c>
      <c r="BT1007">
        <v>64</v>
      </c>
      <c r="BU1007">
        <v>70</v>
      </c>
    </row>
    <row r="1008" spans="1:73" x14ac:dyDescent="0.25">
      <c r="A1008" t="s">
        <v>1209</v>
      </c>
      <c r="B1008">
        <v>11</v>
      </c>
      <c r="C1008" t="s">
        <v>10</v>
      </c>
      <c r="D1008">
        <v>29</v>
      </c>
      <c r="E1008">
        <f>Merge6[[#This Row],[age]]^2</f>
        <v>841</v>
      </c>
      <c r="F1008" s="1">
        <v>12000000</v>
      </c>
      <c r="G1008" s="1">
        <v>5500000</v>
      </c>
      <c r="H1008" s="1">
        <f>Merge6[[#This Row],[MV at time]]/1000000</f>
        <v>12</v>
      </c>
      <c r="I1008" s="1">
        <f>Merge6[[#This Row],[fee]]/1000000</f>
        <v>5.5</v>
      </c>
      <c r="J1008" s="2">
        <f>Merge6[[#This Row],[fee]]/Merge6[[#This Row],[MV at time]]</f>
        <v>0.45833333333333331</v>
      </c>
      <c r="K1008" t="s">
        <v>1050</v>
      </c>
      <c r="L1008" t="s">
        <v>290</v>
      </c>
      <c r="M1008" t="s">
        <v>1210</v>
      </c>
      <c r="N1008" t="s">
        <v>80</v>
      </c>
      <c r="O10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08" t="s">
        <v>82</v>
      </c>
      <c r="R1008" t="s">
        <v>82</v>
      </c>
      <c r="S1008">
        <v>82</v>
      </c>
      <c r="T1008">
        <v>82</v>
      </c>
      <c r="U1008">
        <f>Merge6[[#This Row],[POT]]-Merge6[[#This Row],[TOT]]</f>
        <v>0</v>
      </c>
      <c r="V1008" t="s">
        <v>43</v>
      </c>
      <c r="W1008">
        <f>IF(Merge6[[#This Row],[Preffoot]]="Right",1,0)</f>
        <v>0</v>
      </c>
      <c r="X1008" t="s">
        <v>21</v>
      </c>
      <c r="Y1008">
        <f>IF(Merge6[[#This Row],[Position2]]="GK",1,0)</f>
        <v>0</v>
      </c>
      <c r="Z1008">
        <f>IF(Merge6[[#This Row],[Position2]]="LB",1,0)</f>
        <v>0</v>
      </c>
      <c r="AA1008">
        <f>IF(Merge6[[#This Row],[Position2]]="CB",1,0)</f>
        <v>0</v>
      </c>
      <c r="AB1008">
        <f>IF(Merge6[[#This Row],[Position2]]="RB",1,0)</f>
        <v>0</v>
      </c>
      <c r="AC1008">
        <f>IF(Merge6[[#This Row],[Position2]]="LWB",1,0)</f>
        <v>0</v>
      </c>
      <c r="AD1008">
        <f>IF(Merge6[[#This Row],[Position2]]="RWB",1,0)</f>
        <v>0</v>
      </c>
      <c r="AE1008">
        <f>IF(Merge6[[#This Row],[Position2]]="LM",1,0)</f>
        <v>0</v>
      </c>
      <c r="AF1008">
        <f>IF(Merge6[[#This Row],[Position2]]="CDM",1,0)</f>
        <v>0</v>
      </c>
      <c r="AG1008">
        <f>IF(Merge6[[#This Row],[Position2]]="CM",1,0)</f>
        <v>0</v>
      </c>
      <c r="AH1008">
        <f>IF(Merge6[[#This Row],[Position2]]="CAM",1,0)</f>
        <v>1</v>
      </c>
      <c r="AI1008">
        <f>IF(Merge6[[#This Row],[Position2]]="RM",1,0)</f>
        <v>0</v>
      </c>
      <c r="AJ1008">
        <f>IF(Merge6[[#This Row],[Position2]]="LW",1,0)</f>
        <v>0</v>
      </c>
      <c r="AK1008">
        <f>IF(Merge6[[#This Row],[Position2]]="RW",1,0)</f>
        <v>0</v>
      </c>
      <c r="AL1008">
        <f>IF(Merge6[[#This Row],[Position2]]="CF",1,0)</f>
        <v>0</v>
      </c>
      <c r="AM1008">
        <f>IF(Merge6[[#This Row],[Position2]]="ST",1,0)</f>
        <v>0</v>
      </c>
      <c r="AN1008">
        <v>84</v>
      </c>
      <c r="AO1008">
        <v>82</v>
      </c>
      <c r="AP1008">
        <v>84</v>
      </c>
      <c r="AQ1008">
        <v>83</v>
      </c>
      <c r="AR1008">
        <v>82</v>
      </c>
      <c r="AS1008">
        <v>48</v>
      </c>
      <c r="AT1008">
        <v>82</v>
      </c>
      <c r="AU1008">
        <v>81</v>
      </c>
      <c r="AV1008">
        <v>85</v>
      </c>
      <c r="AW1008">
        <v>86</v>
      </c>
      <c r="AX1008">
        <v>76</v>
      </c>
      <c r="AY1008">
        <v>84</v>
      </c>
      <c r="AZ1008">
        <v>76</v>
      </c>
      <c r="BA1008">
        <v>41</v>
      </c>
      <c r="BB1008">
        <v>30</v>
      </c>
      <c r="BC1008">
        <v>36</v>
      </c>
      <c r="BD1008">
        <v>83</v>
      </c>
      <c r="BE1008">
        <v>79</v>
      </c>
      <c r="BF1008">
        <v>61</v>
      </c>
      <c r="BG1008">
        <v>75</v>
      </c>
      <c r="BH1008">
        <v>78</v>
      </c>
      <c r="BI1008">
        <v>84</v>
      </c>
      <c r="BJ1008">
        <v>56</v>
      </c>
      <c r="BK1008">
        <v>7</v>
      </c>
      <c r="BL1008">
        <v>9</v>
      </c>
      <c r="BM1008">
        <v>11</v>
      </c>
      <c r="BN1008">
        <v>7</v>
      </c>
      <c r="BO1008">
        <v>15</v>
      </c>
      <c r="BP1008">
        <v>70</v>
      </c>
      <c r="BQ1008">
        <v>79</v>
      </c>
      <c r="BR1008">
        <v>80</v>
      </c>
      <c r="BS1008">
        <v>37</v>
      </c>
      <c r="BT1008">
        <v>83</v>
      </c>
      <c r="BU1008">
        <v>80</v>
      </c>
    </row>
    <row r="1009" spans="1:73" x14ac:dyDescent="0.25">
      <c r="A1009" t="s">
        <v>744</v>
      </c>
      <c r="B1009">
        <v>35</v>
      </c>
      <c r="C1009" t="s">
        <v>71</v>
      </c>
      <c r="D1009">
        <v>24</v>
      </c>
      <c r="E1009">
        <f>Merge6[[#This Row],[age]]^2</f>
        <v>576</v>
      </c>
      <c r="F1009" s="1">
        <v>18000000</v>
      </c>
      <c r="G1009" s="1">
        <v>31250000</v>
      </c>
      <c r="H1009" s="1">
        <f>Merge6[[#This Row],[MV at time]]/1000000</f>
        <v>18</v>
      </c>
      <c r="I1009" s="1">
        <f>Merge6[[#This Row],[fee]]/1000000</f>
        <v>31.25</v>
      </c>
      <c r="J1009" s="2">
        <f>Merge6[[#This Row],[fee]]/Merge6[[#This Row],[MV at time]]</f>
        <v>1.7361111111111112</v>
      </c>
      <c r="K1009" t="s">
        <v>1233</v>
      </c>
      <c r="L1009" t="s">
        <v>290</v>
      </c>
      <c r="M1009" t="s">
        <v>556</v>
      </c>
      <c r="N1009" t="s">
        <v>80</v>
      </c>
      <c r="O10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09" t="s">
        <v>60</v>
      </c>
      <c r="R1009" t="s">
        <v>82</v>
      </c>
      <c r="S1009">
        <v>80</v>
      </c>
      <c r="T1009">
        <v>85</v>
      </c>
      <c r="U1009">
        <f>Merge6[[#This Row],[POT]]-Merge6[[#This Row],[TOT]]</f>
        <v>5</v>
      </c>
      <c r="V1009" t="s">
        <v>8</v>
      </c>
      <c r="W1009">
        <f>IF(Merge6[[#This Row],[Preffoot]]="Right",1,0)</f>
        <v>1</v>
      </c>
      <c r="X1009" t="s">
        <v>156</v>
      </c>
      <c r="Y1009">
        <f>IF(Merge6[[#This Row],[Position2]]="GK",1,0)</f>
        <v>0</v>
      </c>
      <c r="Z1009">
        <f>IF(Merge6[[#This Row],[Position2]]="LB",1,0)</f>
        <v>0</v>
      </c>
      <c r="AA1009">
        <f>IF(Merge6[[#This Row],[Position2]]="CB",1,0)</f>
        <v>0</v>
      </c>
      <c r="AB1009">
        <f>IF(Merge6[[#This Row],[Position2]]="RB",1,0)</f>
        <v>0</v>
      </c>
      <c r="AC1009">
        <f>IF(Merge6[[#This Row],[Position2]]="LWB",1,0)</f>
        <v>0</v>
      </c>
      <c r="AD1009">
        <f>IF(Merge6[[#This Row],[Position2]]="RWB",1,0)</f>
        <v>0</v>
      </c>
      <c r="AE1009">
        <f>IF(Merge6[[#This Row],[Position2]]="LM",1,0)</f>
        <v>0</v>
      </c>
      <c r="AF1009">
        <f>IF(Merge6[[#This Row],[Position2]]="CDM",1,0)</f>
        <v>0</v>
      </c>
      <c r="AG1009">
        <f>IF(Merge6[[#This Row],[Position2]]="CM",1,0)</f>
        <v>0</v>
      </c>
      <c r="AH1009">
        <f>IF(Merge6[[#This Row],[Position2]]="CAM",1,0)</f>
        <v>0</v>
      </c>
      <c r="AI1009">
        <f>IF(Merge6[[#This Row],[Position2]]="RM",1,0)</f>
        <v>0</v>
      </c>
      <c r="AJ1009">
        <f>IF(Merge6[[#This Row],[Position2]]="LW",1,0)</f>
        <v>1</v>
      </c>
      <c r="AK1009">
        <f>IF(Merge6[[#This Row],[Position2]]="RW",1,0)</f>
        <v>0</v>
      </c>
      <c r="AL1009">
        <f>IF(Merge6[[#This Row],[Position2]]="CF",1,0)</f>
        <v>0</v>
      </c>
      <c r="AM1009">
        <f>IF(Merge6[[#This Row],[Position2]]="ST",1,0)</f>
        <v>0</v>
      </c>
      <c r="AN1009">
        <v>82</v>
      </c>
      <c r="AO1009">
        <v>84</v>
      </c>
      <c r="AP1009">
        <v>76</v>
      </c>
      <c r="AQ1009">
        <v>79</v>
      </c>
      <c r="AR1009">
        <v>64</v>
      </c>
      <c r="AS1009">
        <v>60</v>
      </c>
      <c r="AT1009">
        <v>84</v>
      </c>
      <c r="AU1009">
        <v>76</v>
      </c>
      <c r="AV1009">
        <v>80</v>
      </c>
      <c r="AW1009">
        <v>79</v>
      </c>
      <c r="AX1009">
        <v>65</v>
      </c>
      <c r="AY1009">
        <v>68</v>
      </c>
      <c r="AZ1009">
        <v>76</v>
      </c>
      <c r="BA1009" t="s">
        <v>1234</v>
      </c>
      <c r="BB1009">
        <v>32</v>
      </c>
      <c r="BC1009">
        <v>36</v>
      </c>
      <c r="BD1009">
        <v>87</v>
      </c>
      <c r="BE1009">
        <v>72</v>
      </c>
      <c r="BF1009">
        <v>75</v>
      </c>
      <c r="BG1009">
        <v>89</v>
      </c>
      <c r="BH1009">
        <v>85</v>
      </c>
      <c r="BI1009">
        <v>79</v>
      </c>
      <c r="BJ1009">
        <v>69</v>
      </c>
      <c r="BK1009">
        <v>14</v>
      </c>
      <c r="BL1009">
        <v>11</v>
      </c>
      <c r="BM1009">
        <v>14</v>
      </c>
      <c r="BN1009">
        <v>12</v>
      </c>
      <c r="BO1009">
        <v>13</v>
      </c>
      <c r="BP1009">
        <v>54</v>
      </c>
      <c r="BQ1009">
        <v>79</v>
      </c>
      <c r="BR1009">
        <v>78</v>
      </c>
      <c r="BS1009">
        <v>34</v>
      </c>
      <c r="BT1009">
        <v>78</v>
      </c>
      <c r="BU1009">
        <v>77</v>
      </c>
    </row>
    <row r="1010" spans="1:73" x14ac:dyDescent="0.25">
      <c r="A1010" t="s">
        <v>744</v>
      </c>
      <c r="B1010">
        <v>41</v>
      </c>
      <c r="C1010" t="s">
        <v>71</v>
      </c>
      <c r="D1010">
        <v>22</v>
      </c>
      <c r="E1010">
        <f>Merge6[[#This Row],[age]]^2</f>
        <v>484</v>
      </c>
      <c r="F1010" s="1">
        <v>35000000</v>
      </c>
      <c r="G1010" s="1">
        <v>30000000</v>
      </c>
      <c r="H1010" s="1">
        <f>Merge6[[#This Row],[MV at time]]/1000000</f>
        <v>35</v>
      </c>
      <c r="I1010" s="1">
        <f>Merge6[[#This Row],[fee]]/1000000</f>
        <v>30</v>
      </c>
      <c r="J1010" s="2">
        <f>Merge6[[#This Row],[fee]]/Merge6[[#This Row],[MV at time]]</f>
        <v>0.8571428571428571</v>
      </c>
      <c r="K1010" t="s">
        <v>509</v>
      </c>
      <c r="L1010" t="s">
        <v>290</v>
      </c>
      <c r="M1010" t="s">
        <v>456</v>
      </c>
      <c r="N1010" t="s">
        <v>556</v>
      </c>
      <c r="O10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10" t="s">
        <v>82</v>
      </c>
      <c r="R1010" t="s">
        <v>60</v>
      </c>
      <c r="S1010">
        <v>82</v>
      </c>
      <c r="T1010">
        <v>87</v>
      </c>
      <c r="U1010">
        <f>Merge6[[#This Row],[POT]]-Merge6[[#This Row],[TOT]]</f>
        <v>5</v>
      </c>
      <c r="V1010" t="s">
        <v>8</v>
      </c>
      <c r="W1010">
        <f>IF(Merge6[[#This Row],[Preffoot]]="Right",1,0)</f>
        <v>1</v>
      </c>
      <c r="X1010" t="s">
        <v>114</v>
      </c>
      <c r="Y1010">
        <f>IF(Merge6[[#This Row],[Position2]]="GK",1,0)</f>
        <v>0</v>
      </c>
      <c r="Z1010">
        <f>IF(Merge6[[#This Row],[Position2]]="LB",1,0)</f>
        <v>0</v>
      </c>
      <c r="AA1010">
        <f>IF(Merge6[[#This Row],[Position2]]="CB",1,0)</f>
        <v>0</v>
      </c>
      <c r="AB1010">
        <f>IF(Merge6[[#This Row],[Position2]]="RB",1,0)</f>
        <v>0</v>
      </c>
      <c r="AC1010">
        <f>IF(Merge6[[#This Row],[Position2]]="LWB",1,0)</f>
        <v>0</v>
      </c>
      <c r="AD1010">
        <f>IF(Merge6[[#This Row],[Position2]]="RWB",1,0)</f>
        <v>0</v>
      </c>
      <c r="AE1010">
        <f>IF(Merge6[[#This Row],[Position2]]="LM",1,0)</f>
        <v>0</v>
      </c>
      <c r="AF1010">
        <f>IF(Merge6[[#This Row],[Position2]]="CDM",1,0)</f>
        <v>0</v>
      </c>
      <c r="AG1010">
        <f>IF(Merge6[[#This Row],[Position2]]="CM",1,0)</f>
        <v>0</v>
      </c>
      <c r="AH1010">
        <f>IF(Merge6[[#This Row],[Position2]]="CAM",1,0)</f>
        <v>0</v>
      </c>
      <c r="AI1010">
        <f>IF(Merge6[[#This Row],[Position2]]="RM",1,0)</f>
        <v>0</v>
      </c>
      <c r="AJ1010">
        <f>IF(Merge6[[#This Row],[Position2]]="LW",1,0)</f>
        <v>0</v>
      </c>
      <c r="AK1010">
        <f>IF(Merge6[[#This Row],[Position2]]="RW",1,0)</f>
        <v>1</v>
      </c>
      <c r="AL1010">
        <f>IF(Merge6[[#This Row],[Position2]]="CF",1,0)</f>
        <v>0</v>
      </c>
      <c r="AM1010">
        <f>IF(Merge6[[#This Row],[Position2]]="ST",1,0)</f>
        <v>0</v>
      </c>
      <c r="AN1010">
        <v>85</v>
      </c>
      <c r="AO1010">
        <v>87</v>
      </c>
      <c r="AP1010">
        <v>75</v>
      </c>
      <c r="AQ1010">
        <v>84</v>
      </c>
      <c r="AR1010">
        <v>62</v>
      </c>
      <c r="AS1010">
        <v>60</v>
      </c>
      <c r="AT1010">
        <v>83</v>
      </c>
      <c r="AU1010">
        <v>74</v>
      </c>
      <c r="AV1010">
        <v>72</v>
      </c>
      <c r="AW1010">
        <v>77</v>
      </c>
      <c r="AX1010">
        <v>66</v>
      </c>
      <c r="AY1010">
        <v>61</v>
      </c>
      <c r="AZ1010">
        <v>67</v>
      </c>
      <c r="BA1010">
        <v>52</v>
      </c>
      <c r="BB1010">
        <v>26</v>
      </c>
      <c r="BC1010">
        <v>28</v>
      </c>
      <c r="BD1010">
        <v>88</v>
      </c>
      <c r="BE1010">
        <v>80</v>
      </c>
      <c r="BF1010">
        <v>80</v>
      </c>
      <c r="BG1010">
        <v>90</v>
      </c>
      <c r="BH1010">
        <v>89</v>
      </c>
      <c r="BI1010">
        <v>79</v>
      </c>
      <c r="BJ1010">
        <v>68</v>
      </c>
      <c r="BK1010">
        <v>14</v>
      </c>
      <c r="BL1010">
        <v>11</v>
      </c>
      <c r="BM1010">
        <v>14</v>
      </c>
      <c r="BN1010">
        <v>12</v>
      </c>
      <c r="BO1010">
        <v>13</v>
      </c>
      <c r="BP1010">
        <v>44</v>
      </c>
      <c r="BQ1010">
        <v>79</v>
      </c>
      <c r="BR1010">
        <v>78</v>
      </c>
      <c r="BS1010">
        <v>34</v>
      </c>
      <c r="BT1010">
        <v>80</v>
      </c>
      <c r="BU1010">
        <v>77</v>
      </c>
    </row>
    <row r="1011" spans="1:73" x14ac:dyDescent="0.25">
      <c r="A1011" t="s">
        <v>280</v>
      </c>
      <c r="B1011">
        <v>22</v>
      </c>
      <c r="C1011" t="s">
        <v>17</v>
      </c>
      <c r="D1011">
        <v>29</v>
      </c>
      <c r="E1011">
        <f>Merge6[[#This Row],[age]]^2</f>
        <v>841</v>
      </c>
      <c r="F1011" s="1">
        <v>30000000</v>
      </c>
      <c r="G1011" s="1">
        <v>26650000</v>
      </c>
      <c r="H1011" s="1">
        <f>Merge6[[#This Row],[MV at time]]/1000000</f>
        <v>30</v>
      </c>
      <c r="I1011" s="1">
        <f>Merge6[[#This Row],[fee]]/1000000</f>
        <v>26.65</v>
      </c>
      <c r="J1011" s="2">
        <f>Merge6[[#This Row],[fee]]/Merge6[[#This Row],[MV at time]]</f>
        <v>0.88833333333333331</v>
      </c>
      <c r="K1011" t="s">
        <v>2</v>
      </c>
      <c r="L1011" t="s">
        <v>149</v>
      </c>
      <c r="M1011" t="s">
        <v>36</v>
      </c>
      <c r="N1011" t="s">
        <v>25</v>
      </c>
      <c r="O10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0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11" t="s">
        <v>6</v>
      </c>
      <c r="R1011" t="s">
        <v>7</v>
      </c>
      <c r="S1011">
        <v>83</v>
      </c>
      <c r="T1011">
        <v>83</v>
      </c>
      <c r="U1011">
        <f>Merge6[[#This Row],[POT]]-Merge6[[#This Row],[TOT]]</f>
        <v>0</v>
      </c>
      <c r="V1011" t="s">
        <v>8</v>
      </c>
      <c r="W1011">
        <f>IF(Merge6[[#This Row],[Preffoot]]="Right",1,0)</f>
        <v>1</v>
      </c>
      <c r="X1011" t="s">
        <v>61</v>
      </c>
      <c r="Y1011">
        <f>IF(Merge6[[#This Row],[Position2]]="GK",1,0)</f>
        <v>0</v>
      </c>
      <c r="Z1011">
        <f>IF(Merge6[[#This Row],[Position2]]="LB",1,0)</f>
        <v>0</v>
      </c>
      <c r="AA1011">
        <f>IF(Merge6[[#This Row],[Position2]]="CB",1,0)</f>
        <v>0</v>
      </c>
      <c r="AB1011">
        <f>IF(Merge6[[#This Row],[Position2]]="RB",1,0)</f>
        <v>0</v>
      </c>
      <c r="AC1011">
        <f>IF(Merge6[[#This Row],[Position2]]="LWB",1,0)</f>
        <v>0</v>
      </c>
      <c r="AD1011">
        <f>IF(Merge6[[#This Row],[Position2]]="RWB",1,0)</f>
        <v>0</v>
      </c>
      <c r="AE1011">
        <f>IF(Merge6[[#This Row],[Position2]]="LM",1,0)</f>
        <v>0</v>
      </c>
      <c r="AF1011">
        <f>IF(Merge6[[#This Row],[Position2]]="CDM",1,0)</f>
        <v>1</v>
      </c>
      <c r="AG1011">
        <f>IF(Merge6[[#This Row],[Position2]]="CM",1,0)</f>
        <v>0</v>
      </c>
      <c r="AH1011">
        <f>IF(Merge6[[#This Row],[Position2]]="CAM",1,0)</f>
        <v>0</v>
      </c>
      <c r="AI1011">
        <f>IF(Merge6[[#This Row],[Position2]]="RM",1,0)</f>
        <v>0</v>
      </c>
      <c r="AJ1011">
        <f>IF(Merge6[[#This Row],[Position2]]="LW",1,0)</f>
        <v>0</v>
      </c>
      <c r="AK1011">
        <f>IF(Merge6[[#This Row],[Position2]]="RW",1,0)</f>
        <v>0</v>
      </c>
      <c r="AL1011">
        <f>IF(Merge6[[#This Row],[Position2]]="CF",1,0)</f>
        <v>0</v>
      </c>
      <c r="AM1011">
        <f>IF(Merge6[[#This Row],[Position2]]="ST",1,0)</f>
        <v>0</v>
      </c>
      <c r="AN1011">
        <v>82</v>
      </c>
      <c r="AO1011">
        <v>72</v>
      </c>
      <c r="AP1011">
        <v>59</v>
      </c>
      <c r="AQ1011">
        <v>82</v>
      </c>
      <c r="AR1011">
        <v>78</v>
      </c>
      <c r="AS1011">
        <v>79</v>
      </c>
      <c r="AT1011">
        <v>79</v>
      </c>
      <c r="AU1011">
        <v>64</v>
      </c>
      <c r="AV1011">
        <v>66</v>
      </c>
      <c r="AW1011">
        <v>73</v>
      </c>
      <c r="AX1011">
        <v>42</v>
      </c>
      <c r="AY1011">
        <v>57</v>
      </c>
      <c r="AZ1011">
        <v>55</v>
      </c>
      <c r="BA1011">
        <v>75</v>
      </c>
      <c r="BB1011">
        <v>78</v>
      </c>
      <c r="BC1011">
        <v>83</v>
      </c>
      <c r="BD1011">
        <v>52</v>
      </c>
      <c r="BE1011">
        <v>86</v>
      </c>
      <c r="BF1011">
        <v>91</v>
      </c>
      <c r="BG1011">
        <v>31</v>
      </c>
      <c r="BH1011">
        <v>61</v>
      </c>
      <c r="BI1011">
        <v>43</v>
      </c>
      <c r="BJ1011">
        <v>75</v>
      </c>
      <c r="BK1011">
        <v>16</v>
      </c>
      <c r="BL1011">
        <v>7</v>
      </c>
      <c r="BM1011">
        <v>16</v>
      </c>
      <c r="BN1011">
        <v>16</v>
      </c>
      <c r="BO1011">
        <v>13</v>
      </c>
      <c r="BP1011">
        <v>87</v>
      </c>
      <c r="BQ1011">
        <v>82</v>
      </c>
      <c r="BR1011">
        <v>70</v>
      </c>
      <c r="BS1011">
        <v>85</v>
      </c>
      <c r="BT1011">
        <v>77</v>
      </c>
      <c r="BU1011">
        <v>85</v>
      </c>
    </row>
    <row r="1012" spans="1:73" x14ac:dyDescent="0.25">
      <c r="A1012" t="s">
        <v>207</v>
      </c>
      <c r="B1012">
        <v>11</v>
      </c>
      <c r="C1012" t="s">
        <v>57</v>
      </c>
      <c r="D1012">
        <v>26</v>
      </c>
      <c r="E1012">
        <f>Merge6[[#This Row],[age]]^2</f>
        <v>676</v>
      </c>
      <c r="F1012" s="1">
        <v>2000000</v>
      </c>
      <c r="G1012" s="1">
        <v>7950000</v>
      </c>
      <c r="H1012" s="1">
        <f>Merge6[[#This Row],[MV at time]]/1000000</f>
        <v>2</v>
      </c>
      <c r="I1012" s="1">
        <f>Merge6[[#This Row],[fee]]/1000000</f>
        <v>7.95</v>
      </c>
      <c r="J1012" s="2">
        <f>Merge6[[#This Row],[fee]]/Merge6[[#This Row],[MV at time]]</f>
        <v>3.9750000000000001</v>
      </c>
      <c r="K1012" t="s">
        <v>2</v>
      </c>
      <c r="L1012" t="s">
        <v>208</v>
      </c>
      <c r="M1012" t="s">
        <v>209</v>
      </c>
      <c r="N1012" t="s">
        <v>210</v>
      </c>
      <c r="O10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12" t="s">
        <v>211</v>
      </c>
      <c r="R1012" t="s">
        <v>60</v>
      </c>
      <c r="S1012">
        <v>75</v>
      </c>
      <c r="T1012">
        <v>77</v>
      </c>
      <c r="U1012">
        <f>Merge6[[#This Row],[POT]]-Merge6[[#This Row],[TOT]]</f>
        <v>2</v>
      </c>
      <c r="V1012" t="s">
        <v>8</v>
      </c>
      <c r="W1012">
        <f>IF(Merge6[[#This Row],[Preffoot]]="Right",1,0)</f>
        <v>1</v>
      </c>
      <c r="X1012" t="s">
        <v>21</v>
      </c>
      <c r="Y1012">
        <f>IF(Merge6[[#This Row],[Position2]]="GK",1,0)</f>
        <v>0</v>
      </c>
      <c r="Z1012">
        <f>IF(Merge6[[#This Row],[Position2]]="LB",1,0)</f>
        <v>0</v>
      </c>
      <c r="AA1012">
        <f>IF(Merge6[[#This Row],[Position2]]="CB",1,0)</f>
        <v>0</v>
      </c>
      <c r="AB1012">
        <f>IF(Merge6[[#This Row],[Position2]]="RB",1,0)</f>
        <v>0</v>
      </c>
      <c r="AC1012">
        <f>IF(Merge6[[#This Row],[Position2]]="LWB",1,0)</f>
        <v>0</v>
      </c>
      <c r="AD1012">
        <f>IF(Merge6[[#This Row],[Position2]]="RWB",1,0)</f>
        <v>0</v>
      </c>
      <c r="AE1012">
        <f>IF(Merge6[[#This Row],[Position2]]="LM",1,0)</f>
        <v>0</v>
      </c>
      <c r="AF1012">
        <f>IF(Merge6[[#This Row],[Position2]]="CDM",1,0)</f>
        <v>0</v>
      </c>
      <c r="AG1012">
        <f>IF(Merge6[[#This Row],[Position2]]="CM",1,0)</f>
        <v>0</v>
      </c>
      <c r="AH1012">
        <f>IF(Merge6[[#This Row],[Position2]]="CAM",1,0)</f>
        <v>1</v>
      </c>
      <c r="AI1012">
        <f>IF(Merge6[[#This Row],[Position2]]="RM",1,0)</f>
        <v>0</v>
      </c>
      <c r="AJ1012">
        <f>IF(Merge6[[#This Row],[Position2]]="LW",1,0)</f>
        <v>0</v>
      </c>
      <c r="AK1012">
        <f>IF(Merge6[[#This Row],[Position2]]="RW",1,0)</f>
        <v>0</v>
      </c>
      <c r="AL1012">
        <f>IF(Merge6[[#This Row],[Position2]]="CF",1,0)</f>
        <v>0</v>
      </c>
      <c r="AM1012">
        <f>IF(Merge6[[#This Row],[Position2]]="ST",1,0)</f>
        <v>0</v>
      </c>
      <c r="AN1012">
        <v>75</v>
      </c>
      <c r="AO1012">
        <v>74</v>
      </c>
      <c r="AP1012">
        <v>64</v>
      </c>
      <c r="AQ1012">
        <v>75</v>
      </c>
      <c r="AR1012">
        <v>71</v>
      </c>
      <c r="AS1012">
        <v>66</v>
      </c>
      <c r="AT1012">
        <v>75</v>
      </c>
      <c r="AU1012">
        <v>70</v>
      </c>
      <c r="AV1012">
        <v>74</v>
      </c>
      <c r="AW1012">
        <v>69</v>
      </c>
      <c r="AX1012">
        <v>70</v>
      </c>
      <c r="AY1012">
        <v>52</v>
      </c>
      <c r="AZ1012">
        <v>62</v>
      </c>
      <c r="BA1012">
        <v>58</v>
      </c>
      <c r="BB1012">
        <v>59</v>
      </c>
      <c r="BC1012">
        <v>62</v>
      </c>
      <c r="BD1012">
        <v>83</v>
      </c>
      <c r="BE1012">
        <v>84</v>
      </c>
      <c r="BF1012">
        <v>69</v>
      </c>
      <c r="BG1012">
        <v>62</v>
      </c>
      <c r="BH1012">
        <v>83</v>
      </c>
      <c r="BI1012">
        <v>85</v>
      </c>
      <c r="BJ1012">
        <v>73</v>
      </c>
      <c r="BK1012">
        <v>11</v>
      </c>
      <c r="BL1012">
        <v>14</v>
      </c>
      <c r="BM1012">
        <v>8</v>
      </c>
      <c r="BN1012">
        <v>13</v>
      </c>
      <c r="BO1012">
        <v>13</v>
      </c>
      <c r="BP1012">
        <v>67</v>
      </c>
      <c r="BQ1012">
        <v>68</v>
      </c>
      <c r="BR1012">
        <v>71</v>
      </c>
      <c r="BS1012">
        <v>65</v>
      </c>
      <c r="BT1012">
        <v>71</v>
      </c>
      <c r="BU1012">
        <v>69</v>
      </c>
    </row>
    <row r="1013" spans="1:73" x14ac:dyDescent="0.25">
      <c r="A1013" t="s">
        <v>457</v>
      </c>
      <c r="B1013">
        <v>35</v>
      </c>
      <c r="C1013" t="s">
        <v>57</v>
      </c>
      <c r="D1013">
        <v>21</v>
      </c>
      <c r="E1013">
        <f>Merge6[[#This Row],[age]]^2</f>
        <v>441</v>
      </c>
      <c r="F1013" s="1">
        <v>7500000</v>
      </c>
      <c r="G1013" s="1">
        <v>11000000</v>
      </c>
      <c r="H1013" s="1">
        <f>Merge6[[#This Row],[MV at time]]/1000000</f>
        <v>7.5</v>
      </c>
      <c r="I1013" s="1">
        <f>Merge6[[#This Row],[fee]]/1000000</f>
        <v>11</v>
      </c>
      <c r="J1013" s="2">
        <f>Merge6[[#This Row],[fee]]/Merge6[[#This Row],[MV at time]]</f>
        <v>1.4666666666666666</v>
      </c>
      <c r="K1013" t="s">
        <v>2</v>
      </c>
      <c r="L1013" t="s">
        <v>252</v>
      </c>
      <c r="M1013" t="s">
        <v>178</v>
      </c>
      <c r="N1013" t="s">
        <v>253</v>
      </c>
      <c r="O10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13" t="s">
        <v>91</v>
      </c>
      <c r="R1013" t="s">
        <v>91</v>
      </c>
      <c r="S1013">
        <v>72</v>
      </c>
      <c r="T1013">
        <v>82</v>
      </c>
      <c r="U1013">
        <f>Merge6[[#This Row],[POT]]-Merge6[[#This Row],[TOT]]</f>
        <v>10</v>
      </c>
      <c r="V1013" t="s">
        <v>8</v>
      </c>
      <c r="W1013">
        <f>IF(Merge6[[#This Row],[Preffoot]]="Right",1,0)</f>
        <v>1</v>
      </c>
      <c r="X1013" t="s">
        <v>20</v>
      </c>
      <c r="Y1013">
        <f>IF(Merge6[[#This Row],[Position2]]="GK",1,0)</f>
        <v>0</v>
      </c>
      <c r="Z1013">
        <f>IF(Merge6[[#This Row],[Position2]]="LB",1,0)</f>
        <v>0</v>
      </c>
      <c r="AA1013">
        <f>IF(Merge6[[#This Row],[Position2]]="CB",1,0)</f>
        <v>0</v>
      </c>
      <c r="AB1013">
        <f>IF(Merge6[[#This Row],[Position2]]="RB",1,0)</f>
        <v>0</v>
      </c>
      <c r="AC1013">
        <f>IF(Merge6[[#This Row],[Position2]]="LWB",1,0)</f>
        <v>0</v>
      </c>
      <c r="AD1013">
        <f>IF(Merge6[[#This Row],[Position2]]="RWB",1,0)</f>
        <v>0</v>
      </c>
      <c r="AE1013">
        <f>IF(Merge6[[#This Row],[Position2]]="LM",1,0)</f>
        <v>0</v>
      </c>
      <c r="AF1013">
        <f>IF(Merge6[[#This Row],[Position2]]="CDM",1,0)</f>
        <v>0</v>
      </c>
      <c r="AG1013">
        <f>IF(Merge6[[#This Row],[Position2]]="CM",1,0)</f>
        <v>1</v>
      </c>
      <c r="AH1013">
        <f>IF(Merge6[[#This Row],[Position2]]="CAM",1,0)</f>
        <v>0</v>
      </c>
      <c r="AI1013">
        <f>IF(Merge6[[#This Row],[Position2]]="RM",1,0)</f>
        <v>0</v>
      </c>
      <c r="AJ1013">
        <f>IF(Merge6[[#This Row],[Position2]]="LW",1,0)</f>
        <v>0</v>
      </c>
      <c r="AK1013">
        <f>IF(Merge6[[#This Row],[Position2]]="RW",1,0)</f>
        <v>0</v>
      </c>
      <c r="AL1013">
        <f>IF(Merge6[[#This Row],[Position2]]="CF",1,0)</f>
        <v>0</v>
      </c>
      <c r="AM1013">
        <f>IF(Merge6[[#This Row],[Position2]]="ST",1,0)</f>
        <v>0</v>
      </c>
      <c r="AN1013">
        <v>74</v>
      </c>
      <c r="AO1013">
        <v>75</v>
      </c>
      <c r="AP1013">
        <v>58</v>
      </c>
      <c r="AQ1013">
        <v>75</v>
      </c>
      <c r="AR1013">
        <v>68</v>
      </c>
      <c r="AS1013">
        <v>65</v>
      </c>
      <c r="AT1013">
        <v>70</v>
      </c>
      <c r="AU1013">
        <v>56</v>
      </c>
      <c r="AV1013">
        <v>68</v>
      </c>
      <c r="AW1013">
        <v>42</v>
      </c>
      <c r="AX1013">
        <v>45</v>
      </c>
      <c r="AY1013">
        <v>49</v>
      </c>
      <c r="AZ1013">
        <v>50</v>
      </c>
      <c r="BA1013">
        <v>64</v>
      </c>
      <c r="BB1013">
        <v>65</v>
      </c>
      <c r="BC1013">
        <v>69</v>
      </c>
      <c r="BD1013">
        <v>68</v>
      </c>
      <c r="BE1013">
        <v>74</v>
      </c>
      <c r="BF1013">
        <v>76</v>
      </c>
      <c r="BG1013">
        <v>67</v>
      </c>
      <c r="BH1013">
        <v>66</v>
      </c>
      <c r="BI1013">
        <v>68</v>
      </c>
      <c r="BJ1013">
        <v>67</v>
      </c>
      <c r="BK1013">
        <v>13</v>
      </c>
      <c r="BL1013">
        <v>15</v>
      </c>
      <c r="BM1013">
        <v>8</v>
      </c>
      <c r="BN1013">
        <v>5</v>
      </c>
      <c r="BO1013">
        <v>10</v>
      </c>
      <c r="BP1013">
        <v>80</v>
      </c>
      <c r="BQ1013">
        <v>72</v>
      </c>
      <c r="BR1013">
        <v>66</v>
      </c>
      <c r="BS1013">
        <v>72</v>
      </c>
      <c r="BT1013">
        <v>71</v>
      </c>
      <c r="BU1013">
        <v>69</v>
      </c>
    </row>
    <row r="1014" spans="1:73" x14ac:dyDescent="0.25">
      <c r="A1014" t="s">
        <v>457</v>
      </c>
      <c r="B1014">
        <v>11</v>
      </c>
      <c r="C1014" t="s">
        <v>57</v>
      </c>
      <c r="D1014">
        <v>24</v>
      </c>
      <c r="E1014">
        <f>Merge6[[#This Row],[age]]^2</f>
        <v>576</v>
      </c>
      <c r="F1014" s="1">
        <v>9000000</v>
      </c>
      <c r="G1014" s="1">
        <v>8000000</v>
      </c>
      <c r="H1014" s="1">
        <f>Merge6[[#This Row],[MV at time]]/1000000</f>
        <v>9</v>
      </c>
      <c r="I1014" s="1">
        <f>Merge6[[#This Row],[fee]]/1000000</f>
        <v>8</v>
      </c>
      <c r="J1014" s="2">
        <f>Merge6[[#This Row],[fee]]/Merge6[[#This Row],[MV at time]]</f>
        <v>0.88888888888888884</v>
      </c>
      <c r="K1014" t="s">
        <v>1050</v>
      </c>
      <c r="L1014" t="s">
        <v>252</v>
      </c>
      <c r="M1014" t="s">
        <v>253</v>
      </c>
      <c r="N1014" t="s">
        <v>427</v>
      </c>
      <c r="O10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14" t="s">
        <v>542</v>
      </c>
      <c r="R1014" t="s">
        <v>91</v>
      </c>
      <c r="S1014">
        <v>77</v>
      </c>
      <c r="T1014">
        <v>82</v>
      </c>
      <c r="U1014">
        <f>Merge6[[#This Row],[POT]]-Merge6[[#This Row],[TOT]]</f>
        <v>5</v>
      </c>
      <c r="V1014" t="s">
        <v>8</v>
      </c>
      <c r="W1014">
        <f>IF(Merge6[[#This Row],[Preffoot]]="Right",1,0)</f>
        <v>1</v>
      </c>
      <c r="X1014" t="s">
        <v>20</v>
      </c>
      <c r="Y1014">
        <f>IF(Merge6[[#This Row],[Position2]]="GK",1,0)</f>
        <v>0</v>
      </c>
      <c r="Z1014">
        <f>IF(Merge6[[#This Row],[Position2]]="LB",1,0)</f>
        <v>0</v>
      </c>
      <c r="AA1014">
        <f>IF(Merge6[[#This Row],[Position2]]="CB",1,0)</f>
        <v>0</v>
      </c>
      <c r="AB1014">
        <f>IF(Merge6[[#This Row],[Position2]]="RB",1,0)</f>
        <v>0</v>
      </c>
      <c r="AC1014">
        <f>IF(Merge6[[#This Row],[Position2]]="LWB",1,0)</f>
        <v>0</v>
      </c>
      <c r="AD1014">
        <f>IF(Merge6[[#This Row],[Position2]]="RWB",1,0)</f>
        <v>0</v>
      </c>
      <c r="AE1014">
        <f>IF(Merge6[[#This Row],[Position2]]="LM",1,0)</f>
        <v>0</v>
      </c>
      <c r="AF1014">
        <f>IF(Merge6[[#This Row],[Position2]]="CDM",1,0)</f>
        <v>0</v>
      </c>
      <c r="AG1014">
        <f>IF(Merge6[[#This Row],[Position2]]="CM",1,0)</f>
        <v>1</v>
      </c>
      <c r="AH1014">
        <f>IF(Merge6[[#This Row],[Position2]]="CAM",1,0)</f>
        <v>0</v>
      </c>
      <c r="AI1014">
        <f>IF(Merge6[[#This Row],[Position2]]="RM",1,0)</f>
        <v>0</v>
      </c>
      <c r="AJ1014">
        <f>IF(Merge6[[#This Row],[Position2]]="LW",1,0)</f>
        <v>0</v>
      </c>
      <c r="AK1014">
        <f>IF(Merge6[[#This Row],[Position2]]="RW",1,0)</f>
        <v>0</v>
      </c>
      <c r="AL1014">
        <f>IF(Merge6[[#This Row],[Position2]]="CF",1,0)</f>
        <v>0</v>
      </c>
      <c r="AM1014">
        <f>IF(Merge6[[#This Row],[Position2]]="ST",1,0)</f>
        <v>0</v>
      </c>
      <c r="AN1014">
        <v>82</v>
      </c>
      <c r="AO1014">
        <v>84</v>
      </c>
      <c r="AP1014">
        <v>62</v>
      </c>
      <c r="AQ1014">
        <v>75</v>
      </c>
      <c r="AR1014">
        <v>73</v>
      </c>
      <c r="AS1014">
        <v>70</v>
      </c>
      <c r="AT1014">
        <v>75</v>
      </c>
      <c r="AU1014">
        <v>70</v>
      </c>
      <c r="AV1014">
        <v>74</v>
      </c>
      <c r="AW1014">
        <v>78</v>
      </c>
      <c r="AX1014">
        <v>52</v>
      </c>
      <c r="AY1014">
        <v>53</v>
      </c>
      <c r="AZ1014">
        <v>65</v>
      </c>
      <c r="BA1014">
        <v>72</v>
      </c>
      <c r="BB1014">
        <v>73</v>
      </c>
      <c r="BC1014">
        <v>74</v>
      </c>
      <c r="BD1014">
        <v>69</v>
      </c>
      <c r="BE1014">
        <v>80</v>
      </c>
      <c r="BF1014">
        <v>76</v>
      </c>
      <c r="BG1014">
        <v>72</v>
      </c>
      <c r="BH1014">
        <v>69</v>
      </c>
      <c r="BI1014">
        <v>70</v>
      </c>
      <c r="BJ1014">
        <v>84</v>
      </c>
      <c r="BK1014">
        <v>13</v>
      </c>
      <c r="BL1014">
        <v>15</v>
      </c>
      <c r="BM1014">
        <v>8</v>
      </c>
      <c r="BN1014">
        <v>5</v>
      </c>
      <c r="BO1014">
        <v>10</v>
      </c>
      <c r="BP1014">
        <v>85</v>
      </c>
      <c r="BQ1014">
        <v>80</v>
      </c>
      <c r="BR1014">
        <v>70</v>
      </c>
      <c r="BS1014">
        <v>76</v>
      </c>
      <c r="BT1014">
        <v>75</v>
      </c>
      <c r="BU1014">
        <v>70</v>
      </c>
    </row>
    <row r="1015" spans="1:73" x14ac:dyDescent="0.25">
      <c r="A1015" t="s">
        <v>943</v>
      </c>
      <c r="B1015">
        <v>23</v>
      </c>
      <c r="C1015" t="s">
        <v>116</v>
      </c>
      <c r="D1015">
        <v>26</v>
      </c>
      <c r="E1015">
        <f>Merge6[[#This Row],[age]]^2</f>
        <v>676</v>
      </c>
      <c r="F1015" s="1">
        <v>17500000</v>
      </c>
      <c r="G1015" s="1">
        <v>21000000</v>
      </c>
      <c r="H1015" s="1">
        <f>Merge6[[#This Row],[MV at time]]/1000000</f>
        <v>17.5</v>
      </c>
      <c r="I1015" s="1">
        <f>Merge6[[#This Row],[fee]]/1000000</f>
        <v>21</v>
      </c>
      <c r="J1015" s="2">
        <f>Merge6[[#This Row],[fee]]/Merge6[[#This Row],[MV at time]]</f>
        <v>1.2</v>
      </c>
      <c r="K1015" t="s">
        <v>773</v>
      </c>
      <c r="L1015" t="s">
        <v>34</v>
      </c>
      <c r="M1015" t="s">
        <v>250</v>
      </c>
      <c r="N1015" t="s">
        <v>36</v>
      </c>
      <c r="O10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15" t="s">
        <v>7</v>
      </c>
      <c r="R1015" t="s">
        <v>6</v>
      </c>
      <c r="S1015">
        <v>81</v>
      </c>
      <c r="T1015">
        <v>81</v>
      </c>
      <c r="U1015">
        <f>Merge6[[#This Row],[POT]]-Merge6[[#This Row],[TOT]]</f>
        <v>0</v>
      </c>
      <c r="V1015" t="s">
        <v>43</v>
      </c>
      <c r="W1015">
        <f>IF(Merge6[[#This Row],[Preffoot]]="Right",1,0)</f>
        <v>0</v>
      </c>
      <c r="X1015" t="s">
        <v>114</v>
      </c>
      <c r="Y1015">
        <f>IF(Merge6[[#This Row],[Position2]]="GK",1,0)</f>
        <v>0</v>
      </c>
      <c r="Z1015">
        <f>IF(Merge6[[#This Row],[Position2]]="LB",1,0)</f>
        <v>0</v>
      </c>
      <c r="AA1015">
        <f>IF(Merge6[[#This Row],[Position2]]="CB",1,0)</f>
        <v>0</v>
      </c>
      <c r="AB1015">
        <f>IF(Merge6[[#This Row],[Position2]]="RB",1,0)</f>
        <v>0</v>
      </c>
      <c r="AC1015">
        <f>IF(Merge6[[#This Row],[Position2]]="LWB",1,0)</f>
        <v>0</v>
      </c>
      <c r="AD1015">
        <f>IF(Merge6[[#This Row],[Position2]]="RWB",1,0)</f>
        <v>0</v>
      </c>
      <c r="AE1015">
        <f>IF(Merge6[[#This Row],[Position2]]="LM",1,0)</f>
        <v>0</v>
      </c>
      <c r="AF1015">
        <f>IF(Merge6[[#This Row],[Position2]]="CDM",1,0)</f>
        <v>0</v>
      </c>
      <c r="AG1015">
        <f>IF(Merge6[[#This Row],[Position2]]="CM",1,0)</f>
        <v>0</v>
      </c>
      <c r="AH1015">
        <f>IF(Merge6[[#This Row],[Position2]]="CAM",1,0)</f>
        <v>0</v>
      </c>
      <c r="AI1015">
        <f>IF(Merge6[[#This Row],[Position2]]="RM",1,0)</f>
        <v>0</v>
      </c>
      <c r="AJ1015">
        <f>IF(Merge6[[#This Row],[Position2]]="LW",1,0)</f>
        <v>0</v>
      </c>
      <c r="AK1015">
        <f>IF(Merge6[[#This Row],[Position2]]="RW",1,0)</f>
        <v>1</v>
      </c>
      <c r="AL1015">
        <f>IF(Merge6[[#This Row],[Position2]]="CF",1,0)</f>
        <v>0</v>
      </c>
      <c r="AM1015">
        <f>IF(Merge6[[#This Row],[Position2]]="ST",1,0)</f>
        <v>0</v>
      </c>
      <c r="AN1015">
        <v>88</v>
      </c>
      <c r="AO1015">
        <v>87</v>
      </c>
      <c r="AP1015">
        <v>84</v>
      </c>
      <c r="AQ1015">
        <v>84</v>
      </c>
      <c r="AR1015">
        <v>75</v>
      </c>
      <c r="AS1015">
        <v>50</v>
      </c>
      <c r="AT1015">
        <v>78</v>
      </c>
      <c r="AU1015">
        <v>71</v>
      </c>
      <c r="AV1015">
        <v>87</v>
      </c>
      <c r="AW1015">
        <v>87</v>
      </c>
      <c r="AX1015">
        <v>81</v>
      </c>
      <c r="AY1015">
        <v>72</v>
      </c>
      <c r="AZ1015">
        <v>72</v>
      </c>
      <c r="BA1015">
        <v>50</v>
      </c>
      <c r="BB1015">
        <v>18</v>
      </c>
      <c r="BC1015">
        <v>23</v>
      </c>
      <c r="BD1015">
        <v>79</v>
      </c>
      <c r="BE1015">
        <v>75</v>
      </c>
      <c r="BF1015">
        <v>55</v>
      </c>
      <c r="BG1015">
        <v>83</v>
      </c>
      <c r="BH1015">
        <v>76</v>
      </c>
      <c r="BI1015">
        <v>80</v>
      </c>
      <c r="BJ1015">
        <v>51</v>
      </c>
      <c r="BK1015">
        <v>8</v>
      </c>
      <c r="BL1015">
        <v>15</v>
      </c>
      <c r="BM1015">
        <v>15</v>
      </c>
      <c r="BN1015">
        <v>9</v>
      </c>
      <c r="BO1015">
        <v>9</v>
      </c>
      <c r="BP1015">
        <v>38</v>
      </c>
      <c r="BQ1015">
        <v>77</v>
      </c>
      <c r="BR1015">
        <v>75</v>
      </c>
      <c r="BS1015">
        <v>20</v>
      </c>
      <c r="BT1015">
        <v>82</v>
      </c>
      <c r="BU1015">
        <v>76</v>
      </c>
    </row>
    <row r="1016" spans="1:73" x14ac:dyDescent="0.25">
      <c r="A1016" t="s">
        <v>1004</v>
      </c>
      <c r="B1016">
        <v>35</v>
      </c>
      <c r="C1016" t="s">
        <v>1</v>
      </c>
      <c r="D1016">
        <v>22</v>
      </c>
      <c r="E1016">
        <f>Merge6[[#This Row],[age]]^2</f>
        <v>484</v>
      </c>
      <c r="F1016" s="1">
        <v>30000000</v>
      </c>
      <c r="G1016" s="1">
        <v>37000000</v>
      </c>
      <c r="H1016" s="1">
        <f>Merge6[[#This Row],[MV at time]]/1000000</f>
        <v>30</v>
      </c>
      <c r="I1016" s="1">
        <f>Merge6[[#This Row],[fee]]/1000000</f>
        <v>37</v>
      </c>
      <c r="J1016" s="2">
        <f>Merge6[[#This Row],[fee]]/Merge6[[#This Row],[MV at time]]</f>
        <v>1.2333333333333334</v>
      </c>
      <c r="K1016" t="s">
        <v>1233</v>
      </c>
      <c r="L1016" t="s">
        <v>290</v>
      </c>
      <c r="M1016" t="s">
        <v>363</v>
      </c>
      <c r="N1016" t="s">
        <v>296</v>
      </c>
      <c r="O10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16" t="s">
        <v>55</v>
      </c>
      <c r="R1016" t="s">
        <v>60</v>
      </c>
      <c r="S1016">
        <v>80</v>
      </c>
      <c r="T1016">
        <v>86</v>
      </c>
      <c r="U1016">
        <f>Merge6[[#This Row],[POT]]-Merge6[[#This Row],[TOT]]</f>
        <v>6</v>
      </c>
      <c r="V1016" t="s">
        <v>43</v>
      </c>
      <c r="W1016">
        <f>IF(Merge6[[#This Row],[Preffoot]]="Right",1,0)</f>
        <v>0</v>
      </c>
      <c r="X1016" t="s">
        <v>9</v>
      </c>
      <c r="Y1016">
        <f>IF(Merge6[[#This Row],[Position2]]="GK",1,0)</f>
        <v>0</v>
      </c>
      <c r="Z1016">
        <f>IF(Merge6[[#This Row],[Position2]]="LB",1,0)</f>
        <v>0</v>
      </c>
      <c r="AA1016">
        <f>IF(Merge6[[#This Row],[Position2]]="CB",1,0)</f>
        <v>1</v>
      </c>
      <c r="AB1016">
        <f>IF(Merge6[[#This Row],[Position2]]="RB",1,0)</f>
        <v>0</v>
      </c>
      <c r="AC1016">
        <f>IF(Merge6[[#This Row],[Position2]]="LWB",1,0)</f>
        <v>0</v>
      </c>
      <c r="AD1016">
        <f>IF(Merge6[[#This Row],[Position2]]="RWB",1,0)</f>
        <v>0</v>
      </c>
      <c r="AE1016">
        <f>IF(Merge6[[#This Row],[Position2]]="LM",1,0)</f>
        <v>0</v>
      </c>
      <c r="AF1016">
        <f>IF(Merge6[[#This Row],[Position2]]="CDM",1,0)</f>
        <v>0</v>
      </c>
      <c r="AG1016">
        <f>IF(Merge6[[#This Row],[Position2]]="CM",1,0)</f>
        <v>0</v>
      </c>
      <c r="AH1016">
        <f>IF(Merge6[[#This Row],[Position2]]="CAM",1,0)</f>
        <v>0</v>
      </c>
      <c r="AI1016">
        <f>IF(Merge6[[#This Row],[Position2]]="RM",1,0)</f>
        <v>0</v>
      </c>
      <c r="AJ1016">
        <f>IF(Merge6[[#This Row],[Position2]]="LW",1,0)</f>
        <v>0</v>
      </c>
      <c r="AK1016">
        <f>IF(Merge6[[#This Row],[Position2]]="RW",1,0)</f>
        <v>0</v>
      </c>
      <c r="AL1016">
        <f>IF(Merge6[[#This Row],[Position2]]="CF",1,0)</f>
        <v>0</v>
      </c>
      <c r="AM1016">
        <f>IF(Merge6[[#This Row],[Position2]]="ST",1,0)</f>
        <v>0</v>
      </c>
      <c r="AN1016">
        <v>66</v>
      </c>
      <c r="AO1016">
        <v>59</v>
      </c>
      <c r="AP1016">
        <v>43</v>
      </c>
      <c r="AQ1016">
        <v>74</v>
      </c>
      <c r="AR1016">
        <v>70</v>
      </c>
      <c r="AS1016">
        <v>81</v>
      </c>
      <c r="AT1016">
        <v>65</v>
      </c>
      <c r="AU1016">
        <v>24</v>
      </c>
      <c r="AV1016">
        <v>37</v>
      </c>
      <c r="AW1016">
        <v>47</v>
      </c>
      <c r="AX1016">
        <v>28</v>
      </c>
      <c r="AY1016">
        <v>37</v>
      </c>
      <c r="AZ1016">
        <v>27</v>
      </c>
      <c r="BA1016" t="s">
        <v>1234</v>
      </c>
      <c r="BB1016">
        <v>80</v>
      </c>
      <c r="BC1016">
        <v>83</v>
      </c>
      <c r="BD1016">
        <v>54</v>
      </c>
      <c r="BE1016">
        <v>78</v>
      </c>
      <c r="BF1016">
        <v>89</v>
      </c>
      <c r="BG1016">
        <v>37</v>
      </c>
      <c r="BH1016">
        <v>62</v>
      </c>
      <c r="BI1016">
        <v>57</v>
      </c>
      <c r="BJ1016">
        <v>77</v>
      </c>
      <c r="BK1016">
        <v>6</v>
      </c>
      <c r="BL1016">
        <v>12</v>
      </c>
      <c r="BM1016">
        <v>9</v>
      </c>
      <c r="BN1016">
        <v>8</v>
      </c>
      <c r="BO1016">
        <v>14</v>
      </c>
      <c r="BP1016">
        <v>81</v>
      </c>
      <c r="BQ1016">
        <v>78</v>
      </c>
      <c r="BR1016">
        <v>45</v>
      </c>
      <c r="BS1016">
        <v>77</v>
      </c>
      <c r="BT1016">
        <v>57</v>
      </c>
      <c r="BU1016">
        <v>74</v>
      </c>
    </row>
    <row r="1017" spans="1:73" x14ac:dyDescent="0.25">
      <c r="A1017" t="s">
        <v>1004</v>
      </c>
      <c r="B1017">
        <v>34</v>
      </c>
      <c r="C1017" t="s">
        <v>1</v>
      </c>
      <c r="D1017">
        <v>20</v>
      </c>
      <c r="E1017">
        <f>Merge6[[#This Row],[age]]^2</f>
        <v>400</v>
      </c>
      <c r="F1017" s="1">
        <v>1300000</v>
      </c>
      <c r="G1017" s="1">
        <v>8000000</v>
      </c>
      <c r="H1017" s="1">
        <f>Merge6[[#This Row],[MV at time]]/1000000</f>
        <v>1.3</v>
      </c>
      <c r="I1017" s="1">
        <f>Merge6[[#This Row],[fee]]/1000000</f>
        <v>8</v>
      </c>
      <c r="J1017" s="2">
        <f>Merge6[[#This Row],[fee]]/Merge6[[#This Row],[MV at time]]</f>
        <v>6.1538461538461542</v>
      </c>
      <c r="K1017" t="s">
        <v>773</v>
      </c>
      <c r="L1017" t="s">
        <v>290</v>
      </c>
      <c r="M1017" t="s">
        <v>1005</v>
      </c>
      <c r="N1017" t="s">
        <v>363</v>
      </c>
      <c r="O10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17" t="s">
        <v>1006</v>
      </c>
      <c r="R1017" t="s">
        <v>55</v>
      </c>
      <c r="S1017">
        <v>77</v>
      </c>
      <c r="T1017">
        <v>84</v>
      </c>
      <c r="U1017">
        <f>Merge6[[#This Row],[POT]]-Merge6[[#This Row],[TOT]]</f>
        <v>7</v>
      </c>
      <c r="V1017" t="s">
        <v>43</v>
      </c>
      <c r="W1017">
        <f>IF(Merge6[[#This Row],[Preffoot]]="Right",1,0)</f>
        <v>0</v>
      </c>
      <c r="X1017" t="s">
        <v>9</v>
      </c>
      <c r="Y1017">
        <f>IF(Merge6[[#This Row],[Position2]]="GK",1,0)</f>
        <v>0</v>
      </c>
      <c r="Z1017">
        <f>IF(Merge6[[#This Row],[Position2]]="LB",1,0)</f>
        <v>0</v>
      </c>
      <c r="AA1017">
        <f>IF(Merge6[[#This Row],[Position2]]="CB",1,0)</f>
        <v>1</v>
      </c>
      <c r="AB1017">
        <f>IF(Merge6[[#This Row],[Position2]]="RB",1,0)</f>
        <v>0</v>
      </c>
      <c r="AC1017">
        <f>IF(Merge6[[#This Row],[Position2]]="LWB",1,0)</f>
        <v>0</v>
      </c>
      <c r="AD1017">
        <f>IF(Merge6[[#This Row],[Position2]]="RWB",1,0)</f>
        <v>0</v>
      </c>
      <c r="AE1017">
        <f>IF(Merge6[[#This Row],[Position2]]="LM",1,0)</f>
        <v>0</v>
      </c>
      <c r="AF1017">
        <f>IF(Merge6[[#This Row],[Position2]]="CDM",1,0)</f>
        <v>0</v>
      </c>
      <c r="AG1017">
        <f>IF(Merge6[[#This Row],[Position2]]="CM",1,0)</f>
        <v>0</v>
      </c>
      <c r="AH1017">
        <f>IF(Merge6[[#This Row],[Position2]]="CAM",1,0)</f>
        <v>0</v>
      </c>
      <c r="AI1017">
        <f>IF(Merge6[[#This Row],[Position2]]="RM",1,0)</f>
        <v>0</v>
      </c>
      <c r="AJ1017">
        <f>IF(Merge6[[#This Row],[Position2]]="LW",1,0)</f>
        <v>0</v>
      </c>
      <c r="AK1017">
        <f>IF(Merge6[[#This Row],[Position2]]="RW",1,0)</f>
        <v>0</v>
      </c>
      <c r="AL1017">
        <f>IF(Merge6[[#This Row],[Position2]]="CF",1,0)</f>
        <v>0</v>
      </c>
      <c r="AM1017">
        <f>IF(Merge6[[#This Row],[Position2]]="ST",1,0)</f>
        <v>0</v>
      </c>
      <c r="AN1017">
        <v>64</v>
      </c>
      <c r="AO1017">
        <v>49</v>
      </c>
      <c r="AP1017">
        <v>40</v>
      </c>
      <c r="AQ1017">
        <v>69</v>
      </c>
      <c r="AR1017">
        <v>64</v>
      </c>
      <c r="AS1017">
        <v>78</v>
      </c>
      <c r="AT1017">
        <v>65</v>
      </c>
      <c r="AU1017">
        <v>24</v>
      </c>
      <c r="AV1017">
        <v>37</v>
      </c>
      <c r="AW1017">
        <v>45</v>
      </c>
      <c r="AX1017">
        <v>28</v>
      </c>
      <c r="AY1017">
        <v>37</v>
      </c>
      <c r="AZ1017">
        <v>27</v>
      </c>
      <c r="BA1017">
        <v>78</v>
      </c>
      <c r="BB1017">
        <v>77</v>
      </c>
      <c r="BC1017">
        <v>80</v>
      </c>
      <c r="BD1017">
        <v>60</v>
      </c>
      <c r="BE1017">
        <v>68</v>
      </c>
      <c r="BF1017">
        <v>86</v>
      </c>
      <c r="BG1017">
        <v>42</v>
      </c>
      <c r="BH1017">
        <v>65</v>
      </c>
      <c r="BI1017">
        <v>58</v>
      </c>
      <c r="BJ1017">
        <v>77</v>
      </c>
      <c r="BK1017">
        <v>6</v>
      </c>
      <c r="BL1017">
        <v>12</v>
      </c>
      <c r="BM1017">
        <v>9</v>
      </c>
      <c r="BN1017">
        <v>8</v>
      </c>
      <c r="BO1017">
        <v>14</v>
      </c>
      <c r="BP1017">
        <v>78</v>
      </c>
      <c r="BQ1017">
        <v>73</v>
      </c>
      <c r="BR1017">
        <v>37</v>
      </c>
      <c r="BS1017">
        <v>76</v>
      </c>
      <c r="BT1017">
        <v>54</v>
      </c>
      <c r="BU1017">
        <v>71</v>
      </c>
    </row>
    <row r="1018" spans="1:73" x14ac:dyDescent="0.25">
      <c r="A1018" t="s">
        <v>1211</v>
      </c>
      <c r="B1018">
        <v>0</v>
      </c>
      <c r="C1018" t="s">
        <v>28</v>
      </c>
      <c r="D1018">
        <v>24</v>
      </c>
      <c r="E1018">
        <f>Merge6[[#This Row],[age]]^2</f>
        <v>576</v>
      </c>
      <c r="F1018" s="1">
        <v>20000000</v>
      </c>
      <c r="G1018" s="1">
        <v>20500000</v>
      </c>
      <c r="H1018" s="1">
        <f>Merge6[[#This Row],[MV at time]]/1000000</f>
        <v>20</v>
      </c>
      <c r="I1018" s="1">
        <f>Merge6[[#This Row],[fee]]/1000000</f>
        <v>20.5</v>
      </c>
      <c r="J1018" s="2">
        <f>Merge6[[#This Row],[fee]]/Merge6[[#This Row],[MV at time]]</f>
        <v>1.0249999999999999</v>
      </c>
      <c r="K1018" t="s">
        <v>1233</v>
      </c>
      <c r="L1018" t="s">
        <v>124</v>
      </c>
      <c r="M1018" t="s">
        <v>912</v>
      </c>
      <c r="N1018" t="s">
        <v>129</v>
      </c>
      <c r="O10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18" t="s">
        <v>91</v>
      </c>
      <c r="R1018" t="s">
        <v>60</v>
      </c>
      <c r="S1018">
        <v>77</v>
      </c>
      <c r="T1018">
        <v>80</v>
      </c>
      <c r="U1018">
        <f>Merge6[[#This Row],[POT]]-Merge6[[#This Row],[TOT]]</f>
        <v>3</v>
      </c>
      <c r="V1018" t="s">
        <v>8</v>
      </c>
      <c r="W1018">
        <f>IF(Merge6[[#This Row],[Preffoot]]="Right",1,0)</f>
        <v>1</v>
      </c>
      <c r="X1018" t="s">
        <v>15</v>
      </c>
      <c r="Y1018">
        <f>IF(Merge6[[#This Row],[Position2]]="GK",1,0)</f>
        <v>0</v>
      </c>
      <c r="Z1018">
        <f>IF(Merge6[[#This Row],[Position2]]="LB",1,0)</f>
        <v>0</v>
      </c>
      <c r="AA1018">
        <f>IF(Merge6[[#This Row],[Position2]]="CB",1,0)</f>
        <v>0</v>
      </c>
      <c r="AB1018">
        <f>IF(Merge6[[#This Row],[Position2]]="RB",1,0)</f>
        <v>0</v>
      </c>
      <c r="AC1018">
        <f>IF(Merge6[[#This Row],[Position2]]="LWB",1,0)</f>
        <v>0</v>
      </c>
      <c r="AD1018">
        <f>IF(Merge6[[#This Row],[Position2]]="RWB",1,0)</f>
        <v>0</v>
      </c>
      <c r="AE1018">
        <f>IF(Merge6[[#This Row],[Position2]]="LM",1,0)</f>
        <v>0</v>
      </c>
      <c r="AF1018">
        <f>IF(Merge6[[#This Row],[Position2]]="CDM",1,0)</f>
        <v>0</v>
      </c>
      <c r="AG1018">
        <f>IF(Merge6[[#This Row],[Position2]]="CM",1,0)</f>
        <v>0</v>
      </c>
      <c r="AH1018">
        <f>IF(Merge6[[#This Row],[Position2]]="CAM",1,0)</f>
        <v>0</v>
      </c>
      <c r="AI1018">
        <f>IF(Merge6[[#This Row],[Position2]]="RM",1,0)</f>
        <v>0</v>
      </c>
      <c r="AJ1018">
        <f>IF(Merge6[[#This Row],[Position2]]="LW",1,0)</f>
        <v>0</v>
      </c>
      <c r="AK1018">
        <f>IF(Merge6[[#This Row],[Position2]]="RW",1,0)</f>
        <v>0</v>
      </c>
      <c r="AL1018">
        <f>IF(Merge6[[#This Row],[Position2]]="CF",1,0)</f>
        <v>0</v>
      </c>
      <c r="AM1018">
        <f>IF(Merge6[[#This Row],[Position2]]="ST",1,0)</f>
        <v>1</v>
      </c>
      <c r="AN1018">
        <v>70</v>
      </c>
      <c r="AO1018">
        <v>71</v>
      </c>
      <c r="AP1018">
        <v>57</v>
      </c>
      <c r="AQ1018">
        <v>69</v>
      </c>
      <c r="AR1018">
        <v>56</v>
      </c>
      <c r="AS1018">
        <v>76</v>
      </c>
      <c r="AT1018">
        <v>82</v>
      </c>
      <c r="AU1018">
        <v>78</v>
      </c>
      <c r="AV1018">
        <v>69</v>
      </c>
      <c r="AW1018">
        <v>55</v>
      </c>
      <c r="AX1018">
        <v>35</v>
      </c>
      <c r="AY1018">
        <v>70</v>
      </c>
      <c r="AZ1018">
        <v>68</v>
      </c>
      <c r="BA1018" t="s">
        <v>1234</v>
      </c>
      <c r="BB1018">
        <v>23</v>
      </c>
      <c r="BC1018">
        <v>27</v>
      </c>
      <c r="BD1018">
        <v>79</v>
      </c>
      <c r="BE1018">
        <v>73</v>
      </c>
      <c r="BF1018">
        <v>84</v>
      </c>
      <c r="BG1018">
        <v>70</v>
      </c>
      <c r="BH1018">
        <v>86</v>
      </c>
      <c r="BI1018">
        <v>69</v>
      </c>
      <c r="BJ1018">
        <v>81</v>
      </c>
      <c r="BK1018">
        <v>8</v>
      </c>
      <c r="BL1018">
        <v>10</v>
      </c>
      <c r="BM1018">
        <v>7</v>
      </c>
      <c r="BN1018">
        <v>9</v>
      </c>
      <c r="BO1018">
        <v>10</v>
      </c>
      <c r="BP1018">
        <v>77</v>
      </c>
      <c r="BQ1018">
        <v>77</v>
      </c>
      <c r="BR1018">
        <v>77</v>
      </c>
      <c r="BS1018">
        <v>33</v>
      </c>
      <c r="BT1018">
        <v>53</v>
      </c>
      <c r="BU1018">
        <v>63</v>
      </c>
    </row>
    <row r="1019" spans="1:73" x14ac:dyDescent="0.25">
      <c r="A1019" t="s">
        <v>1211</v>
      </c>
      <c r="B1019">
        <v>23</v>
      </c>
      <c r="C1019" t="s">
        <v>28</v>
      </c>
      <c r="D1019">
        <v>23</v>
      </c>
      <c r="E1019">
        <f>Merge6[[#This Row],[age]]^2</f>
        <v>529</v>
      </c>
      <c r="F1019" s="1">
        <v>5000000</v>
      </c>
      <c r="G1019" s="1">
        <v>8550000</v>
      </c>
      <c r="H1019" s="1">
        <f>Merge6[[#This Row],[MV at time]]/1000000</f>
        <v>5</v>
      </c>
      <c r="I1019" s="1">
        <f>Merge6[[#This Row],[fee]]/1000000</f>
        <v>8.5500000000000007</v>
      </c>
      <c r="J1019" s="2">
        <f>Merge6[[#This Row],[fee]]/Merge6[[#This Row],[MV at time]]</f>
        <v>1.71</v>
      </c>
      <c r="K1019" t="s">
        <v>1050</v>
      </c>
      <c r="L1019" t="s">
        <v>124</v>
      </c>
      <c r="M1019" t="s">
        <v>220</v>
      </c>
      <c r="N1019" t="s">
        <v>912</v>
      </c>
      <c r="O10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19" t="s">
        <v>60</v>
      </c>
      <c r="R1019" t="s">
        <v>91</v>
      </c>
      <c r="S1019">
        <v>76</v>
      </c>
      <c r="T1019">
        <v>79</v>
      </c>
      <c r="U1019">
        <f>Merge6[[#This Row],[POT]]-Merge6[[#This Row],[TOT]]</f>
        <v>3</v>
      </c>
      <c r="V1019" t="s">
        <v>8</v>
      </c>
      <c r="W1019">
        <f>IF(Merge6[[#This Row],[Preffoot]]="Right",1,0)</f>
        <v>1</v>
      </c>
      <c r="X1019" t="s">
        <v>15</v>
      </c>
      <c r="Y1019">
        <f>IF(Merge6[[#This Row],[Position2]]="GK",1,0)</f>
        <v>0</v>
      </c>
      <c r="Z1019">
        <f>IF(Merge6[[#This Row],[Position2]]="LB",1,0)</f>
        <v>0</v>
      </c>
      <c r="AA1019">
        <f>IF(Merge6[[#This Row],[Position2]]="CB",1,0)</f>
        <v>0</v>
      </c>
      <c r="AB1019">
        <f>IF(Merge6[[#This Row],[Position2]]="RB",1,0)</f>
        <v>0</v>
      </c>
      <c r="AC1019">
        <f>IF(Merge6[[#This Row],[Position2]]="LWB",1,0)</f>
        <v>0</v>
      </c>
      <c r="AD1019">
        <f>IF(Merge6[[#This Row],[Position2]]="RWB",1,0)</f>
        <v>0</v>
      </c>
      <c r="AE1019">
        <f>IF(Merge6[[#This Row],[Position2]]="LM",1,0)</f>
        <v>0</v>
      </c>
      <c r="AF1019">
        <f>IF(Merge6[[#This Row],[Position2]]="CDM",1,0)</f>
        <v>0</v>
      </c>
      <c r="AG1019">
        <f>IF(Merge6[[#This Row],[Position2]]="CM",1,0)</f>
        <v>0</v>
      </c>
      <c r="AH1019">
        <f>IF(Merge6[[#This Row],[Position2]]="CAM",1,0)</f>
        <v>0</v>
      </c>
      <c r="AI1019">
        <f>IF(Merge6[[#This Row],[Position2]]="RM",1,0)</f>
        <v>0</v>
      </c>
      <c r="AJ1019">
        <f>IF(Merge6[[#This Row],[Position2]]="LW",1,0)</f>
        <v>0</v>
      </c>
      <c r="AK1019">
        <f>IF(Merge6[[#This Row],[Position2]]="RW",1,0)</f>
        <v>0</v>
      </c>
      <c r="AL1019">
        <f>IF(Merge6[[#This Row],[Position2]]="CF",1,0)</f>
        <v>0</v>
      </c>
      <c r="AM1019">
        <f>IF(Merge6[[#This Row],[Position2]]="ST",1,0)</f>
        <v>1</v>
      </c>
      <c r="AN1019">
        <v>69</v>
      </c>
      <c r="AO1019">
        <v>72</v>
      </c>
      <c r="AP1019">
        <v>57</v>
      </c>
      <c r="AQ1019">
        <v>71</v>
      </c>
      <c r="AR1019">
        <v>56</v>
      </c>
      <c r="AS1019">
        <v>74</v>
      </c>
      <c r="AT1019">
        <v>82</v>
      </c>
      <c r="AU1019">
        <v>77</v>
      </c>
      <c r="AV1019">
        <v>65</v>
      </c>
      <c r="AW1019">
        <v>55</v>
      </c>
      <c r="AX1019">
        <v>35</v>
      </c>
      <c r="AY1019">
        <v>70</v>
      </c>
      <c r="AZ1019">
        <v>66</v>
      </c>
      <c r="BA1019">
        <v>25</v>
      </c>
      <c r="BB1019">
        <v>23</v>
      </c>
      <c r="BC1019">
        <v>27</v>
      </c>
      <c r="BD1019">
        <v>79</v>
      </c>
      <c r="BE1019">
        <v>73</v>
      </c>
      <c r="BF1019">
        <v>83</v>
      </c>
      <c r="BG1019">
        <v>70</v>
      </c>
      <c r="BH1019">
        <v>84</v>
      </c>
      <c r="BI1019">
        <v>70</v>
      </c>
      <c r="BJ1019">
        <v>81</v>
      </c>
      <c r="BK1019">
        <v>8</v>
      </c>
      <c r="BL1019">
        <v>10</v>
      </c>
      <c r="BM1019">
        <v>7</v>
      </c>
      <c r="BN1019">
        <v>9</v>
      </c>
      <c r="BO1019">
        <v>10</v>
      </c>
      <c r="BP1019">
        <v>77</v>
      </c>
      <c r="BQ1019">
        <v>76</v>
      </c>
      <c r="BR1019">
        <v>77</v>
      </c>
      <c r="BS1019">
        <v>33</v>
      </c>
      <c r="BT1019">
        <v>53</v>
      </c>
      <c r="BU1019">
        <v>63</v>
      </c>
    </row>
    <row r="1020" spans="1:73" x14ac:dyDescent="0.25">
      <c r="A1020" t="s">
        <v>1212</v>
      </c>
      <c r="B1020">
        <v>0</v>
      </c>
      <c r="C1020" t="s">
        <v>116</v>
      </c>
      <c r="D1020">
        <v>22</v>
      </c>
      <c r="E1020">
        <f>Merge6[[#This Row],[age]]^2</f>
        <v>484</v>
      </c>
      <c r="F1020" s="1">
        <v>8500000</v>
      </c>
      <c r="G1020" s="1">
        <v>6360000</v>
      </c>
      <c r="H1020" s="1">
        <f>Merge6[[#This Row],[MV at time]]/1000000</f>
        <v>8.5</v>
      </c>
      <c r="I1020" s="1">
        <f>Merge6[[#This Row],[fee]]/1000000</f>
        <v>6.36</v>
      </c>
      <c r="J1020" s="2">
        <f>Merge6[[#This Row],[fee]]/Merge6[[#This Row],[MV at time]]</f>
        <v>0.74823529411764711</v>
      </c>
      <c r="K1020" t="s">
        <v>1050</v>
      </c>
      <c r="L1020" t="s">
        <v>395</v>
      </c>
      <c r="M1020" t="s">
        <v>1213</v>
      </c>
      <c r="N1020" t="s">
        <v>134</v>
      </c>
      <c r="O10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20" t="s">
        <v>46</v>
      </c>
      <c r="R1020" t="s">
        <v>42</v>
      </c>
      <c r="S1020">
        <v>72</v>
      </c>
      <c r="T1020">
        <v>78</v>
      </c>
      <c r="U1020">
        <f>Merge6[[#This Row],[POT]]-Merge6[[#This Row],[TOT]]</f>
        <v>6</v>
      </c>
      <c r="V1020" t="s">
        <v>8</v>
      </c>
      <c r="W1020">
        <f>IF(Merge6[[#This Row],[Preffoot]]="Right",1,0)</f>
        <v>1</v>
      </c>
      <c r="X1020" t="s">
        <v>37</v>
      </c>
      <c r="Y1020">
        <f>IF(Merge6[[#This Row],[Position2]]="GK",1,0)</f>
        <v>0</v>
      </c>
      <c r="Z1020">
        <f>IF(Merge6[[#This Row],[Position2]]="LB",1,0)</f>
        <v>0</v>
      </c>
      <c r="AA1020">
        <f>IF(Merge6[[#This Row],[Position2]]="CB",1,0)</f>
        <v>0</v>
      </c>
      <c r="AB1020">
        <f>IF(Merge6[[#This Row],[Position2]]="RB",1,0)</f>
        <v>0</v>
      </c>
      <c r="AC1020">
        <f>IF(Merge6[[#This Row],[Position2]]="LWB",1,0)</f>
        <v>0</v>
      </c>
      <c r="AD1020">
        <f>IF(Merge6[[#This Row],[Position2]]="RWB",1,0)</f>
        <v>0</v>
      </c>
      <c r="AE1020">
        <f>IF(Merge6[[#This Row],[Position2]]="LM",1,0)</f>
        <v>0</v>
      </c>
      <c r="AF1020">
        <f>IF(Merge6[[#This Row],[Position2]]="CDM",1,0)</f>
        <v>0</v>
      </c>
      <c r="AG1020">
        <f>IF(Merge6[[#This Row],[Position2]]="CM",1,0)</f>
        <v>0</v>
      </c>
      <c r="AH1020">
        <f>IF(Merge6[[#This Row],[Position2]]="CAM",1,0)</f>
        <v>0</v>
      </c>
      <c r="AI1020">
        <f>IF(Merge6[[#This Row],[Position2]]="RM",1,0)</f>
        <v>1</v>
      </c>
      <c r="AJ1020">
        <f>IF(Merge6[[#This Row],[Position2]]="LW",1,0)</f>
        <v>0</v>
      </c>
      <c r="AK1020">
        <f>IF(Merge6[[#This Row],[Position2]]="RW",1,0)</f>
        <v>0</v>
      </c>
      <c r="AL1020">
        <f>IF(Merge6[[#This Row],[Position2]]="CF",1,0)</f>
        <v>0</v>
      </c>
      <c r="AM1020">
        <f>IF(Merge6[[#This Row],[Position2]]="ST",1,0)</f>
        <v>0</v>
      </c>
      <c r="AN1020">
        <v>73</v>
      </c>
      <c r="AO1020">
        <v>75</v>
      </c>
      <c r="AP1020">
        <v>60</v>
      </c>
      <c r="AQ1020">
        <v>64</v>
      </c>
      <c r="AR1020">
        <v>54</v>
      </c>
      <c r="AS1020">
        <v>60</v>
      </c>
      <c r="AT1020">
        <v>66</v>
      </c>
      <c r="AU1020">
        <v>66</v>
      </c>
      <c r="AV1020">
        <v>55</v>
      </c>
      <c r="AW1020">
        <v>49</v>
      </c>
      <c r="AX1020">
        <v>25</v>
      </c>
      <c r="AY1020">
        <v>55</v>
      </c>
      <c r="AZ1020">
        <v>50</v>
      </c>
      <c r="BA1020">
        <v>52</v>
      </c>
      <c r="BB1020">
        <v>50</v>
      </c>
      <c r="BC1020">
        <v>62</v>
      </c>
      <c r="BD1020">
        <v>93</v>
      </c>
      <c r="BE1020">
        <v>72</v>
      </c>
      <c r="BF1020">
        <v>62</v>
      </c>
      <c r="BG1020">
        <v>69</v>
      </c>
      <c r="BH1020">
        <v>91</v>
      </c>
      <c r="BI1020">
        <v>79</v>
      </c>
      <c r="BJ1020">
        <v>71</v>
      </c>
      <c r="BK1020">
        <v>8</v>
      </c>
      <c r="BL1020">
        <v>13</v>
      </c>
      <c r="BM1020">
        <v>9</v>
      </c>
      <c r="BN1020">
        <v>7</v>
      </c>
      <c r="BO1020">
        <v>7</v>
      </c>
      <c r="BP1020">
        <v>59</v>
      </c>
      <c r="BQ1020">
        <v>70</v>
      </c>
      <c r="BR1020">
        <v>65</v>
      </c>
      <c r="BS1020">
        <v>49</v>
      </c>
      <c r="BT1020">
        <v>67</v>
      </c>
      <c r="BU1020">
        <v>66</v>
      </c>
    </row>
    <row r="1021" spans="1:73" x14ac:dyDescent="0.25">
      <c r="A1021" t="s">
        <v>1214</v>
      </c>
      <c r="B1021">
        <v>33</v>
      </c>
      <c r="C1021" t="s">
        <v>33</v>
      </c>
      <c r="D1021">
        <v>22</v>
      </c>
      <c r="E1021">
        <f>Merge6[[#This Row],[age]]^2</f>
        <v>484</v>
      </c>
      <c r="F1021" s="1">
        <v>20000000</v>
      </c>
      <c r="G1021" s="1">
        <v>18600000</v>
      </c>
      <c r="H1021" s="1">
        <f>Merge6[[#This Row],[MV at time]]/1000000</f>
        <v>20</v>
      </c>
      <c r="I1021" s="1">
        <f>Merge6[[#This Row],[fee]]/1000000</f>
        <v>18.600000000000001</v>
      </c>
      <c r="J1021" s="2">
        <f>Merge6[[#This Row],[fee]]/Merge6[[#This Row],[MV at time]]</f>
        <v>0.93</v>
      </c>
      <c r="K1021" t="s">
        <v>1050</v>
      </c>
      <c r="L1021" t="s">
        <v>259</v>
      </c>
      <c r="M1021" t="s">
        <v>86</v>
      </c>
      <c r="N1021" t="s">
        <v>184</v>
      </c>
      <c r="O10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21" t="s">
        <v>7</v>
      </c>
      <c r="R1021" t="s">
        <v>60</v>
      </c>
      <c r="S1021">
        <v>78</v>
      </c>
      <c r="T1021">
        <v>85</v>
      </c>
      <c r="U1021">
        <f>Merge6[[#This Row],[POT]]-Merge6[[#This Row],[TOT]]</f>
        <v>7</v>
      </c>
      <c r="V1021" t="s">
        <v>8</v>
      </c>
      <c r="W1021">
        <f>IF(Merge6[[#This Row],[Preffoot]]="Right",1,0)</f>
        <v>1</v>
      </c>
      <c r="X1021" t="s">
        <v>27</v>
      </c>
      <c r="Y1021">
        <f>IF(Merge6[[#This Row],[Position2]]="GK",1,0)</f>
        <v>0</v>
      </c>
      <c r="Z1021">
        <f>IF(Merge6[[#This Row],[Position2]]="LB",1,0)</f>
        <v>0</v>
      </c>
      <c r="AA1021">
        <f>IF(Merge6[[#This Row],[Position2]]="CB",1,0)</f>
        <v>0</v>
      </c>
      <c r="AB1021">
        <f>IF(Merge6[[#This Row],[Position2]]="RB",1,0)</f>
        <v>1</v>
      </c>
      <c r="AC1021">
        <f>IF(Merge6[[#This Row],[Position2]]="LWB",1,0)</f>
        <v>0</v>
      </c>
      <c r="AD1021">
        <f>IF(Merge6[[#This Row],[Position2]]="RWB",1,0)</f>
        <v>0</v>
      </c>
      <c r="AE1021">
        <f>IF(Merge6[[#This Row],[Position2]]="LM",1,0)</f>
        <v>0</v>
      </c>
      <c r="AF1021">
        <f>IF(Merge6[[#This Row],[Position2]]="CDM",1,0)</f>
        <v>0</v>
      </c>
      <c r="AG1021">
        <f>IF(Merge6[[#This Row],[Position2]]="CM",1,0)</f>
        <v>0</v>
      </c>
      <c r="AH1021">
        <f>IF(Merge6[[#This Row],[Position2]]="CAM",1,0)</f>
        <v>0</v>
      </c>
      <c r="AI1021">
        <f>IF(Merge6[[#This Row],[Position2]]="RM",1,0)</f>
        <v>0</v>
      </c>
      <c r="AJ1021">
        <f>IF(Merge6[[#This Row],[Position2]]="LW",1,0)</f>
        <v>0</v>
      </c>
      <c r="AK1021">
        <f>IF(Merge6[[#This Row],[Position2]]="RW",1,0)</f>
        <v>0</v>
      </c>
      <c r="AL1021">
        <f>IF(Merge6[[#This Row],[Position2]]="CF",1,0)</f>
        <v>0</v>
      </c>
      <c r="AM1021">
        <f>IF(Merge6[[#This Row],[Position2]]="ST",1,0)</f>
        <v>0</v>
      </c>
      <c r="AN1021">
        <v>75</v>
      </c>
      <c r="AO1021">
        <v>69</v>
      </c>
      <c r="AP1021">
        <v>65</v>
      </c>
      <c r="AQ1021">
        <v>75</v>
      </c>
      <c r="AR1021">
        <v>70</v>
      </c>
      <c r="AS1021">
        <v>72</v>
      </c>
      <c r="AT1021">
        <v>42</v>
      </c>
      <c r="AU1021">
        <v>29</v>
      </c>
      <c r="AV1021">
        <v>28</v>
      </c>
      <c r="AW1021">
        <v>48</v>
      </c>
      <c r="AX1021">
        <v>37</v>
      </c>
      <c r="AY1021">
        <v>37</v>
      </c>
      <c r="AZ1021">
        <v>30</v>
      </c>
      <c r="BA1021">
        <v>81</v>
      </c>
      <c r="BB1021">
        <v>79</v>
      </c>
      <c r="BC1021">
        <v>81</v>
      </c>
      <c r="BD1021">
        <v>76</v>
      </c>
      <c r="BE1021">
        <v>80</v>
      </c>
      <c r="BF1021">
        <v>80</v>
      </c>
      <c r="BG1021">
        <v>70</v>
      </c>
      <c r="BH1021">
        <v>72</v>
      </c>
      <c r="BI1021">
        <v>70</v>
      </c>
      <c r="BJ1021">
        <v>70</v>
      </c>
      <c r="BK1021">
        <v>5</v>
      </c>
      <c r="BL1021">
        <v>9</v>
      </c>
      <c r="BM1021">
        <v>14</v>
      </c>
      <c r="BN1021">
        <v>6</v>
      </c>
      <c r="BO1021">
        <v>11</v>
      </c>
      <c r="BP1021">
        <v>78</v>
      </c>
      <c r="BQ1021">
        <v>77</v>
      </c>
      <c r="BR1021">
        <v>55</v>
      </c>
      <c r="BS1021">
        <v>78</v>
      </c>
      <c r="BT1021">
        <v>63</v>
      </c>
      <c r="BU1021">
        <v>70</v>
      </c>
    </row>
    <row r="1022" spans="1:73" x14ac:dyDescent="0.25">
      <c r="A1022" t="s">
        <v>1350</v>
      </c>
      <c r="B1022">
        <v>23</v>
      </c>
      <c r="C1022" t="s">
        <v>71</v>
      </c>
      <c r="D1022">
        <v>27</v>
      </c>
      <c r="E1022">
        <f>Merge6[[#This Row],[age]]^2</f>
        <v>729</v>
      </c>
      <c r="F1022" s="1">
        <v>12000000</v>
      </c>
      <c r="G1022" s="1">
        <v>15000000</v>
      </c>
      <c r="H1022" s="1">
        <f>Merge6[[#This Row],[MV at time]]/1000000</f>
        <v>12</v>
      </c>
      <c r="I1022" s="1">
        <f>Merge6[[#This Row],[fee]]/1000000</f>
        <v>15</v>
      </c>
      <c r="J1022" s="2">
        <f>Merge6[[#This Row],[fee]]/Merge6[[#This Row],[MV at time]]</f>
        <v>1.25</v>
      </c>
      <c r="K1022" t="s">
        <v>1233</v>
      </c>
      <c r="L1022" t="s">
        <v>259</v>
      </c>
      <c r="M1022" t="s">
        <v>220</v>
      </c>
      <c r="N1022" t="s">
        <v>59</v>
      </c>
      <c r="O102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2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22" t="s">
        <v>60</v>
      </c>
      <c r="R1022" t="s">
        <v>55</v>
      </c>
      <c r="S1022">
        <v>75</v>
      </c>
      <c r="T1022">
        <v>76</v>
      </c>
      <c r="U1022">
        <f>Merge6[[#This Row],[POT]]-Merge6[[#This Row],[TOT]]</f>
        <v>1</v>
      </c>
      <c r="V1022" t="s">
        <v>8</v>
      </c>
      <c r="W1022">
        <f>IF(Merge6[[#This Row],[Preffoot]]="Right",1,0)</f>
        <v>1</v>
      </c>
      <c r="X1022" t="s">
        <v>157</v>
      </c>
      <c r="Y1022">
        <f>IF(Merge6[[#This Row],[Position2]]="GK",1,0)</f>
        <v>0</v>
      </c>
      <c r="Z1022">
        <f>IF(Merge6[[#This Row],[Position2]]="LB",1,0)</f>
        <v>0</v>
      </c>
      <c r="AA1022">
        <f>IF(Merge6[[#This Row],[Position2]]="CB",1,0)</f>
        <v>0</v>
      </c>
      <c r="AB1022">
        <f>IF(Merge6[[#This Row],[Position2]]="RB",1,0)</f>
        <v>0</v>
      </c>
      <c r="AC1022">
        <f>IF(Merge6[[#This Row],[Position2]]="LWB",1,0)</f>
        <v>0</v>
      </c>
      <c r="AD1022">
        <f>IF(Merge6[[#This Row],[Position2]]="RWB",1,0)</f>
        <v>0</v>
      </c>
      <c r="AE1022">
        <f>IF(Merge6[[#This Row],[Position2]]="LM",1,0)</f>
        <v>0</v>
      </c>
      <c r="AF1022">
        <f>IF(Merge6[[#This Row],[Position2]]="CDM",1,0)</f>
        <v>0</v>
      </c>
      <c r="AG1022">
        <f>IF(Merge6[[#This Row],[Position2]]="CM",1,0)</f>
        <v>0</v>
      </c>
      <c r="AH1022">
        <f>IF(Merge6[[#This Row],[Position2]]="CAM",1,0)</f>
        <v>0</v>
      </c>
      <c r="AI1022">
        <f>IF(Merge6[[#This Row],[Position2]]="RM",1,0)</f>
        <v>0</v>
      </c>
      <c r="AJ1022">
        <f>IF(Merge6[[#This Row],[Position2]]="LW",1,0)</f>
        <v>0</v>
      </c>
      <c r="AK1022">
        <f>IF(Merge6[[#This Row],[Position2]]="RW",1,0)</f>
        <v>0</v>
      </c>
      <c r="AL1022">
        <f>IF(Merge6[[#This Row],[Position2]]="CF",1,0)</f>
        <v>1</v>
      </c>
      <c r="AM1022">
        <f>IF(Merge6[[#This Row],[Position2]]="ST",1,0)</f>
        <v>0</v>
      </c>
      <c r="AN1022">
        <v>78</v>
      </c>
      <c r="AO1022">
        <v>81</v>
      </c>
      <c r="AP1022">
        <v>66</v>
      </c>
      <c r="AQ1022">
        <v>73</v>
      </c>
      <c r="AR1022">
        <v>63</v>
      </c>
      <c r="AS1022">
        <v>50</v>
      </c>
      <c r="AT1022">
        <v>71</v>
      </c>
      <c r="AU1022">
        <v>77</v>
      </c>
      <c r="AV1022">
        <v>73</v>
      </c>
      <c r="AW1022">
        <v>73</v>
      </c>
      <c r="AX1022">
        <v>69</v>
      </c>
      <c r="AY1022">
        <v>72</v>
      </c>
      <c r="AZ1022">
        <v>72</v>
      </c>
      <c r="BA1022" t="s">
        <v>1234</v>
      </c>
      <c r="BB1022">
        <v>29</v>
      </c>
      <c r="BC1022">
        <v>33</v>
      </c>
      <c r="BD1022">
        <v>84</v>
      </c>
      <c r="BE1022">
        <v>73</v>
      </c>
      <c r="BF1022">
        <v>55</v>
      </c>
      <c r="BG1022">
        <v>86</v>
      </c>
      <c r="BH1022">
        <v>73</v>
      </c>
      <c r="BI1022">
        <v>89</v>
      </c>
      <c r="BJ1022">
        <v>76</v>
      </c>
      <c r="BK1022">
        <v>15</v>
      </c>
      <c r="BL1022">
        <v>9</v>
      </c>
      <c r="BM1022">
        <v>12</v>
      </c>
      <c r="BN1022">
        <v>8</v>
      </c>
      <c r="BO1022">
        <v>14</v>
      </c>
      <c r="BP1022">
        <v>64</v>
      </c>
      <c r="BQ1022">
        <v>74</v>
      </c>
      <c r="BR1022">
        <v>75</v>
      </c>
      <c r="BS1022">
        <v>49</v>
      </c>
      <c r="BT1022">
        <v>71</v>
      </c>
      <c r="BU1022">
        <v>78</v>
      </c>
    </row>
    <row r="1023" spans="1:73" x14ac:dyDescent="0.25">
      <c r="A1023" t="s">
        <v>338</v>
      </c>
      <c r="B1023">
        <v>17</v>
      </c>
      <c r="C1023" t="s">
        <v>10</v>
      </c>
      <c r="D1023">
        <v>24</v>
      </c>
      <c r="E1023">
        <f>Merge6[[#This Row],[age]]^2</f>
        <v>576</v>
      </c>
      <c r="F1023" s="1">
        <v>25000000</v>
      </c>
      <c r="G1023" s="1">
        <v>19200000</v>
      </c>
      <c r="H1023" s="1">
        <f>Merge6[[#This Row],[MV at time]]/1000000</f>
        <v>25</v>
      </c>
      <c r="I1023" s="1">
        <f>Merge6[[#This Row],[fee]]/1000000</f>
        <v>19.2</v>
      </c>
      <c r="J1023" s="2">
        <f>Merge6[[#This Row],[fee]]/Merge6[[#This Row],[MV at time]]</f>
        <v>0.76800000000000002</v>
      </c>
      <c r="K1023" t="s">
        <v>2</v>
      </c>
      <c r="L1023" t="s">
        <v>11</v>
      </c>
      <c r="M1023" t="s">
        <v>13</v>
      </c>
      <c r="N1023" t="s">
        <v>235</v>
      </c>
      <c r="O102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02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23" t="s">
        <v>14</v>
      </c>
      <c r="R1023" t="s">
        <v>31</v>
      </c>
      <c r="S1023">
        <v>81</v>
      </c>
      <c r="T1023">
        <v>88</v>
      </c>
      <c r="U1023">
        <f>Merge6[[#This Row],[POT]]-Merge6[[#This Row],[TOT]]</f>
        <v>7</v>
      </c>
      <c r="V1023" t="s">
        <v>43</v>
      </c>
      <c r="W1023">
        <f>IF(Merge6[[#This Row],[Preffoot]]="Right",1,0)</f>
        <v>0</v>
      </c>
      <c r="X1023" t="s">
        <v>21</v>
      </c>
      <c r="Y1023">
        <f>IF(Merge6[[#This Row],[Position2]]="GK",1,0)</f>
        <v>0</v>
      </c>
      <c r="Z1023">
        <f>IF(Merge6[[#This Row],[Position2]]="LB",1,0)</f>
        <v>0</v>
      </c>
      <c r="AA1023">
        <f>IF(Merge6[[#This Row],[Position2]]="CB",1,0)</f>
        <v>0</v>
      </c>
      <c r="AB1023">
        <f>IF(Merge6[[#This Row],[Position2]]="RB",1,0)</f>
        <v>0</v>
      </c>
      <c r="AC1023">
        <f>IF(Merge6[[#This Row],[Position2]]="LWB",1,0)</f>
        <v>0</v>
      </c>
      <c r="AD1023">
        <f>IF(Merge6[[#This Row],[Position2]]="RWB",1,0)</f>
        <v>0</v>
      </c>
      <c r="AE1023">
        <f>IF(Merge6[[#This Row],[Position2]]="LM",1,0)</f>
        <v>0</v>
      </c>
      <c r="AF1023">
        <f>IF(Merge6[[#This Row],[Position2]]="CDM",1,0)</f>
        <v>0</v>
      </c>
      <c r="AG1023">
        <f>IF(Merge6[[#This Row],[Position2]]="CM",1,0)</f>
        <v>0</v>
      </c>
      <c r="AH1023">
        <f>IF(Merge6[[#This Row],[Position2]]="CAM",1,0)</f>
        <v>1</v>
      </c>
      <c r="AI1023">
        <f>IF(Merge6[[#This Row],[Position2]]="RM",1,0)</f>
        <v>0</v>
      </c>
      <c r="AJ1023">
        <f>IF(Merge6[[#This Row],[Position2]]="LW",1,0)</f>
        <v>0</v>
      </c>
      <c r="AK1023">
        <f>IF(Merge6[[#This Row],[Position2]]="RW",1,0)</f>
        <v>0</v>
      </c>
      <c r="AL1023">
        <f>IF(Merge6[[#This Row],[Position2]]="CF",1,0)</f>
        <v>0</v>
      </c>
      <c r="AM1023">
        <f>IF(Merge6[[#This Row],[Position2]]="ST",1,0)</f>
        <v>0</v>
      </c>
      <c r="AN1023">
        <v>78</v>
      </c>
      <c r="AO1023">
        <v>79</v>
      </c>
      <c r="AP1023">
        <v>78</v>
      </c>
      <c r="AQ1023">
        <v>81</v>
      </c>
      <c r="AR1023">
        <v>77</v>
      </c>
      <c r="AS1023">
        <v>77</v>
      </c>
      <c r="AT1023">
        <v>84</v>
      </c>
      <c r="AU1023">
        <v>80</v>
      </c>
      <c r="AV1023">
        <v>87</v>
      </c>
      <c r="AW1023">
        <v>86</v>
      </c>
      <c r="AX1023">
        <v>87</v>
      </c>
      <c r="AY1023">
        <v>71</v>
      </c>
      <c r="AZ1023">
        <v>76</v>
      </c>
      <c r="BA1023">
        <v>46</v>
      </c>
      <c r="BB1023">
        <v>42</v>
      </c>
      <c r="BC1023">
        <v>62</v>
      </c>
      <c r="BD1023">
        <v>75</v>
      </c>
      <c r="BE1023">
        <v>76</v>
      </c>
      <c r="BF1023">
        <v>72</v>
      </c>
      <c r="BG1023">
        <v>60</v>
      </c>
      <c r="BH1023">
        <v>76</v>
      </c>
      <c r="BI1023">
        <v>76</v>
      </c>
      <c r="BJ1023">
        <v>53</v>
      </c>
      <c r="BK1023">
        <v>12</v>
      </c>
      <c r="BL1023">
        <v>13</v>
      </c>
      <c r="BM1023">
        <v>11</v>
      </c>
      <c r="BN1023">
        <v>13</v>
      </c>
      <c r="BO1023">
        <v>10</v>
      </c>
      <c r="BP1023">
        <v>65</v>
      </c>
      <c r="BQ1023">
        <v>79</v>
      </c>
      <c r="BR1023">
        <v>86</v>
      </c>
      <c r="BS1023">
        <v>58</v>
      </c>
      <c r="BT1023">
        <v>77</v>
      </c>
      <c r="BU1023">
        <v>74</v>
      </c>
    </row>
    <row r="1024" spans="1:73" x14ac:dyDescent="0.25">
      <c r="A1024" t="s">
        <v>878</v>
      </c>
      <c r="B1024">
        <v>19</v>
      </c>
      <c r="C1024" t="s">
        <v>71</v>
      </c>
      <c r="D1024">
        <v>18</v>
      </c>
      <c r="E1024">
        <f>Merge6[[#This Row],[age]]^2</f>
        <v>324</v>
      </c>
      <c r="F1024" s="1">
        <v>8000000</v>
      </c>
      <c r="G1024" s="1">
        <v>7270000</v>
      </c>
      <c r="H1024" s="1">
        <f>Merge6[[#This Row],[MV at time]]/1000000</f>
        <v>8</v>
      </c>
      <c r="I1024" s="1">
        <f>Merge6[[#This Row],[fee]]/1000000</f>
        <v>7.27</v>
      </c>
      <c r="J1024" s="2">
        <f>Merge6[[#This Row],[fee]]/Merge6[[#This Row],[MV at time]]</f>
        <v>0.90874999999999995</v>
      </c>
      <c r="K1024" t="s">
        <v>773</v>
      </c>
      <c r="L1024" t="s">
        <v>11</v>
      </c>
      <c r="M1024" t="s">
        <v>348</v>
      </c>
      <c r="N1024" t="s">
        <v>154</v>
      </c>
      <c r="O102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2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24" t="s">
        <v>879</v>
      </c>
      <c r="R1024" t="s">
        <v>46</v>
      </c>
      <c r="S1024">
        <v>67</v>
      </c>
      <c r="T1024">
        <v>85</v>
      </c>
      <c r="U1024">
        <f>Merge6[[#This Row],[POT]]-Merge6[[#This Row],[TOT]]</f>
        <v>18</v>
      </c>
      <c r="V1024" t="s">
        <v>8</v>
      </c>
      <c r="W1024">
        <f>IF(Merge6[[#This Row],[Preffoot]]="Right",1,0)</f>
        <v>1</v>
      </c>
      <c r="X1024" t="s">
        <v>77</v>
      </c>
      <c r="Y1024">
        <f>IF(Merge6[[#This Row],[Position2]]="GK",1,0)</f>
        <v>0</v>
      </c>
      <c r="Z1024">
        <f>IF(Merge6[[#This Row],[Position2]]="LB",1,0)</f>
        <v>0</v>
      </c>
      <c r="AA1024">
        <f>IF(Merge6[[#This Row],[Position2]]="CB",1,0)</f>
        <v>0</v>
      </c>
      <c r="AB1024">
        <f>IF(Merge6[[#This Row],[Position2]]="RB",1,0)</f>
        <v>0</v>
      </c>
      <c r="AC1024">
        <f>IF(Merge6[[#This Row],[Position2]]="LWB",1,0)</f>
        <v>0</v>
      </c>
      <c r="AD1024">
        <f>IF(Merge6[[#This Row],[Position2]]="RWB",1,0)</f>
        <v>0</v>
      </c>
      <c r="AE1024">
        <f>IF(Merge6[[#This Row],[Position2]]="LM",1,0)</f>
        <v>1</v>
      </c>
      <c r="AF1024">
        <f>IF(Merge6[[#This Row],[Position2]]="CDM",1,0)</f>
        <v>0</v>
      </c>
      <c r="AG1024">
        <f>IF(Merge6[[#This Row],[Position2]]="CM",1,0)</f>
        <v>0</v>
      </c>
      <c r="AH1024">
        <f>IF(Merge6[[#This Row],[Position2]]="CAM",1,0)</f>
        <v>0</v>
      </c>
      <c r="AI1024">
        <f>IF(Merge6[[#This Row],[Position2]]="RM",1,0)</f>
        <v>0</v>
      </c>
      <c r="AJ1024">
        <f>IF(Merge6[[#This Row],[Position2]]="LW",1,0)</f>
        <v>0</v>
      </c>
      <c r="AK1024">
        <f>IF(Merge6[[#This Row],[Position2]]="RW",1,0)</f>
        <v>0</v>
      </c>
      <c r="AL1024">
        <f>IF(Merge6[[#This Row],[Position2]]="CF",1,0)</f>
        <v>0</v>
      </c>
      <c r="AM1024">
        <f>IF(Merge6[[#This Row],[Position2]]="ST",1,0)</f>
        <v>0</v>
      </c>
      <c r="AN1024">
        <v>75</v>
      </c>
      <c r="AO1024">
        <v>78</v>
      </c>
      <c r="AP1024">
        <v>60</v>
      </c>
      <c r="AQ1024">
        <v>53</v>
      </c>
      <c r="AR1024">
        <v>43</v>
      </c>
      <c r="AS1024">
        <v>41</v>
      </c>
      <c r="AT1024">
        <v>65</v>
      </c>
      <c r="AU1024">
        <v>48</v>
      </c>
      <c r="AV1024">
        <v>44</v>
      </c>
      <c r="AW1024">
        <v>64</v>
      </c>
      <c r="AX1024">
        <v>44</v>
      </c>
      <c r="AY1024">
        <v>61</v>
      </c>
      <c r="AZ1024">
        <v>57</v>
      </c>
      <c r="BA1024">
        <v>20</v>
      </c>
      <c r="BB1024">
        <v>20</v>
      </c>
      <c r="BC1024">
        <v>19</v>
      </c>
      <c r="BD1024">
        <v>87</v>
      </c>
      <c r="BE1024">
        <v>58</v>
      </c>
      <c r="BF1024">
        <v>69</v>
      </c>
      <c r="BG1024">
        <v>70</v>
      </c>
      <c r="BH1024">
        <v>84</v>
      </c>
      <c r="BI1024">
        <v>78</v>
      </c>
      <c r="BJ1024">
        <v>61</v>
      </c>
      <c r="BK1024">
        <v>6</v>
      </c>
      <c r="BL1024">
        <v>8</v>
      </c>
      <c r="BM1024">
        <v>10</v>
      </c>
      <c r="BN1024">
        <v>12</v>
      </c>
      <c r="BO1024">
        <v>12</v>
      </c>
      <c r="BP1024">
        <v>41</v>
      </c>
      <c r="BQ1024">
        <v>64</v>
      </c>
      <c r="BR1024">
        <v>56</v>
      </c>
      <c r="BS1024">
        <v>18</v>
      </c>
      <c r="BT1024">
        <v>61</v>
      </c>
      <c r="BU1024">
        <v>76</v>
      </c>
    </row>
    <row r="1025" spans="1:73" x14ac:dyDescent="0.25">
      <c r="A1025" t="s">
        <v>1215</v>
      </c>
      <c r="B1025">
        <v>22</v>
      </c>
      <c r="C1025" t="s">
        <v>28</v>
      </c>
      <c r="D1025">
        <v>23</v>
      </c>
      <c r="E1025">
        <f>Merge6[[#This Row],[age]]^2</f>
        <v>529</v>
      </c>
      <c r="F1025" s="1">
        <v>38000000</v>
      </c>
      <c r="G1025" s="1">
        <v>40000000</v>
      </c>
      <c r="H1025" s="1">
        <f>Merge6[[#This Row],[MV at time]]/1000000</f>
        <v>38</v>
      </c>
      <c r="I1025" s="1">
        <f>Merge6[[#This Row],[fee]]/1000000</f>
        <v>40</v>
      </c>
      <c r="J1025" s="2">
        <f>Merge6[[#This Row],[fee]]/Merge6[[#This Row],[MV at time]]</f>
        <v>1.0526315789473684</v>
      </c>
      <c r="K1025" t="s">
        <v>1050</v>
      </c>
      <c r="L1025" t="s">
        <v>145</v>
      </c>
      <c r="M1025" t="s">
        <v>58</v>
      </c>
      <c r="N1025" t="s">
        <v>25</v>
      </c>
      <c r="O102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2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25" t="s">
        <v>60</v>
      </c>
      <c r="R1025" t="s">
        <v>7</v>
      </c>
      <c r="S1025">
        <v>81</v>
      </c>
      <c r="T1025">
        <v>86</v>
      </c>
      <c r="U1025">
        <f>Merge6[[#This Row],[POT]]-Merge6[[#This Row],[TOT]]</f>
        <v>5</v>
      </c>
      <c r="V1025" t="s">
        <v>8</v>
      </c>
      <c r="W1025">
        <f>IF(Merge6[[#This Row],[Preffoot]]="Right",1,0)</f>
        <v>1</v>
      </c>
      <c r="X1025" t="s">
        <v>15</v>
      </c>
      <c r="Y1025">
        <f>IF(Merge6[[#This Row],[Position2]]="GK",1,0)</f>
        <v>0</v>
      </c>
      <c r="Z1025">
        <f>IF(Merge6[[#This Row],[Position2]]="LB",1,0)</f>
        <v>0</v>
      </c>
      <c r="AA1025">
        <f>IF(Merge6[[#This Row],[Position2]]="CB",1,0)</f>
        <v>0</v>
      </c>
      <c r="AB1025">
        <f>IF(Merge6[[#This Row],[Position2]]="RB",1,0)</f>
        <v>0</v>
      </c>
      <c r="AC1025">
        <f>IF(Merge6[[#This Row],[Position2]]="LWB",1,0)</f>
        <v>0</v>
      </c>
      <c r="AD1025">
        <f>IF(Merge6[[#This Row],[Position2]]="RWB",1,0)</f>
        <v>0</v>
      </c>
      <c r="AE1025">
        <f>IF(Merge6[[#This Row],[Position2]]="LM",1,0)</f>
        <v>0</v>
      </c>
      <c r="AF1025">
        <f>IF(Merge6[[#This Row],[Position2]]="CDM",1,0)</f>
        <v>0</v>
      </c>
      <c r="AG1025">
        <f>IF(Merge6[[#This Row],[Position2]]="CM",1,0)</f>
        <v>0</v>
      </c>
      <c r="AH1025">
        <f>IF(Merge6[[#This Row],[Position2]]="CAM",1,0)</f>
        <v>0</v>
      </c>
      <c r="AI1025">
        <f>IF(Merge6[[#This Row],[Position2]]="RM",1,0)</f>
        <v>0</v>
      </c>
      <c r="AJ1025">
        <f>IF(Merge6[[#This Row],[Position2]]="LW",1,0)</f>
        <v>0</v>
      </c>
      <c r="AK1025">
        <f>IF(Merge6[[#This Row],[Position2]]="RW",1,0)</f>
        <v>0</v>
      </c>
      <c r="AL1025">
        <f>IF(Merge6[[#This Row],[Position2]]="CF",1,0)</f>
        <v>0</v>
      </c>
      <c r="AM1025">
        <f>IF(Merge6[[#This Row],[Position2]]="ST",1,0)</f>
        <v>1</v>
      </c>
      <c r="AN1025">
        <v>80</v>
      </c>
      <c r="AO1025">
        <v>77</v>
      </c>
      <c r="AP1025">
        <v>50</v>
      </c>
      <c r="AQ1025">
        <v>77</v>
      </c>
      <c r="AR1025">
        <v>46</v>
      </c>
      <c r="AS1025">
        <v>82</v>
      </c>
      <c r="AT1025">
        <v>78</v>
      </c>
      <c r="AU1025">
        <v>84</v>
      </c>
      <c r="AV1025">
        <v>68</v>
      </c>
      <c r="AW1025">
        <v>50</v>
      </c>
      <c r="AX1025">
        <v>42</v>
      </c>
      <c r="AY1025">
        <v>76</v>
      </c>
      <c r="AZ1025">
        <v>77</v>
      </c>
      <c r="BA1025">
        <v>35</v>
      </c>
      <c r="BB1025">
        <v>15</v>
      </c>
      <c r="BC1025">
        <v>23</v>
      </c>
      <c r="BD1025">
        <v>80</v>
      </c>
      <c r="BE1025">
        <v>73</v>
      </c>
      <c r="BF1025">
        <v>82</v>
      </c>
      <c r="BG1025">
        <v>53</v>
      </c>
      <c r="BH1025">
        <v>85</v>
      </c>
      <c r="BI1025">
        <v>61</v>
      </c>
      <c r="BJ1025">
        <v>70</v>
      </c>
      <c r="BK1025">
        <v>13</v>
      </c>
      <c r="BL1025">
        <v>12</v>
      </c>
      <c r="BM1025">
        <v>7</v>
      </c>
      <c r="BN1025">
        <v>8</v>
      </c>
      <c r="BO1025">
        <v>13</v>
      </c>
      <c r="BP1025">
        <v>63</v>
      </c>
      <c r="BQ1025">
        <v>80</v>
      </c>
      <c r="BR1025">
        <v>82</v>
      </c>
      <c r="BS1025">
        <v>22</v>
      </c>
      <c r="BT1025">
        <v>70</v>
      </c>
      <c r="BU1025">
        <v>78</v>
      </c>
    </row>
    <row r="1026" spans="1:73" x14ac:dyDescent="0.25">
      <c r="A1026" t="s">
        <v>198</v>
      </c>
      <c r="B1026">
        <v>47</v>
      </c>
      <c r="C1026" t="s">
        <v>57</v>
      </c>
      <c r="D1026">
        <v>22</v>
      </c>
      <c r="E1026">
        <f>Merge6[[#This Row],[age]]^2</f>
        <v>484</v>
      </c>
      <c r="F1026" s="1">
        <v>65000000</v>
      </c>
      <c r="G1026" s="1">
        <v>60000000</v>
      </c>
      <c r="H1026" s="1">
        <f>Merge6[[#This Row],[MV at time]]/1000000</f>
        <v>65</v>
      </c>
      <c r="I1026" s="1">
        <f>Merge6[[#This Row],[fee]]/1000000</f>
        <v>60</v>
      </c>
      <c r="J1026" s="2">
        <f>Merge6[[#This Row],[fee]]/Merge6[[#This Row],[MV at time]]</f>
        <v>0.92307692307692313</v>
      </c>
      <c r="K1026" t="s">
        <v>509</v>
      </c>
      <c r="L1026" t="s">
        <v>149</v>
      </c>
      <c r="M1026" t="s">
        <v>177</v>
      </c>
      <c r="N1026" t="s">
        <v>556</v>
      </c>
      <c r="O102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2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26" t="s">
        <v>55</v>
      </c>
      <c r="R1026" t="s">
        <v>60</v>
      </c>
      <c r="S1026">
        <v>80</v>
      </c>
      <c r="T1026">
        <v>88</v>
      </c>
      <c r="U1026">
        <f>Merge6[[#This Row],[POT]]-Merge6[[#This Row],[TOT]]</f>
        <v>8</v>
      </c>
      <c r="V1026" t="s">
        <v>8</v>
      </c>
      <c r="W1026">
        <f>IF(Merge6[[#This Row],[Preffoot]]="Right",1,0)</f>
        <v>1</v>
      </c>
      <c r="X1026" t="s">
        <v>20</v>
      </c>
      <c r="Y1026">
        <f>IF(Merge6[[#This Row],[Position2]]="GK",1,0)</f>
        <v>0</v>
      </c>
      <c r="Z1026">
        <f>IF(Merge6[[#This Row],[Position2]]="LB",1,0)</f>
        <v>0</v>
      </c>
      <c r="AA1026">
        <f>IF(Merge6[[#This Row],[Position2]]="CB",1,0)</f>
        <v>0</v>
      </c>
      <c r="AB1026">
        <f>IF(Merge6[[#This Row],[Position2]]="RB",1,0)</f>
        <v>0</v>
      </c>
      <c r="AC1026">
        <f>IF(Merge6[[#This Row],[Position2]]="LWB",1,0)</f>
        <v>0</v>
      </c>
      <c r="AD1026">
        <f>IF(Merge6[[#This Row],[Position2]]="RWB",1,0)</f>
        <v>0</v>
      </c>
      <c r="AE1026">
        <f>IF(Merge6[[#This Row],[Position2]]="LM",1,0)</f>
        <v>0</v>
      </c>
      <c r="AF1026">
        <f>IF(Merge6[[#This Row],[Position2]]="CDM",1,0)</f>
        <v>0</v>
      </c>
      <c r="AG1026">
        <f>IF(Merge6[[#This Row],[Position2]]="CM",1,0)</f>
        <v>1</v>
      </c>
      <c r="AH1026">
        <f>IF(Merge6[[#This Row],[Position2]]="CAM",1,0)</f>
        <v>0</v>
      </c>
      <c r="AI1026">
        <f>IF(Merge6[[#This Row],[Position2]]="RM",1,0)</f>
        <v>0</v>
      </c>
      <c r="AJ1026">
        <f>IF(Merge6[[#This Row],[Position2]]="LW",1,0)</f>
        <v>0</v>
      </c>
      <c r="AK1026">
        <f>IF(Merge6[[#This Row],[Position2]]="RW",1,0)</f>
        <v>0</v>
      </c>
      <c r="AL1026">
        <f>IF(Merge6[[#This Row],[Position2]]="CF",1,0)</f>
        <v>0</v>
      </c>
      <c r="AM1026">
        <f>IF(Merge6[[#This Row],[Position2]]="ST",1,0)</f>
        <v>0</v>
      </c>
      <c r="AN1026">
        <v>86</v>
      </c>
      <c r="AO1026">
        <v>88</v>
      </c>
      <c r="AP1026">
        <v>67</v>
      </c>
      <c r="AQ1026">
        <v>84</v>
      </c>
      <c r="AR1026">
        <v>80</v>
      </c>
      <c r="AS1026">
        <v>56</v>
      </c>
      <c r="AT1026">
        <v>80</v>
      </c>
      <c r="AU1026">
        <v>59</v>
      </c>
      <c r="AV1026">
        <v>66</v>
      </c>
      <c r="AW1026">
        <v>67</v>
      </c>
      <c r="AX1026">
        <v>58</v>
      </c>
      <c r="AY1026">
        <v>60</v>
      </c>
      <c r="AZ1026">
        <v>59</v>
      </c>
      <c r="BA1026">
        <v>68</v>
      </c>
      <c r="BB1026">
        <v>69</v>
      </c>
      <c r="BC1026">
        <v>73</v>
      </c>
      <c r="BD1026">
        <v>79</v>
      </c>
      <c r="BE1026">
        <v>65</v>
      </c>
      <c r="BF1026">
        <v>78</v>
      </c>
      <c r="BG1026">
        <v>86</v>
      </c>
      <c r="BH1026">
        <v>76</v>
      </c>
      <c r="BI1026">
        <v>82</v>
      </c>
      <c r="BJ1026">
        <v>63</v>
      </c>
      <c r="BK1026">
        <v>8</v>
      </c>
      <c r="BL1026">
        <v>8</v>
      </c>
      <c r="BM1026">
        <v>10</v>
      </c>
      <c r="BN1026">
        <v>13</v>
      </c>
      <c r="BO1026">
        <v>7</v>
      </c>
      <c r="BP1026">
        <v>81</v>
      </c>
      <c r="BQ1026">
        <v>82</v>
      </c>
      <c r="BR1026">
        <v>68</v>
      </c>
      <c r="BS1026">
        <v>72</v>
      </c>
      <c r="BT1026">
        <v>84</v>
      </c>
      <c r="BU1026">
        <v>87</v>
      </c>
    </row>
    <row r="1027" spans="1:73" x14ac:dyDescent="0.25">
      <c r="A1027" t="s">
        <v>198</v>
      </c>
      <c r="B1027">
        <v>23</v>
      </c>
      <c r="C1027" t="s">
        <v>57</v>
      </c>
      <c r="D1027">
        <v>21</v>
      </c>
      <c r="E1027">
        <f>Merge6[[#This Row],[age]]^2</f>
        <v>441</v>
      </c>
      <c r="F1027" s="1">
        <v>25000000</v>
      </c>
      <c r="G1027" s="1">
        <v>8000000</v>
      </c>
      <c r="H1027" s="1">
        <f>Merge6[[#This Row],[MV at time]]/1000000</f>
        <v>25</v>
      </c>
      <c r="I1027" s="1">
        <f>Merge6[[#This Row],[fee]]/1000000</f>
        <v>8</v>
      </c>
      <c r="J1027" s="2">
        <f>Merge6[[#This Row],[fee]]/Merge6[[#This Row],[MV at time]]</f>
        <v>0.32</v>
      </c>
      <c r="K1027" t="s">
        <v>2</v>
      </c>
      <c r="L1027" t="s">
        <v>149</v>
      </c>
      <c r="M1027" t="s">
        <v>199</v>
      </c>
      <c r="N1027" t="s">
        <v>177</v>
      </c>
      <c r="O102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2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27" t="s">
        <v>55</v>
      </c>
      <c r="R1027" t="s">
        <v>55</v>
      </c>
      <c r="S1027">
        <v>77</v>
      </c>
      <c r="T1027">
        <v>87</v>
      </c>
      <c r="U1027">
        <f>Merge6[[#This Row],[POT]]-Merge6[[#This Row],[TOT]]</f>
        <v>10</v>
      </c>
      <c r="V1027" t="s">
        <v>8</v>
      </c>
      <c r="W1027">
        <f>IF(Merge6[[#This Row],[Preffoot]]="Right",1,0)</f>
        <v>1</v>
      </c>
      <c r="X1027" t="s">
        <v>20</v>
      </c>
      <c r="Y1027">
        <f>IF(Merge6[[#This Row],[Position2]]="GK",1,0)</f>
        <v>0</v>
      </c>
      <c r="Z1027">
        <f>IF(Merge6[[#This Row],[Position2]]="LB",1,0)</f>
        <v>0</v>
      </c>
      <c r="AA1027">
        <f>IF(Merge6[[#This Row],[Position2]]="CB",1,0)</f>
        <v>0</v>
      </c>
      <c r="AB1027">
        <f>IF(Merge6[[#This Row],[Position2]]="RB",1,0)</f>
        <v>0</v>
      </c>
      <c r="AC1027">
        <f>IF(Merge6[[#This Row],[Position2]]="LWB",1,0)</f>
        <v>0</v>
      </c>
      <c r="AD1027">
        <f>IF(Merge6[[#This Row],[Position2]]="RWB",1,0)</f>
        <v>0</v>
      </c>
      <c r="AE1027">
        <f>IF(Merge6[[#This Row],[Position2]]="LM",1,0)</f>
        <v>0</v>
      </c>
      <c r="AF1027">
        <f>IF(Merge6[[#This Row],[Position2]]="CDM",1,0)</f>
        <v>0</v>
      </c>
      <c r="AG1027">
        <f>IF(Merge6[[#This Row],[Position2]]="CM",1,0)</f>
        <v>1</v>
      </c>
      <c r="AH1027">
        <f>IF(Merge6[[#This Row],[Position2]]="CAM",1,0)</f>
        <v>0</v>
      </c>
      <c r="AI1027">
        <f>IF(Merge6[[#This Row],[Position2]]="RM",1,0)</f>
        <v>0</v>
      </c>
      <c r="AJ1027">
        <f>IF(Merge6[[#This Row],[Position2]]="LW",1,0)</f>
        <v>0</v>
      </c>
      <c r="AK1027">
        <f>IF(Merge6[[#This Row],[Position2]]="RW",1,0)</f>
        <v>0</v>
      </c>
      <c r="AL1027">
        <f>IF(Merge6[[#This Row],[Position2]]="CF",1,0)</f>
        <v>0</v>
      </c>
      <c r="AM1027">
        <f>IF(Merge6[[#This Row],[Position2]]="ST",1,0)</f>
        <v>0</v>
      </c>
      <c r="AN1027">
        <v>81</v>
      </c>
      <c r="AO1027">
        <v>83</v>
      </c>
      <c r="AP1027">
        <v>69</v>
      </c>
      <c r="AQ1027">
        <v>78</v>
      </c>
      <c r="AR1027">
        <v>76</v>
      </c>
      <c r="AS1027">
        <v>56</v>
      </c>
      <c r="AT1027">
        <v>80</v>
      </c>
      <c r="AU1027">
        <v>61</v>
      </c>
      <c r="AV1027">
        <v>69</v>
      </c>
      <c r="AW1027">
        <v>69</v>
      </c>
      <c r="AX1027">
        <v>65</v>
      </c>
      <c r="AY1027">
        <v>60</v>
      </c>
      <c r="AZ1027">
        <v>61</v>
      </c>
      <c r="BA1027">
        <v>71</v>
      </c>
      <c r="BB1027">
        <v>70</v>
      </c>
      <c r="BC1027">
        <v>73</v>
      </c>
      <c r="BD1027">
        <v>83</v>
      </c>
      <c r="BE1027">
        <v>75</v>
      </c>
      <c r="BF1027">
        <v>78</v>
      </c>
      <c r="BG1027">
        <v>79</v>
      </c>
      <c r="BH1027">
        <v>79</v>
      </c>
      <c r="BI1027">
        <v>79</v>
      </c>
      <c r="BJ1027">
        <v>63</v>
      </c>
      <c r="BK1027">
        <v>8</v>
      </c>
      <c r="BL1027">
        <v>8</v>
      </c>
      <c r="BM1027">
        <v>10</v>
      </c>
      <c r="BN1027">
        <v>13</v>
      </c>
      <c r="BO1027">
        <v>7</v>
      </c>
      <c r="BP1027">
        <v>80</v>
      </c>
      <c r="BQ1027">
        <v>74</v>
      </c>
      <c r="BR1027">
        <v>64</v>
      </c>
      <c r="BS1027">
        <v>75</v>
      </c>
      <c r="BT1027">
        <v>77</v>
      </c>
      <c r="BU1027">
        <v>82</v>
      </c>
    </row>
    <row r="1028" spans="1:73" x14ac:dyDescent="0.25">
      <c r="A1028" t="s">
        <v>1345</v>
      </c>
      <c r="B1028">
        <v>22</v>
      </c>
      <c r="C1028" t="s">
        <v>1</v>
      </c>
      <c r="D1028">
        <v>20</v>
      </c>
      <c r="E1028">
        <f>Merge6[[#This Row],[age]]^2</f>
        <v>400</v>
      </c>
      <c r="F1028" s="1">
        <v>9000000</v>
      </c>
      <c r="G1028" s="1">
        <v>16000000</v>
      </c>
      <c r="H1028" s="1">
        <f>Merge6[[#This Row],[MV at time]]/1000000</f>
        <v>9</v>
      </c>
      <c r="I1028" s="1">
        <f>Merge6[[#This Row],[fee]]/1000000</f>
        <v>16</v>
      </c>
      <c r="J1028" s="2">
        <f>Merge6[[#This Row],[fee]]/Merge6[[#This Row],[MV at time]]</f>
        <v>1.7777777777777777</v>
      </c>
      <c r="K1028" t="s">
        <v>1233</v>
      </c>
      <c r="L1028" t="s">
        <v>149</v>
      </c>
      <c r="M1028" t="s">
        <v>240</v>
      </c>
      <c r="N1028" t="s">
        <v>36</v>
      </c>
      <c r="O102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2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28" t="s">
        <v>91</v>
      </c>
      <c r="R1028" t="s">
        <v>6</v>
      </c>
      <c r="S1028">
        <v>73</v>
      </c>
      <c r="T1028">
        <v>85</v>
      </c>
      <c r="U1028">
        <f>Merge6[[#This Row],[POT]]-Merge6[[#This Row],[TOT]]</f>
        <v>12</v>
      </c>
      <c r="V1028" t="s">
        <v>8</v>
      </c>
      <c r="W1028">
        <f>IF(Merge6[[#This Row],[Preffoot]]="Right",1,0)</f>
        <v>1</v>
      </c>
      <c r="X1028" t="s">
        <v>9</v>
      </c>
      <c r="Y1028">
        <f>IF(Merge6[[#This Row],[Position2]]="GK",1,0)</f>
        <v>0</v>
      </c>
      <c r="Z1028">
        <f>IF(Merge6[[#This Row],[Position2]]="LB",1,0)</f>
        <v>0</v>
      </c>
      <c r="AA1028">
        <f>IF(Merge6[[#This Row],[Position2]]="CB",1,0)</f>
        <v>1</v>
      </c>
      <c r="AB1028">
        <f>IF(Merge6[[#This Row],[Position2]]="RB",1,0)</f>
        <v>0</v>
      </c>
      <c r="AC1028">
        <f>IF(Merge6[[#This Row],[Position2]]="LWB",1,0)</f>
        <v>0</v>
      </c>
      <c r="AD1028">
        <f>IF(Merge6[[#This Row],[Position2]]="RWB",1,0)</f>
        <v>0</v>
      </c>
      <c r="AE1028">
        <f>IF(Merge6[[#This Row],[Position2]]="LM",1,0)</f>
        <v>0</v>
      </c>
      <c r="AF1028">
        <f>IF(Merge6[[#This Row],[Position2]]="CDM",1,0)</f>
        <v>0</v>
      </c>
      <c r="AG1028">
        <f>IF(Merge6[[#This Row],[Position2]]="CM",1,0)</f>
        <v>0</v>
      </c>
      <c r="AH1028">
        <f>IF(Merge6[[#This Row],[Position2]]="CAM",1,0)</f>
        <v>0</v>
      </c>
      <c r="AI1028">
        <f>IF(Merge6[[#This Row],[Position2]]="RM",1,0)</f>
        <v>0</v>
      </c>
      <c r="AJ1028">
        <f>IF(Merge6[[#This Row],[Position2]]="LW",1,0)</f>
        <v>0</v>
      </c>
      <c r="AK1028">
        <f>IF(Merge6[[#This Row],[Position2]]="RW",1,0)</f>
        <v>0</v>
      </c>
      <c r="AL1028">
        <f>IF(Merge6[[#This Row],[Position2]]="CF",1,0)</f>
        <v>0</v>
      </c>
      <c r="AM1028">
        <f>IF(Merge6[[#This Row],[Position2]]="ST",1,0)</f>
        <v>0</v>
      </c>
      <c r="AN1028">
        <v>67</v>
      </c>
      <c r="AO1028">
        <v>64</v>
      </c>
      <c r="AP1028">
        <v>37</v>
      </c>
      <c r="AQ1028">
        <v>70</v>
      </c>
      <c r="AR1028">
        <v>67</v>
      </c>
      <c r="AS1028">
        <v>78</v>
      </c>
      <c r="AT1028">
        <v>57</v>
      </c>
      <c r="AU1028">
        <v>32</v>
      </c>
      <c r="AV1028">
        <v>25</v>
      </c>
      <c r="AW1028">
        <v>41</v>
      </c>
      <c r="AX1028">
        <v>31</v>
      </c>
      <c r="AY1028">
        <v>42</v>
      </c>
      <c r="AZ1028">
        <v>37</v>
      </c>
      <c r="BA1028" t="s">
        <v>1234</v>
      </c>
      <c r="BB1028">
        <v>69</v>
      </c>
      <c r="BC1028">
        <v>75</v>
      </c>
      <c r="BD1028">
        <v>55</v>
      </c>
      <c r="BE1028">
        <v>69</v>
      </c>
      <c r="BF1028">
        <v>79</v>
      </c>
      <c r="BG1028">
        <v>58</v>
      </c>
      <c r="BH1028">
        <v>67</v>
      </c>
      <c r="BI1028">
        <v>55</v>
      </c>
      <c r="BJ1028">
        <v>77</v>
      </c>
      <c r="BK1028">
        <v>8</v>
      </c>
      <c r="BL1028">
        <v>6</v>
      </c>
      <c r="BM1028">
        <v>14</v>
      </c>
      <c r="BN1028">
        <v>9</v>
      </c>
      <c r="BO1028">
        <v>7</v>
      </c>
      <c r="BP1028">
        <v>75</v>
      </c>
      <c r="BQ1028">
        <v>67</v>
      </c>
      <c r="BR1028">
        <v>36</v>
      </c>
      <c r="BS1028">
        <v>71</v>
      </c>
      <c r="BT1028">
        <v>53</v>
      </c>
      <c r="BU1028">
        <v>65</v>
      </c>
    </row>
    <row r="1029" spans="1:73" x14ac:dyDescent="0.25">
      <c r="A1029" t="s">
        <v>745</v>
      </c>
      <c r="B1029">
        <v>35</v>
      </c>
      <c r="C1029" t="s">
        <v>10</v>
      </c>
      <c r="D1029">
        <v>27</v>
      </c>
      <c r="E1029">
        <f>Merge6[[#This Row],[age]]^2</f>
        <v>729</v>
      </c>
      <c r="F1029" s="1">
        <v>12000000</v>
      </c>
      <c r="G1029" s="1">
        <v>9500000</v>
      </c>
      <c r="H1029" s="1">
        <f>Merge6[[#This Row],[MV at time]]/1000000</f>
        <v>12</v>
      </c>
      <c r="I1029" s="1">
        <f>Merge6[[#This Row],[fee]]/1000000</f>
        <v>9.5</v>
      </c>
      <c r="J1029" s="2">
        <f>Merge6[[#This Row],[fee]]/Merge6[[#This Row],[MV at time]]</f>
        <v>0.79166666666666663</v>
      </c>
      <c r="K1029" t="s">
        <v>509</v>
      </c>
      <c r="L1029" t="s">
        <v>149</v>
      </c>
      <c r="M1029" t="s">
        <v>746</v>
      </c>
      <c r="N1029" t="s">
        <v>368</v>
      </c>
      <c r="O102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2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29" t="s">
        <v>55</v>
      </c>
      <c r="R1029" t="s">
        <v>55</v>
      </c>
      <c r="S1029">
        <v>79</v>
      </c>
      <c r="T1029">
        <v>79</v>
      </c>
      <c r="U1029">
        <f>Merge6[[#This Row],[POT]]-Merge6[[#This Row],[TOT]]</f>
        <v>0</v>
      </c>
      <c r="V1029" t="s">
        <v>8</v>
      </c>
      <c r="W1029">
        <f>IF(Merge6[[#This Row],[Preffoot]]="Right",1,0)</f>
        <v>1</v>
      </c>
      <c r="X1029" t="s">
        <v>20</v>
      </c>
      <c r="Y1029">
        <f>IF(Merge6[[#This Row],[Position2]]="GK",1,0)</f>
        <v>0</v>
      </c>
      <c r="Z1029">
        <f>IF(Merge6[[#This Row],[Position2]]="LB",1,0)</f>
        <v>0</v>
      </c>
      <c r="AA1029">
        <f>IF(Merge6[[#This Row],[Position2]]="CB",1,0)</f>
        <v>0</v>
      </c>
      <c r="AB1029">
        <f>IF(Merge6[[#This Row],[Position2]]="RB",1,0)</f>
        <v>0</v>
      </c>
      <c r="AC1029">
        <f>IF(Merge6[[#This Row],[Position2]]="LWB",1,0)</f>
        <v>0</v>
      </c>
      <c r="AD1029">
        <f>IF(Merge6[[#This Row],[Position2]]="RWB",1,0)</f>
        <v>0</v>
      </c>
      <c r="AE1029">
        <f>IF(Merge6[[#This Row],[Position2]]="LM",1,0)</f>
        <v>0</v>
      </c>
      <c r="AF1029">
        <f>IF(Merge6[[#This Row],[Position2]]="CDM",1,0)</f>
        <v>0</v>
      </c>
      <c r="AG1029">
        <f>IF(Merge6[[#This Row],[Position2]]="CM",1,0)</f>
        <v>1</v>
      </c>
      <c r="AH1029">
        <f>IF(Merge6[[#This Row],[Position2]]="CAM",1,0)</f>
        <v>0</v>
      </c>
      <c r="AI1029">
        <f>IF(Merge6[[#This Row],[Position2]]="RM",1,0)</f>
        <v>0</v>
      </c>
      <c r="AJ1029">
        <f>IF(Merge6[[#This Row],[Position2]]="LW",1,0)</f>
        <v>0</v>
      </c>
      <c r="AK1029">
        <f>IF(Merge6[[#This Row],[Position2]]="RW",1,0)</f>
        <v>0</v>
      </c>
      <c r="AL1029">
        <f>IF(Merge6[[#This Row],[Position2]]="CF",1,0)</f>
        <v>0</v>
      </c>
      <c r="AM1029">
        <f>IF(Merge6[[#This Row],[Position2]]="ST",1,0)</f>
        <v>0</v>
      </c>
      <c r="AN1029">
        <v>80</v>
      </c>
      <c r="AO1029">
        <v>76</v>
      </c>
      <c r="AP1029">
        <v>78</v>
      </c>
      <c r="AQ1029">
        <v>82</v>
      </c>
      <c r="AR1029">
        <v>81</v>
      </c>
      <c r="AS1029">
        <v>41</v>
      </c>
      <c r="AT1029">
        <v>76</v>
      </c>
      <c r="AU1029">
        <v>66</v>
      </c>
      <c r="AV1029">
        <v>77</v>
      </c>
      <c r="AW1029">
        <v>78</v>
      </c>
      <c r="AX1029">
        <v>78</v>
      </c>
      <c r="AY1029">
        <v>74</v>
      </c>
      <c r="AZ1029">
        <v>55</v>
      </c>
      <c r="BA1029">
        <v>65</v>
      </c>
      <c r="BB1029">
        <v>68</v>
      </c>
      <c r="BC1029">
        <v>70</v>
      </c>
      <c r="BD1029">
        <v>76</v>
      </c>
      <c r="BE1029">
        <v>78</v>
      </c>
      <c r="BF1029">
        <v>60</v>
      </c>
      <c r="BG1029">
        <v>89</v>
      </c>
      <c r="BH1029">
        <v>67</v>
      </c>
      <c r="BI1029">
        <v>85</v>
      </c>
      <c r="BJ1029">
        <v>47</v>
      </c>
      <c r="BK1029">
        <v>10</v>
      </c>
      <c r="BL1029">
        <v>12</v>
      </c>
      <c r="BM1029">
        <v>11</v>
      </c>
      <c r="BN1029">
        <v>15</v>
      </c>
      <c r="BO1029">
        <v>10</v>
      </c>
      <c r="BP1029">
        <v>83</v>
      </c>
      <c r="BQ1029">
        <v>75</v>
      </c>
      <c r="BR1029">
        <v>72</v>
      </c>
      <c r="BS1029">
        <v>78</v>
      </c>
      <c r="BT1029">
        <v>82</v>
      </c>
      <c r="BU1029">
        <v>79</v>
      </c>
    </row>
    <row r="1030" spans="1:73" x14ac:dyDescent="0.25">
      <c r="A1030" t="s">
        <v>974</v>
      </c>
      <c r="B1030">
        <v>32</v>
      </c>
      <c r="C1030" t="s">
        <v>28</v>
      </c>
      <c r="D1030">
        <v>21</v>
      </c>
      <c r="E1030">
        <f>Merge6[[#This Row],[age]]^2</f>
        <v>441</v>
      </c>
      <c r="F1030" s="1">
        <v>3000000</v>
      </c>
      <c r="G1030" s="1">
        <v>8000000</v>
      </c>
      <c r="H1030" s="1">
        <f>Merge6[[#This Row],[MV at time]]/1000000</f>
        <v>3</v>
      </c>
      <c r="I1030" s="1">
        <f>Merge6[[#This Row],[fee]]/1000000</f>
        <v>8</v>
      </c>
      <c r="J1030" s="2">
        <f>Merge6[[#This Row],[fee]]/Merge6[[#This Row],[MV at time]]</f>
        <v>2.6666666666666665</v>
      </c>
      <c r="K1030" t="s">
        <v>773</v>
      </c>
      <c r="L1030" t="s">
        <v>124</v>
      </c>
      <c r="M1030" t="s">
        <v>975</v>
      </c>
      <c r="N1030" t="s">
        <v>183</v>
      </c>
      <c r="O103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3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30" t="s">
        <v>42</v>
      </c>
      <c r="R1030" t="s">
        <v>55</v>
      </c>
      <c r="S1030">
        <v>71</v>
      </c>
      <c r="T1030">
        <v>79</v>
      </c>
      <c r="U1030">
        <f>Merge6[[#This Row],[POT]]-Merge6[[#This Row],[TOT]]</f>
        <v>8</v>
      </c>
      <c r="V1030" t="s">
        <v>43</v>
      </c>
      <c r="W1030">
        <f>IF(Merge6[[#This Row],[Preffoot]]="Right",1,0)</f>
        <v>0</v>
      </c>
      <c r="X1030" t="s">
        <v>15</v>
      </c>
      <c r="Y1030">
        <f>IF(Merge6[[#This Row],[Position2]]="GK",1,0)</f>
        <v>0</v>
      </c>
      <c r="Z1030">
        <f>IF(Merge6[[#This Row],[Position2]]="LB",1,0)</f>
        <v>0</v>
      </c>
      <c r="AA1030">
        <f>IF(Merge6[[#This Row],[Position2]]="CB",1,0)</f>
        <v>0</v>
      </c>
      <c r="AB1030">
        <f>IF(Merge6[[#This Row],[Position2]]="RB",1,0)</f>
        <v>0</v>
      </c>
      <c r="AC1030">
        <f>IF(Merge6[[#This Row],[Position2]]="LWB",1,0)</f>
        <v>0</v>
      </c>
      <c r="AD1030">
        <f>IF(Merge6[[#This Row],[Position2]]="RWB",1,0)</f>
        <v>0</v>
      </c>
      <c r="AE1030">
        <f>IF(Merge6[[#This Row],[Position2]]="LM",1,0)</f>
        <v>0</v>
      </c>
      <c r="AF1030">
        <f>IF(Merge6[[#This Row],[Position2]]="CDM",1,0)</f>
        <v>0</v>
      </c>
      <c r="AG1030">
        <f>IF(Merge6[[#This Row],[Position2]]="CM",1,0)</f>
        <v>0</v>
      </c>
      <c r="AH1030">
        <f>IF(Merge6[[#This Row],[Position2]]="CAM",1,0)</f>
        <v>0</v>
      </c>
      <c r="AI1030">
        <f>IF(Merge6[[#This Row],[Position2]]="RM",1,0)</f>
        <v>0</v>
      </c>
      <c r="AJ1030">
        <f>IF(Merge6[[#This Row],[Position2]]="LW",1,0)</f>
        <v>0</v>
      </c>
      <c r="AK1030">
        <f>IF(Merge6[[#This Row],[Position2]]="RW",1,0)</f>
        <v>0</v>
      </c>
      <c r="AL1030">
        <f>IF(Merge6[[#This Row],[Position2]]="CF",1,0)</f>
        <v>0</v>
      </c>
      <c r="AM1030">
        <f>IF(Merge6[[#This Row],[Position2]]="ST",1,0)</f>
        <v>1</v>
      </c>
      <c r="AN1030">
        <v>68</v>
      </c>
      <c r="AO1030">
        <v>69</v>
      </c>
      <c r="AP1030">
        <v>46</v>
      </c>
      <c r="AQ1030">
        <v>61</v>
      </c>
      <c r="AR1030">
        <v>38</v>
      </c>
      <c r="AS1030">
        <v>71</v>
      </c>
      <c r="AT1030">
        <v>75</v>
      </c>
      <c r="AU1030">
        <v>74</v>
      </c>
      <c r="AV1030">
        <v>61</v>
      </c>
      <c r="AW1030">
        <v>38</v>
      </c>
      <c r="AX1030">
        <v>29</v>
      </c>
      <c r="AY1030">
        <v>66</v>
      </c>
      <c r="AZ1030">
        <v>58</v>
      </c>
      <c r="BA1030">
        <v>18</v>
      </c>
      <c r="BB1030">
        <v>18</v>
      </c>
      <c r="BC1030">
        <v>23</v>
      </c>
      <c r="BD1030">
        <v>71</v>
      </c>
      <c r="BE1030">
        <v>66</v>
      </c>
      <c r="BF1030">
        <v>84</v>
      </c>
      <c r="BG1030">
        <v>57</v>
      </c>
      <c r="BH1030">
        <v>78</v>
      </c>
      <c r="BI1030">
        <v>58</v>
      </c>
      <c r="BJ1030">
        <v>76</v>
      </c>
      <c r="BK1030">
        <v>11</v>
      </c>
      <c r="BL1030">
        <v>13</v>
      </c>
      <c r="BM1030">
        <v>11</v>
      </c>
      <c r="BN1030">
        <v>11</v>
      </c>
      <c r="BO1030">
        <v>12</v>
      </c>
      <c r="BP1030">
        <v>57</v>
      </c>
      <c r="BQ1030">
        <v>66</v>
      </c>
      <c r="BR1030">
        <v>71</v>
      </c>
      <c r="BS1030">
        <v>15</v>
      </c>
      <c r="BT1030">
        <v>41</v>
      </c>
      <c r="BU1030">
        <v>66</v>
      </c>
    </row>
    <row r="1031" spans="1:73" x14ac:dyDescent="0.25">
      <c r="A1031" t="s">
        <v>334</v>
      </c>
      <c r="B1031">
        <v>47</v>
      </c>
      <c r="C1031" t="s">
        <v>1</v>
      </c>
      <c r="D1031">
        <v>24</v>
      </c>
      <c r="E1031">
        <f>Merge6[[#This Row],[age]]^2</f>
        <v>576</v>
      </c>
      <c r="F1031" s="1">
        <v>10000000</v>
      </c>
      <c r="G1031" s="1">
        <v>20000000</v>
      </c>
      <c r="H1031" s="1">
        <f>Merge6[[#This Row],[MV at time]]/1000000</f>
        <v>10</v>
      </c>
      <c r="I1031" s="1">
        <f>Merge6[[#This Row],[fee]]/1000000</f>
        <v>20</v>
      </c>
      <c r="J1031" s="2">
        <f>Merge6[[#This Row],[fee]]/Merge6[[#This Row],[MV at time]]</f>
        <v>2</v>
      </c>
      <c r="K1031" t="s">
        <v>2</v>
      </c>
      <c r="L1031" t="s">
        <v>290</v>
      </c>
      <c r="M1031" t="s">
        <v>59</v>
      </c>
      <c r="N1031" t="s">
        <v>335</v>
      </c>
      <c r="O103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3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31" t="s">
        <v>55</v>
      </c>
      <c r="R1031" t="s">
        <v>60</v>
      </c>
      <c r="S1031">
        <v>76</v>
      </c>
      <c r="T1031">
        <v>81</v>
      </c>
      <c r="U1031">
        <f>Merge6[[#This Row],[POT]]-Merge6[[#This Row],[TOT]]</f>
        <v>5</v>
      </c>
      <c r="V1031" t="s">
        <v>43</v>
      </c>
      <c r="W1031">
        <f>IF(Merge6[[#This Row],[Preffoot]]="Right",1,0)</f>
        <v>0</v>
      </c>
      <c r="X1031" t="s">
        <v>26</v>
      </c>
      <c r="Y1031">
        <f>IF(Merge6[[#This Row],[Position2]]="GK",1,0)</f>
        <v>0</v>
      </c>
      <c r="Z1031">
        <f>IF(Merge6[[#This Row],[Position2]]="LB",1,0)</f>
        <v>1</v>
      </c>
      <c r="AA1031">
        <f>IF(Merge6[[#This Row],[Position2]]="CB",1,0)</f>
        <v>0</v>
      </c>
      <c r="AB1031">
        <f>IF(Merge6[[#This Row],[Position2]]="RB",1,0)</f>
        <v>0</v>
      </c>
      <c r="AC1031">
        <f>IF(Merge6[[#This Row],[Position2]]="LWB",1,0)</f>
        <v>0</v>
      </c>
      <c r="AD1031">
        <f>IF(Merge6[[#This Row],[Position2]]="RWB",1,0)</f>
        <v>0</v>
      </c>
      <c r="AE1031">
        <f>IF(Merge6[[#This Row],[Position2]]="LM",1,0)</f>
        <v>0</v>
      </c>
      <c r="AF1031">
        <f>IF(Merge6[[#This Row],[Position2]]="CDM",1,0)</f>
        <v>0</v>
      </c>
      <c r="AG1031">
        <f>IF(Merge6[[#This Row],[Position2]]="CM",1,0)</f>
        <v>0</v>
      </c>
      <c r="AH1031">
        <f>IF(Merge6[[#This Row],[Position2]]="CAM",1,0)</f>
        <v>0</v>
      </c>
      <c r="AI1031">
        <f>IF(Merge6[[#This Row],[Position2]]="RM",1,0)</f>
        <v>0</v>
      </c>
      <c r="AJ1031">
        <f>IF(Merge6[[#This Row],[Position2]]="LW",1,0)</f>
        <v>0</v>
      </c>
      <c r="AK1031">
        <f>IF(Merge6[[#This Row],[Position2]]="RW",1,0)</f>
        <v>0</v>
      </c>
      <c r="AL1031">
        <f>IF(Merge6[[#This Row],[Position2]]="CF",1,0)</f>
        <v>0</v>
      </c>
      <c r="AM1031">
        <f>IF(Merge6[[#This Row],[Position2]]="ST",1,0)</f>
        <v>0</v>
      </c>
      <c r="AN1031">
        <v>69</v>
      </c>
      <c r="AO1031">
        <v>65</v>
      </c>
      <c r="AP1031">
        <v>67</v>
      </c>
      <c r="AQ1031">
        <v>72</v>
      </c>
      <c r="AR1031">
        <v>65</v>
      </c>
      <c r="AS1031">
        <v>74</v>
      </c>
      <c r="AT1031">
        <v>67</v>
      </c>
      <c r="AU1031">
        <v>27</v>
      </c>
      <c r="AV1031">
        <v>52</v>
      </c>
      <c r="AW1031">
        <v>63</v>
      </c>
      <c r="AX1031">
        <v>44</v>
      </c>
      <c r="AY1031">
        <v>42</v>
      </c>
      <c r="AZ1031">
        <v>40</v>
      </c>
      <c r="BA1031">
        <v>75</v>
      </c>
      <c r="BB1031">
        <v>83</v>
      </c>
      <c r="BC1031">
        <v>81</v>
      </c>
      <c r="BD1031">
        <v>77</v>
      </c>
      <c r="BE1031">
        <v>77</v>
      </c>
      <c r="BF1031">
        <v>77</v>
      </c>
      <c r="BG1031">
        <v>63</v>
      </c>
      <c r="BH1031">
        <v>76</v>
      </c>
      <c r="BI1031">
        <v>75</v>
      </c>
      <c r="BJ1031">
        <v>86</v>
      </c>
      <c r="BK1031">
        <v>11</v>
      </c>
      <c r="BL1031">
        <v>8</v>
      </c>
      <c r="BM1031">
        <v>14</v>
      </c>
      <c r="BN1031">
        <v>12</v>
      </c>
      <c r="BO1031">
        <v>12</v>
      </c>
      <c r="BP1031">
        <v>72</v>
      </c>
      <c r="BQ1031">
        <v>70</v>
      </c>
      <c r="BR1031">
        <v>49</v>
      </c>
      <c r="BS1031">
        <v>76</v>
      </c>
      <c r="BT1031">
        <v>49</v>
      </c>
      <c r="BU1031">
        <v>73</v>
      </c>
    </row>
    <row r="1032" spans="1:73" x14ac:dyDescent="0.25">
      <c r="A1032" t="s">
        <v>379</v>
      </c>
      <c r="B1032">
        <v>0</v>
      </c>
      <c r="C1032" t="s">
        <v>116</v>
      </c>
      <c r="D1032">
        <v>19</v>
      </c>
      <c r="E1032">
        <f>Merge6[[#This Row],[age]]^2</f>
        <v>361</v>
      </c>
      <c r="F1032" s="1" t="s">
        <v>380</v>
      </c>
      <c r="G1032" s="1">
        <v>15000000</v>
      </c>
      <c r="H1032" s="1" t="e">
        <f>Merge6[[#This Row],[MV at time]]/1000000</f>
        <v>#VALUE!</v>
      </c>
      <c r="I1032" s="1">
        <f>Merge6[[#This Row],[fee]]/1000000</f>
        <v>15</v>
      </c>
      <c r="J1032" s="2" t="e">
        <f>Merge6[[#This Row],[fee]]/Merge6[[#This Row],[MV at time]]</f>
        <v>#VALUE!</v>
      </c>
      <c r="K1032" t="s">
        <v>2</v>
      </c>
      <c r="L1032" t="s">
        <v>11</v>
      </c>
      <c r="M1032" t="s">
        <v>265</v>
      </c>
      <c r="N1032" t="s">
        <v>225</v>
      </c>
      <c r="O103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3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1032" t="s">
        <v>30</v>
      </c>
      <c r="R1032" t="s">
        <v>66</v>
      </c>
      <c r="S1032">
        <v>78</v>
      </c>
      <c r="T1032">
        <v>83</v>
      </c>
      <c r="U1032">
        <f>Merge6[[#This Row],[POT]]-Merge6[[#This Row],[TOT]]</f>
        <v>5</v>
      </c>
      <c r="V1032" t="s">
        <v>8</v>
      </c>
      <c r="W1032">
        <f>IF(Merge6[[#This Row],[Preffoot]]="Right",1,0)</f>
        <v>1</v>
      </c>
      <c r="X1032" t="s">
        <v>27</v>
      </c>
      <c r="Y1032">
        <f>IF(Merge6[[#This Row],[Position2]]="GK",1,0)</f>
        <v>0</v>
      </c>
      <c r="Z1032">
        <f>IF(Merge6[[#This Row],[Position2]]="LB",1,0)</f>
        <v>0</v>
      </c>
      <c r="AA1032">
        <f>IF(Merge6[[#This Row],[Position2]]="CB",1,0)</f>
        <v>0</v>
      </c>
      <c r="AB1032">
        <f>IF(Merge6[[#This Row],[Position2]]="RB",1,0)</f>
        <v>1</v>
      </c>
      <c r="AC1032">
        <f>IF(Merge6[[#This Row],[Position2]]="LWB",1,0)</f>
        <v>0</v>
      </c>
      <c r="AD1032">
        <f>IF(Merge6[[#This Row],[Position2]]="RWB",1,0)</f>
        <v>0</v>
      </c>
      <c r="AE1032">
        <f>IF(Merge6[[#This Row],[Position2]]="LM",1,0)</f>
        <v>0</v>
      </c>
      <c r="AF1032">
        <f>IF(Merge6[[#This Row],[Position2]]="CDM",1,0)</f>
        <v>0</v>
      </c>
      <c r="AG1032">
        <f>IF(Merge6[[#This Row],[Position2]]="CM",1,0)</f>
        <v>0</v>
      </c>
      <c r="AH1032">
        <f>IF(Merge6[[#This Row],[Position2]]="CAM",1,0)</f>
        <v>0</v>
      </c>
      <c r="AI1032">
        <f>IF(Merge6[[#This Row],[Position2]]="RM",1,0)</f>
        <v>0</v>
      </c>
      <c r="AJ1032">
        <f>IF(Merge6[[#This Row],[Position2]]="LW",1,0)</f>
        <v>0</v>
      </c>
      <c r="AK1032">
        <f>IF(Merge6[[#This Row],[Position2]]="RW",1,0)</f>
        <v>0</v>
      </c>
      <c r="AL1032">
        <f>IF(Merge6[[#This Row],[Position2]]="CF",1,0)</f>
        <v>0</v>
      </c>
      <c r="AM1032">
        <f>IF(Merge6[[#This Row],[Position2]]="ST",1,0)</f>
        <v>0</v>
      </c>
      <c r="AN1032">
        <v>70</v>
      </c>
      <c r="AO1032">
        <v>68</v>
      </c>
      <c r="AP1032">
        <v>74</v>
      </c>
      <c r="AQ1032">
        <v>73</v>
      </c>
      <c r="AR1032">
        <v>63</v>
      </c>
      <c r="AS1032">
        <v>74</v>
      </c>
      <c r="AT1032">
        <v>60</v>
      </c>
      <c r="AU1032">
        <v>42</v>
      </c>
      <c r="AV1032">
        <v>41</v>
      </c>
      <c r="AW1032">
        <v>52</v>
      </c>
      <c r="AX1032">
        <v>34</v>
      </c>
      <c r="AY1032">
        <v>46</v>
      </c>
      <c r="AZ1032">
        <v>36</v>
      </c>
      <c r="BA1032">
        <v>78</v>
      </c>
      <c r="BB1032">
        <v>86</v>
      </c>
      <c r="BC1032">
        <v>81</v>
      </c>
      <c r="BD1032">
        <v>74</v>
      </c>
      <c r="BE1032">
        <v>77</v>
      </c>
      <c r="BF1032">
        <v>76</v>
      </c>
      <c r="BG1032">
        <v>73</v>
      </c>
      <c r="BH1032">
        <v>81</v>
      </c>
      <c r="BI1032">
        <v>66</v>
      </c>
      <c r="BJ1032">
        <v>77</v>
      </c>
      <c r="BK1032">
        <v>6</v>
      </c>
      <c r="BL1032">
        <v>9</v>
      </c>
      <c r="BM1032">
        <v>15</v>
      </c>
      <c r="BN1032">
        <v>11</v>
      </c>
      <c r="BO1032">
        <v>10</v>
      </c>
      <c r="BP1032">
        <v>81</v>
      </c>
      <c r="BQ1032">
        <v>74</v>
      </c>
      <c r="BR1032">
        <v>55</v>
      </c>
      <c r="BS1032">
        <v>75</v>
      </c>
      <c r="BT1032">
        <v>58</v>
      </c>
      <c r="BU1032">
        <v>73</v>
      </c>
    </row>
    <row r="1033" spans="1:73" x14ac:dyDescent="0.25">
      <c r="A1033" t="s">
        <v>1216</v>
      </c>
      <c r="B1033">
        <v>22</v>
      </c>
      <c r="C1033" t="s">
        <v>17</v>
      </c>
      <c r="D1033">
        <v>23</v>
      </c>
      <c r="E1033">
        <f>Merge6[[#This Row],[age]]^2</f>
        <v>529</v>
      </c>
      <c r="F1033" s="1">
        <v>16500000</v>
      </c>
      <c r="G1033" s="1">
        <v>14000000</v>
      </c>
      <c r="H1033" s="1">
        <f>Merge6[[#This Row],[MV at time]]/1000000</f>
        <v>16.5</v>
      </c>
      <c r="I1033" s="1">
        <f>Merge6[[#This Row],[fee]]/1000000</f>
        <v>14</v>
      </c>
      <c r="J1033" s="2">
        <f>Merge6[[#This Row],[fee]]/Merge6[[#This Row],[MV at time]]</f>
        <v>0.84848484848484851</v>
      </c>
      <c r="K1033" t="s">
        <v>1050</v>
      </c>
      <c r="L1033" t="s">
        <v>290</v>
      </c>
      <c r="M1033" t="s">
        <v>341</v>
      </c>
      <c r="N1033" t="s">
        <v>19</v>
      </c>
      <c r="O103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3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33" t="s">
        <v>82</v>
      </c>
      <c r="R1033" t="s">
        <v>7</v>
      </c>
      <c r="S1033">
        <v>79</v>
      </c>
      <c r="T1033">
        <v>83</v>
      </c>
      <c r="U1033">
        <f>Merge6[[#This Row],[POT]]-Merge6[[#This Row],[TOT]]</f>
        <v>4</v>
      </c>
      <c r="V1033" t="s">
        <v>43</v>
      </c>
      <c r="W1033">
        <f>IF(Merge6[[#This Row],[Preffoot]]="Right",1,0)</f>
        <v>0</v>
      </c>
      <c r="X1033" t="s">
        <v>20</v>
      </c>
      <c r="Y1033">
        <f>IF(Merge6[[#This Row],[Position2]]="GK",1,0)</f>
        <v>0</v>
      </c>
      <c r="Z1033">
        <f>IF(Merge6[[#This Row],[Position2]]="LB",1,0)</f>
        <v>0</v>
      </c>
      <c r="AA1033">
        <f>IF(Merge6[[#This Row],[Position2]]="CB",1,0)</f>
        <v>0</v>
      </c>
      <c r="AB1033">
        <f>IF(Merge6[[#This Row],[Position2]]="RB",1,0)</f>
        <v>0</v>
      </c>
      <c r="AC1033">
        <f>IF(Merge6[[#This Row],[Position2]]="LWB",1,0)</f>
        <v>0</v>
      </c>
      <c r="AD1033">
        <f>IF(Merge6[[#This Row],[Position2]]="RWB",1,0)</f>
        <v>0</v>
      </c>
      <c r="AE1033">
        <f>IF(Merge6[[#This Row],[Position2]]="LM",1,0)</f>
        <v>0</v>
      </c>
      <c r="AF1033">
        <f>IF(Merge6[[#This Row],[Position2]]="CDM",1,0)</f>
        <v>0</v>
      </c>
      <c r="AG1033">
        <f>IF(Merge6[[#This Row],[Position2]]="CM",1,0)</f>
        <v>1</v>
      </c>
      <c r="AH1033">
        <f>IF(Merge6[[#This Row],[Position2]]="CAM",1,0)</f>
        <v>0</v>
      </c>
      <c r="AI1033">
        <f>IF(Merge6[[#This Row],[Position2]]="RM",1,0)</f>
        <v>0</v>
      </c>
      <c r="AJ1033">
        <f>IF(Merge6[[#This Row],[Position2]]="LW",1,0)</f>
        <v>0</v>
      </c>
      <c r="AK1033">
        <f>IF(Merge6[[#This Row],[Position2]]="RW",1,0)</f>
        <v>0</v>
      </c>
      <c r="AL1033">
        <f>IF(Merge6[[#This Row],[Position2]]="CF",1,0)</f>
        <v>0</v>
      </c>
      <c r="AM1033">
        <f>IF(Merge6[[#This Row],[Position2]]="ST",1,0)</f>
        <v>0</v>
      </c>
      <c r="AN1033">
        <v>79</v>
      </c>
      <c r="AO1033">
        <v>73</v>
      </c>
      <c r="AP1033">
        <v>76</v>
      </c>
      <c r="AQ1033">
        <v>82</v>
      </c>
      <c r="AR1033">
        <v>83</v>
      </c>
      <c r="AS1033">
        <v>73</v>
      </c>
      <c r="AT1033">
        <v>78</v>
      </c>
      <c r="AU1033">
        <v>67</v>
      </c>
      <c r="AV1033">
        <v>76</v>
      </c>
      <c r="AW1033">
        <v>69</v>
      </c>
      <c r="AX1033">
        <v>77</v>
      </c>
      <c r="AY1033">
        <v>85</v>
      </c>
      <c r="AZ1033">
        <v>66</v>
      </c>
      <c r="BA1033">
        <v>77</v>
      </c>
      <c r="BB1033">
        <v>75</v>
      </c>
      <c r="BC1033">
        <v>75</v>
      </c>
      <c r="BD1033">
        <v>66</v>
      </c>
      <c r="BE1033">
        <v>84</v>
      </c>
      <c r="BF1033">
        <v>75</v>
      </c>
      <c r="BG1033">
        <v>71</v>
      </c>
      <c r="BH1033">
        <v>64</v>
      </c>
      <c r="BI1033">
        <v>66</v>
      </c>
      <c r="BJ1033">
        <v>78</v>
      </c>
      <c r="BK1033">
        <v>12</v>
      </c>
      <c r="BL1033">
        <v>14</v>
      </c>
      <c r="BM1033">
        <v>8</v>
      </c>
      <c r="BN1033">
        <v>14</v>
      </c>
      <c r="BO1033">
        <v>10</v>
      </c>
      <c r="BP1033">
        <v>73</v>
      </c>
      <c r="BQ1033">
        <v>82</v>
      </c>
      <c r="BR1033">
        <v>72</v>
      </c>
      <c r="BS1033">
        <v>79</v>
      </c>
      <c r="BT1033">
        <v>76</v>
      </c>
      <c r="BU1033">
        <v>79</v>
      </c>
    </row>
    <row r="1034" spans="1:73" x14ac:dyDescent="0.25">
      <c r="A1034" t="s">
        <v>747</v>
      </c>
      <c r="B1034">
        <v>47</v>
      </c>
      <c r="C1034" t="s">
        <v>23</v>
      </c>
      <c r="D1034">
        <v>21</v>
      </c>
      <c r="E1034">
        <f>Merge6[[#This Row],[age]]^2</f>
        <v>441</v>
      </c>
      <c r="F1034" s="1">
        <v>15000000</v>
      </c>
      <c r="G1034" s="1">
        <v>22800000</v>
      </c>
      <c r="H1034" s="1">
        <f>Merge6[[#This Row],[MV at time]]/1000000</f>
        <v>15</v>
      </c>
      <c r="I1034" s="1">
        <f>Merge6[[#This Row],[fee]]/1000000</f>
        <v>22.8</v>
      </c>
      <c r="J1034" s="2">
        <f>Merge6[[#This Row],[fee]]/Merge6[[#This Row],[MV at time]]</f>
        <v>1.52</v>
      </c>
      <c r="K1034" t="s">
        <v>509</v>
      </c>
      <c r="L1034" t="s">
        <v>149</v>
      </c>
      <c r="M1034" t="s">
        <v>231</v>
      </c>
      <c r="N1034" t="s">
        <v>250</v>
      </c>
      <c r="O103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03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34" t="s">
        <v>6</v>
      </c>
      <c r="R1034" t="s">
        <v>7</v>
      </c>
      <c r="S1034">
        <v>77</v>
      </c>
      <c r="T1034">
        <v>83</v>
      </c>
      <c r="U1034">
        <f>Merge6[[#This Row],[POT]]-Merge6[[#This Row],[TOT]]</f>
        <v>6</v>
      </c>
      <c r="V1034" t="s">
        <v>43</v>
      </c>
      <c r="W1034">
        <f>IF(Merge6[[#This Row],[Preffoot]]="Right",1,0)</f>
        <v>0</v>
      </c>
      <c r="X1034" t="s">
        <v>26</v>
      </c>
      <c r="Y1034">
        <f>IF(Merge6[[#This Row],[Position2]]="GK",1,0)</f>
        <v>0</v>
      </c>
      <c r="Z1034">
        <f>IF(Merge6[[#This Row],[Position2]]="LB",1,0)</f>
        <v>1</v>
      </c>
      <c r="AA1034">
        <f>IF(Merge6[[#This Row],[Position2]]="CB",1,0)</f>
        <v>0</v>
      </c>
      <c r="AB1034">
        <f>IF(Merge6[[#This Row],[Position2]]="RB",1,0)</f>
        <v>0</v>
      </c>
      <c r="AC1034">
        <f>IF(Merge6[[#This Row],[Position2]]="LWB",1,0)</f>
        <v>0</v>
      </c>
      <c r="AD1034">
        <f>IF(Merge6[[#This Row],[Position2]]="RWB",1,0)</f>
        <v>0</v>
      </c>
      <c r="AE1034">
        <f>IF(Merge6[[#This Row],[Position2]]="LM",1,0)</f>
        <v>0</v>
      </c>
      <c r="AF1034">
        <f>IF(Merge6[[#This Row],[Position2]]="CDM",1,0)</f>
        <v>0</v>
      </c>
      <c r="AG1034">
        <f>IF(Merge6[[#This Row],[Position2]]="CM",1,0)</f>
        <v>0</v>
      </c>
      <c r="AH1034">
        <f>IF(Merge6[[#This Row],[Position2]]="CAM",1,0)</f>
        <v>0</v>
      </c>
      <c r="AI1034">
        <f>IF(Merge6[[#This Row],[Position2]]="RM",1,0)</f>
        <v>0</v>
      </c>
      <c r="AJ1034">
        <f>IF(Merge6[[#This Row],[Position2]]="LW",1,0)</f>
        <v>0</v>
      </c>
      <c r="AK1034">
        <f>IF(Merge6[[#This Row],[Position2]]="RW",1,0)</f>
        <v>0</v>
      </c>
      <c r="AL1034">
        <f>IF(Merge6[[#This Row],[Position2]]="CF",1,0)</f>
        <v>0</v>
      </c>
      <c r="AM1034">
        <f>IF(Merge6[[#This Row],[Position2]]="ST",1,0)</f>
        <v>0</v>
      </c>
      <c r="AN1034">
        <v>72</v>
      </c>
      <c r="AO1034">
        <v>78</v>
      </c>
      <c r="AP1034">
        <v>78</v>
      </c>
      <c r="AQ1034">
        <v>76</v>
      </c>
      <c r="AR1034">
        <v>60</v>
      </c>
      <c r="AS1034">
        <v>72</v>
      </c>
      <c r="AT1034">
        <v>75</v>
      </c>
      <c r="AU1034">
        <v>50</v>
      </c>
      <c r="AV1034">
        <v>66</v>
      </c>
      <c r="AW1034">
        <v>63</v>
      </c>
      <c r="AX1034">
        <v>64</v>
      </c>
      <c r="AY1034">
        <v>41</v>
      </c>
      <c r="AZ1034">
        <v>62</v>
      </c>
      <c r="BA1034">
        <v>60</v>
      </c>
      <c r="BB1034">
        <v>79</v>
      </c>
      <c r="BC1034">
        <v>76</v>
      </c>
      <c r="BD1034">
        <v>90</v>
      </c>
      <c r="BE1034">
        <v>79</v>
      </c>
      <c r="BF1034">
        <v>79</v>
      </c>
      <c r="BG1034">
        <v>61</v>
      </c>
      <c r="BH1034">
        <v>93</v>
      </c>
      <c r="BI1034">
        <v>75</v>
      </c>
      <c r="BJ1034">
        <v>62</v>
      </c>
      <c r="BK1034">
        <v>7</v>
      </c>
      <c r="BL1034">
        <v>12</v>
      </c>
      <c r="BM1034">
        <v>10</v>
      </c>
      <c r="BN1034">
        <v>7</v>
      </c>
      <c r="BO1034">
        <v>7</v>
      </c>
      <c r="BP1034">
        <v>75</v>
      </c>
      <c r="BQ1034">
        <v>70</v>
      </c>
      <c r="BR1034">
        <v>60</v>
      </c>
      <c r="BS1034">
        <v>69</v>
      </c>
      <c r="BT1034">
        <v>52</v>
      </c>
      <c r="BU1034">
        <v>74</v>
      </c>
    </row>
    <row r="1035" spans="1:73" x14ac:dyDescent="0.25">
      <c r="A1035" t="s">
        <v>822</v>
      </c>
      <c r="B1035">
        <v>9</v>
      </c>
      <c r="C1035" t="s">
        <v>57</v>
      </c>
      <c r="D1035">
        <v>29</v>
      </c>
      <c r="E1035">
        <f>Merge6[[#This Row],[age]]^2</f>
        <v>841</v>
      </c>
      <c r="F1035" s="1">
        <v>48000000</v>
      </c>
      <c r="G1035" s="1">
        <v>22000000</v>
      </c>
      <c r="H1035" s="1">
        <f>Merge6[[#This Row],[MV at time]]/1000000</f>
        <v>48</v>
      </c>
      <c r="I1035" s="1">
        <f>Merge6[[#This Row],[fee]]/1000000</f>
        <v>22</v>
      </c>
      <c r="J1035" s="2">
        <f>Merge6[[#This Row],[fee]]/Merge6[[#This Row],[MV at time]]</f>
        <v>0.45833333333333331</v>
      </c>
      <c r="K1035" t="s">
        <v>773</v>
      </c>
      <c r="L1035" t="s">
        <v>34</v>
      </c>
      <c r="M1035" t="s">
        <v>240</v>
      </c>
      <c r="N1035" t="s">
        <v>220</v>
      </c>
      <c r="O103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3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35" t="s">
        <v>91</v>
      </c>
      <c r="R1035" t="s">
        <v>60</v>
      </c>
      <c r="S1035">
        <v>85</v>
      </c>
      <c r="T1035">
        <v>85</v>
      </c>
      <c r="U1035">
        <f>Merge6[[#This Row],[POT]]-Merge6[[#This Row],[TOT]]</f>
        <v>0</v>
      </c>
      <c r="V1035" t="s">
        <v>8</v>
      </c>
      <c r="W1035">
        <f>IF(Merge6[[#This Row],[Preffoot]]="Right",1,0)</f>
        <v>1</v>
      </c>
      <c r="X1035" t="s">
        <v>20</v>
      </c>
      <c r="Y1035">
        <f>IF(Merge6[[#This Row],[Position2]]="GK",1,0)</f>
        <v>0</v>
      </c>
      <c r="Z1035">
        <f>IF(Merge6[[#This Row],[Position2]]="LB",1,0)</f>
        <v>0</v>
      </c>
      <c r="AA1035">
        <f>IF(Merge6[[#This Row],[Position2]]="CB",1,0)</f>
        <v>0</v>
      </c>
      <c r="AB1035">
        <f>IF(Merge6[[#This Row],[Position2]]="RB",1,0)</f>
        <v>0</v>
      </c>
      <c r="AC1035">
        <f>IF(Merge6[[#This Row],[Position2]]="LWB",1,0)</f>
        <v>0</v>
      </c>
      <c r="AD1035">
        <f>IF(Merge6[[#This Row],[Position2]]="RWB",1,0)</f>
        <v>0</v>
      </c>
      <c r="AE1035">
        <f>IF(Merge6[[#This Row],[Position2]]="LM",1,0)</f>
        <v>0</v>
      </c>
      <c r="AF1035">
        <f>IF(Merge6[[#This Row],[Position2]]="CDM",1,0)</f>
        <v>0</v>
      </c>
      <c r="AG1035">
        <f>IF(Merge6[[#This Row],[Position2]]="CM",1,0)</f>
        <v>1</v>
      </c>
      <c r="AH1035">
        <f>IF(Merge6[[#This Row],[Position2]]="CAM",1,0)</f>
        <v>0</v>
      </c>
      <c r="AI1035">
        <f>IF(Merge6[[#This Row],[Position2]]="RM",1,0)</f>
        <v>0</v>
      </c>
      <c r="AJ1035">
        <f>IF(Merge6[[#This Row],[Position2]]="LW",1,0)</f>
        <v>0</v>
      </c>
      <c r="AK1035">
        <f>IF(Merge6[[#This Row],[Position2]]="RW",1,0)</f>
        <v>0</v>
      </c>
      <c r="AL1035">
        <f>IF(Merge6[[#This Row],[Position2]]="CF",1,0)</f>
        <v>0</v>
      </c>
      <c r="AM1035">
        <f>IF(Merge6[[#This Row],[Position2]]="ST",1,0)</f>
        <v>0</v>
      </c>
      <c r="AN1035">
        <v>91</v>
      </c>
      <c r="AO1035">
        <v>90</v>
      </c>
      <c r="AP1035">
        <v>78</v>
      </c>
      <c r="AQ1035">
        <v>89</v>
      </c>
      <c r="AR1035">
        <v>89</v>
      </c>
      <c r="AS1035">
        <v>54</v>
      </c>
      <c r="AT1035">
        <v>75</v>
      </c>
      <c r="AU1035">
        <v>68</v>
      </c>
      <c r="AV1035">
        <v>73</v>
      </c>
      <c r="AW1035">
        <v>85</v>
      </c>
      <c r="AX1035">
        <v>77</v>
      </c>
      <c r="AY1035">
        <v>75</v>
      </c>
      <c r="AZ1035">
        <v>84</v>
      </c>
      <c r="BA1035">
        <v>67</v>
      </c>
      <c r="BB1035">
        <v>68</v>
      </c>
      <c r="BC1035">
        <v>71</v>
      </c>
      <c r="BD1035">
        <v>72</v>
      </c>
      <c r="BE1035">
        <v>74</v>
      </c>
      <c r="BF1035">
        <v>59</v>
      </c>
      <c r="BG1035">
        <v>90</v>
      </c>
      <c r="BH1035">
        <v>55</v>
      </c>
      <c r="BI1035">
        <v>91</v>
      </c>
      <c r="BJ1035">
        <v>77</v>
      </c>
      <c r="BK1035">
        <v>9</v>
      </c>
      <c r="BL1035">
        <v>6</v>
      </c>
      <c r="BM1035">
        <v>11</v>
      </c>
      <c r="BN1035">
        <v>7</v>
      </c>
      <c r="BO1035">
        <v>13</v>
      </c>
      <c r="BP1035">
        <v>54</v>
      </c>
      <c r="BQ1035">
        <v>84</v>
      </c>
      <c r="BR1035">
        <v>75</v>
      </c>
      <c r="BS1035">
        <v>82</v>
      </c>
      <c r="BT1035">
        <v>85</v>
      </c>
      <c r="BU1035">
        <v>86</v>
      </c>
    </row>
    <row r="1036" spans="1:73" x14ac:dyDescent="0.25">
      <c r="A1036" t="s">
        <v>1217</v>
      </c>
      <c r="B1036">
        <v>16</v>
      </c>
      <c r="C1036" t="s">
        <v>10</v>
      </c>
      <c r="D1036">
        <v>20</v>
      </c>
      <c r="E1036">
        <f>Merge6[[#This Row],[age]]^2</f>
        <v>400</v>
      </c>
      <c r="F1036" s="1">
        <v>20000000</v>
      </c>
      <c r="G1036" s="1">
        <v>14550000</v>
      </c>
      <c r="H1036" s="1">
        <f>Merge6[[#This Row],[MV at time]]/1000000</f>
        <v>20</v>
      </c>
      <c r="I1036" s="1">
        <f>Merge6[[#This Row],[fee]]/1000000</f>
        <v>14.55</v>
      </c>
      <c r="J1036" s="2">
        <f>Merge6[[#This Row],[fee]]/Merge6[[#This Row],[MV at time]]</f>
        <v>0.72750000000000004</v>
      </c>
      <c r="K1036" t="s">
        <v>1050</v>
      </c>
      <c r="L1036" t="s">
        <v>3</v>
      </c>
      <c r="M1036" t="s">
        <v>495</v>
      </c>
      <c r="N1036" t="s">
        <v>301</v>
      </c>
      <c r="O103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3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36" t="s">
        <v>851</v>
      </c>
      <c r="R1036" t="s">
        <v>46</v>
      </c>
      <c r="S1036">
        <v>76</v>
      </c>
      <c r="T1036">
        <v>86</v>
      </c>
      <c r="U1036">
        <f>Merge6[[#This Row],[POT]]-Merge6[[#This Row],[TOT]]</f>
        <v>10</v>
      </c>
      <c r="V1036" t="s">
        <v>8</v>
      </c>
      <c r="W1036">
        <f>IF(Merge6[[#This Row],[Preffoot]]="Right",1,0)</f>
        <v>1</v>
      </c>
      <c r="X1036" t="s">
        <v>21</v>
      </c>
      <c r="Y1036">
        <f>IF(Merge6[[#This Row],[Position2]]="GK",1,0)</f>
        <v>0</v>
      </c>
      <c r="Z1036">
        <f>IF(Merge6[[#This Row],[Position2]]="LB",1,0)</f>
        <v>0</v>
      </c>
      <c r="AA1036">
        <f>IF(Merge6[[#This Row],[Position2]]="CB",1,0)</f>
        <v>0</v>
      </c>
      <c r="AB1036">
        <f>IF(Merge6[[#This Row],[Position2]]="RB",1,0)</f>
        <v>0</v>
      </c>
      <c r="AC1036">
        <f>IF(Merge6[[#This Row],[Position2]]="LWB",1,0)</f>
        <v>0</v>
      </c>
      <c r="AD1036">
        <f>IF(Merge6[[#This Row],[Position2]]="RWB",1,0)</f>
        <v>0</v>
      </c>
      <c r="AE1036">
        <f>IF(Merge6[[#This Row],[Position2]]="LM",1,0)</f>
        <v>0</v>
      </c>
      <c r="AF1036">
        <f>IF(Merge6[[#This Row],[Position2]]="CDM",1,0)</f>
        <v>0</v>
      </c>
      <c r="AG1036">
        <f>IF(Merge6[[#This Row],[Position2]]="CM",1,0)</f>
        <v>0</v>
      </c>
      <c r="AH1036">
        <f>IF(Merge6[[#This Row],[Position2]]="CAM",1,0)</f>
        <v>1</v>
      </c>
      <c r="AI1036">
        <f>IF(Merge6[[#This Row],[Position2]]="RM",1,0)</f>
        <v>0</v>
      </c>
      <c r="AJ1036">
        <f>IF(Merge6[[#This Row],[Position2]]="LW",1,0)</f>
        <v>0</v>
      </c>
      <c r="AK1036">
        <f>IF(Merge6[[#This Row],[Position2]]="RW",1,0)</f>
        <v>0</v>
      </c>
      <c r="AL1036">
        <f>IF(Merge6[[#This Row],[Position2]]="CF",1,0)</f>
        <v>0</v>
      </c>
      <c r="AM1036">
        <f>IF(Merge6[[#This Row],[Position2]]="ST",1,0)</f>
        <v>0</v>
      </c>
      <c r="AN1036">
        <v>79</v>
      </c>
      <c r="AO1036">
        <v>82</v>
      </c>
      <c r="AP1036">
        <v>64</v>
      </c>
      <c r="AQ1036">
        <v>74</v>
      </c>
      <c r="AR1036">
        <v>68</v>
      </c>
      <c r="AS1036">
        <v>39</v>
      </c>
      <c r="AT1036">
        <v>75</v>
      </c>
      <c r="AU1036">
        <v>71</v>
      </c>
      <c r="AV1036">
        <v>72</v>
      </c>
      <c r="AW1036">
        <v>83</v>
      </c>
      <c r="AX1036">
        <v>65</v>
      </c>
      <c r="AY1036">
        <v>77</v>
      </c>
      <c r="AZ1036">
        <v>73</v>
      </c>
      <c r="BA1036">
        <v>47</v>
      </c>
      <c r="BB1036">
        <v>53</v>
      </c>
      <c r="BC1036">
        <v>57</v>
      </c>
      <c r="BD1036">
        <v>90</v>
      </c>
      <c r="BE1036">
        <v>74</v>
      </c>
      <c r="BF1036">
        <v>55</v>
      </c>
      <c r="BG1036">
        <v>93</v>
      </c>
      <c r="BH1036">
        <v>81</v>
      </c>
      <c r="BI1036">
        <v>92</v>
      </c>
      <c r="BJ1036">
        <v>56</v>
      </c>
      <c r="BK1036">
        <v>8</v>
      </c>
      <c r="BL1036">
        <v>12</v>
      </c>
      <c r="BM1036">
        <v>8</v>
      </c>
      <c r="BN1036">
        <v>9</v>
      </c>
      <c r="BO1036">
        <v>10</v>
      </c>
      <c r="BP1036">
        <v>64</v>
      </c>
      <c r="BQ1036">
        <v>72</v>
      </c>
      <c r="BR1036">
        <v>68</v>
      </c>
      <c r="BS1036">
        <v>58</v>
      </c>
      <c r="BT1036">
        <v>72</v>
      </c>
      <c r="BU1036">
        <v>81</v>
      </c>
    </row>
    <row r="1037" spans="1:73" x14ac:dyDescent="0.25">
      <c r="A1037" t="s">
        <v>748</v>
      </c>
      <c r="B1037">
        <v>35</v>
      </c>
      <c r="C1037" t="s">
        <v>17</v>
      </c>
      <c r="D1037">
        <v>27</v>
      </c>
      <c r="E1037">
        <f>Merge6[[#This Row],[age]]^2</f>
        <v>729</v>
      </c>
      <c r="F1037" s="1">
        <v>25000000</v>
      </c>
      <c r="G1037" s="1">
        <v>22000000</v>
      </c>
      <c r="H1037" s="1">
        <f>Merge6[[#This Row],[MV at time]]/1000000</f>
        <v>25</v>
      </c>
      <c r="I1037" s="1">
        <f>Merge6[[#This Row],[fee]]/1000000</f>
        <v>22</v>
      </c>
      <c r="J1037" s="2">
        <f>Merge6[[#This Row],[fee]]/Merge6[[#This Row],[MV at time]]</f>
        <v>0.88</v>
      </c>
      <c r="K1037" t="s">
        <v>509</v>
      </c>
      <c r="L1037" t="s">
        <v>11</v>
      </c>
      <c r="M1037" t="s">
        <v>363</v>
      </c>
      <c r="N1037" t="s">
        <v>177</v>
      </c>
      <c r="O103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3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37" t="s">
        <v>55</v>
      </c>
      <c r="R1037" t="s">
        <v>55</v>
      </c>
      <c r="S1037">
        <v>80</v>
      </c>
      <c r="T1037">
        <v>80</v>
      </c>
      <c r="U1037">
        <f>Merge6[[#This Row],[POT]]-Merge6[[#This Row],[TOT]]</f>
        <v>0</v>
      </c>
      <c r="V1037" t="s">
        <v>8</v>
      </c>
      <c r="W1037">
        <f>IF(Merge6[[#This Row],[Preffoot]]="Right",1,0)</f>
        <v>1</v>
      </c>
      <c r="X1037" t="s">
        <v>20</v>
      </c>
      <c r="Y1037">
        <f>IF(Merge6[[#This Row],[Position2]]="GK",1,0)</f>
        <v>0</v>
      </c>
      <c r="Z1037">
        <f>IF(Merge6[[#This Row],[Position2]]="LB",1,0)</f>
        <v>0</v>
      </c>
      <c r="AA1037">
        <f>IF(Merge6[[#This Row],[Position2]]="CB",1,0)</f>
        <v>0</v>
      </c>
      <c r="AB1037">
        <f>IF(Merge6[[#This Row],[Position2]]="RB",1,0)</f>
        <v>0</v>
      </c>
      <c r="AC1037">
        <f>IF(Merge6[[#This Row],[Position2]]="LWB",1,0)</f>
        <v>0</v>
      </c>
      <c r="AD1037">
        <f>IF(Merge6[[#This Row],[Position2]]="RWB",1,0)</f>
        <v>0</v>
      </c>
      <c r="AE1037">
        <f>IF(Merge6[[#This Row],[Position2]]="LM",1,0)</f>
        <v>0</v>
      </c>
      <c r="AF1037">
        <f>IF(Merge6[[#This Row],[Position2]]="CDM",1,0)</f>
        <v>0</v>
      </c>
      <c r="AG1037">
        <f>IF(Merge6[[#This Row],[Position2]]="CM",1,0)</f>
        <v>1</v>
      </c>
      <c r="AH1037">
        <f>IF(Merge6[[#This Row],[Position2]]="CAM",1,0)</f>
        <v>0</v>
      </c>
      <c r="AI1037">
        <f>IF(Merge6[[#This Row],[Position2]]="RM",1,0)</f>
        <v>0</v>
      </c>
      <c r="AJ1037">
        <f>IF(Merge6[[#This Row],[Position2]]="LW",1,0)</f>
        <v>0</v>
      </c>
      <c r="AK1037">
        <f>IF(Merge6[[#This Row],[Position2]]="RW",1,0)</f>
        <v>0</v>
      </c>
      <c r="AL1037">
        <f>IF(Merge6[[#This Row],[Position2]]="CF",1,0)</f>
        <v>0</v>
      </c>
      <c r="AM1037">
        <f>IF(Merge6[[#This Row],[Position2]]="ST",1,0)</f>
        <v>0</v>
      </c>
      <c r="AN1037">
        <v>81</v>
      </c>
      <c r="AO1037">
        <v>77</v>
      </c>
      <c r="AP1037">
        <v>67</v>
      </c>
      <c r="AQ1037">
        <v>83</v>
      </c>
      <c r="AR1037">
        <v>81</v>
      </c>
      <c r="AS1037">
        <v>59</v>
      </c>
      <c r="AT1037">
        <v>81</v>
      </c>
      <c r="AU1037">
        <v>60</v>
      </c>
      <c r="AV1037">
        <v>77</v>
      </c>
      <c r="AW1037">
        <v>67</v>
      </c>
      <c r="AX1037">
        <v>75</v>
      </c>
      <c r="AY1037">
        <v>60</v>
      </c>
      <c r="AZ1037">
        <v>60</v>
      </c>
      <c r="BA1037">
        <v>75</v>
      </c>
      <c r="BB1037">
        <v>74</v>
      </c>
      <c r="BC1037">
        <v>76</v>
      </c>
      <c r="BD1037">
        <v>74</v>
      </c>
      <c r="BE1037">
        <v>87</v>
      </c>
      <c r="BF1037">
        <v>66</v>
      </c>
      <c r="BG1037">
        <v>77</v>
      </c>
      <c r="BH1037">
        <v>78</v>
      </c>
      <c r="BI1037">
        <v>78</v>
      </c>
      <c r="BJ1037">
        <v>68</v>
      </c>
      <c r="BK1037">
        <v>13</v>
      </c>
      <c r="BL1037">
        <v>14</v>
      </c>
      <c r="BM1037">
        <v>9</v>
      </c>
      <c r="BN1037">
        <v>12</v>
      </c>
      <c r="BO1037">
        <v>8</v>
      </c>
      <c r="BP1037">
        <v>77</v>
      </c>
      <c r="BQ1037">
        <v>80</v>
      </c>
      <c r="BR1037">
        <v>68</v>
      </c>
      <c r="BS1037">
        <v>80</v>
      </c>
      <c r="BT1037">
        <v>75</v>
      </c>
      <c r="BU1037">
        <v>79</v>
      </c>
    </row>
    <row r="1038" spans="1:73" x14ac:dyDescent="0.25">
      <c r="A1038" t="s">
        <v>261</v>
      </c>
      <c r="B1038">
        <v>0</v>
      </c>
      <c r="C1038" t="s">
        <v>84</v>
      </c>
      <c r="D1038">
        <v>26</v>
      </c>
      <c r="E1038">
        <f>Merge6[[#This Row],[age]]^2</f>
        <v>676</v>
      </c>
      <c r="F1038" s="1">
        <v>65000000</v>
      </c>
      <c r="G1038" s="1">
        <v>35000000</v>
      </c>
      <c r="H1038" s="1">
        <f>Merge6[[#This Row],[MV at time]]/1000000</f>
        <v>65</v>
      </c>
      <c r="I1038" s="1">
        <f>Merge6[[#This Row],[fee]]/1000000</f>
        <v>35</v>
      </c>
      <c r="J1038" s="2">
        <f>Merge6[[#This Row],[fee]]/Merge6[[#This Row],[MV at time]]</f>
        <v>0.53846153846153844</v>
      </c>
      <c r="K1038" t="s">
        <v>2</v>
      </c>
      <c r="L1038" t="s">
        <v>133</v>
      </c>
      <c r="M1038" t="s">
        <v>58</v>
      </c>
      <c r="N1038" t="s">
        <v>231</v>
      </c>
      <c r="O103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3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38" t="s">
        <v>60</v>
      </c>
      <c r="R1038" t="s">
        <v>6</v>
      </c>
      <c r="S1038">
        <v>89</v>
      </c>
      <c r="T1038">
        <v>92</v>
      </c>
      <c r="U1038">
        <f>Merge6[[#This Row],[POT]]-Merge6[[#This Row],[TOT]]</f>
        <v>3</v>
      </c>
      <c r="V1038" t="s">
        <v>43</v>
      </c>
      <c r="W1038">
        <f>IF(Merge6[[#This Row],[Preffoot]]="Right",1,0)</f>
        <v>0</v>
      </c>
      <c r="X1038" t="s">
        <v>87</v>
      </c>
      <c r="Y1038">
        <f>IF(Merge6[[#This Row],[Position2]]="GK",1,0)</f>
        <v>1</v>
      </c>
      <c r="Z1038">
        <f>IF(Merge6[[#This Row],[Position2]]="LB",1,0)</f>
        <v>0</v>
      </c>
      <c r="AA1038">
        <f>IF(Merge6[[#This Row],[Position2]]="CB",1,0)</f>
        <v>0</v>
      </c>
      <c r="AB1038">
        <f>IF(Merge6[[#This Row],[Position2]]="RB",1,0)</f>
        <v>0</v>
      </c>
      <c r="AC1038">
        <f>IF(Merge6[[#This Row],[Position2]]="LWB",1,0)</f>
        <v>0</v>
      </c>
      <c r="AD1038">
        <f>IF(Merge6[[#This Row],[Position2]]="RWB",1,0)</f>
        <v>0</v>
      </c>
      <c r="AE1038">
        <f>IF(Merge6[[#This Row],[Position2]]="LM",1,0)</f>
        <v>0</v>
      </c>
      <c r="AF1038">
        <f>IF(Merge6[[#This Row],[Position2]]="CDM",1,0)</f>
        <v>0</v>
      </c>
      <c r="AG1038">
        <f>IF(Merge6[[#This Row],[Position2]]="CM",1,0)</f>
        <v>0</v>
      </c>
      <c r="AH1038">
        <f>IF(Merge6[[#This Row],[Position2]]="CAM",1,0)</f>
        <v>0</v>
      </c>
      <c r="AI1038">
        <f>IF(Merge6[[#This Row],[Position2]]="RM",1,0)</f>
        <v>0</v>
      </c>
      <c r="AJ1038">
        <f>IF(Merge6[[#This Row],[Position2]]="LW",1,0)</f>
        <v>0</v>
      </c>
      <c r="AK1038">
        <f>IF(Merge6[[#This Row],[Position2]]="RW",1,0)</f>
        <v>0</v>
      </c>
      <c r="AL1038">
        <f>IF(Merge6[[#This Row],[Position2]]="CF",1,0)</f>
        <v>0</v>
      </c>
      <c r="AM1038">
        <f>IF(Merge6[[#This Row],[Position2]]="ST",1,0)</f>
        <v>0</v>
      </c>
      <c r="AN1038">
        <v>23</v>
      </c>
      <c r="AO1038">
        <v>13</v>
      </c>
      <c r="AP1038">
        <v>14</v>
      </c>
      <c r="AQ1038">
        <v>33</v>
      </c>
      <c r="AR1038">
        <v>35</v>
      </c>
      <c r="AS1038">
        <v>13</v>
      </c>
      <c r="AT1038">
        <v>36</v>
      </c>
      <c r="AU1038">
        <v>14</v>
      </c>
      <c r="AV1038">
        <v>17</v>
      </c>
      <c r="AW1038">
        <v>19</v>
      </c>
      <c r="AX1038">
        <v>20</v>
      </c>
      <c r="AY1038">
        <v>27</v>
      </c>
      <c r="AZ1038">
        <v>12</v>
      </c>
      <c r="BA1038">
        <v>11</v>
      </c>
      <c r="BB1038">
        <v>16</v>
      </c>
      <c r="BC1038">
        <v>18</v>
      </c>
      <c r="BD1038">
        <v>46</v>
      </c>
      <c r="BE1038">
        <v>38</v>
      </c>
      <c r="BF1038">
        <v>70</v>
      </c>
      <c r="BG1038">
        <v>45</v>
      </c>
      <c r="BH1038">
        <v>52</v>
      </c>
      <c r="BI1038">
        <v>61</v>
      </c>
      <c r="BJ1038">
        <v>68</v>
      </c>
      <c r="BK1038">
        <v>86</v>
      </c>
      <c r="BL1038">
        <v>86</v>
      </c>
      <c r="BM1038">
        <v>90</v>
      </c>
      <c r="BN1038">
        <v>72</v>
      </c>
      <c r="BO1038">
        <v>88</v>
      </c>
      <c r="BP1038">
        <v>23</v>
      </c>
      <c r="BQ1038">
        <v>80</v>
      </c>
      <c r="BR1038">
        <v>13</v>
      </c>
      <c r="BS1038">
        <v>15</v>
      </c>
      <c r="BT1038">
        <v>44</v>
      </c>
      <c r="BU1038">
        <v>52</v>
      </c>
    </row>
    <row r="1039" spans="1:73" x14ac:dyDescent="0.25">
      <c r="A1039" t="s">
        <v>749</v>
      </c>
      <c r="B1039">
        <v>33</v>
      </c>
      <c r="C1039" t="s">
        <v>33</v>
      </c>
      <c r="D1039">
        <v>20</v>
      </c>
      <c r="E1039">
        <f>Merge6[[#This Row],[age]]^2</f>
        <v>400</v>
      </c>
      <c r="F1039" s="1">
        <v>400000</v>
      </c>
      <c r="G1039" s="1">
        <v>12000000</v>
      </c>
      <c r="H1039" s="1">
        <f>Merge6[[#This Row],[MV at time]]/1000000</f>
        <v>0.4</v>
      </c>
      <c r="I1039" s="1">
        <f>Merge6[[#This Row],[fee]]/1000000</f>
        <v>12</v>
      </c>
      <c r="J1039" s="2">
        <f>Merge6[[#This Row],[fee]]/Merge6[[#This Row],[MV at time]]</f>
        <v>30</v>
      </c>
      <c r="K1039" t="s">
        <v>509</v>
      </c>
      <c r="L1039" t="s">
        <v>238</v>
      </c>
      <c r="M1039" t="s">
        <v>168</v>
      </c>
      <c r="N1039" t="s">
        <v>169</v>
      </c>
      <c r="O103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03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39" t="s">
        <v>14</v>
      </c>
      <c r="R1039" t="s">
        <v>6</v>
      </c>
      <c r="S1039">
        <v>71</v>
      </c>
      <c r="T1039">
        <v>79</v>
      </c>
      <c r="U1039">
        <f>Merge6[[#This Row],[POT]]-Merge6[[#This Row],[TOT]]</f>
        <v>8</v>
      </c>
      <c r="V1039" t="s">
        <v>8</v>
      </c>
      <c r="W1039">
        <f>IF(Merge6[[#This Row],[Preffoot]]="Right",1,0)</f>
        <v>1</v>
      </c>
      <c r="X1039" t="s">
        <v>27</v>
      </c>
      <c r="Y1039">
        <f>IF(Merge6[[#This Row],[Position2]]="GK",1,0)</f>
        <v>0</v>
      </c>
      <c r="Z1039">
        <f>IF(Merge6[[#This Row],[Position2]]="LB",1,0)</f>
        <v>0</v>
      </c>
      <c r="AA1039">
        <f>IF(Merge6[[#This Row],[Position2]]="CB",1,0)</f>
        <v>0</v>
      </c>
      <c r="AB1039">
        <f>IF(Merge6[[#This Row],[Position2]]="RB",1,0)</f>
        <v>1</v>
      </c>
      <c r="AC1039">
        <f>IF(Merge6[[#This Row],[Position2]]="LWB",1,0)</f>
        <v>0</v>
      </c>
      <c r="AD1039">
        <f>IF(Merge6[[#This Row],[Position2]]="RWB",1,0)</f>
        <v>0</v>
      </c>
      <c r="AE1039">
        <f>IF(Merge6[[#This Row],[Position2]]="LM",1,0)</f>
        <v>0</v>
      </c>
      <c r="AF1039">
        <f>IF(Merge6[[#This Row],[Position2]]="CDM",1,0)</f>
        <v>0</v>
      </c>
      <c r="AG1039">
        <f>IF(Merge6[[#This Row],[Position2]]="CM",1,0)</f>
        <v>0</v>
      </c>
      <c r="AH1039">
        <f>IF(Merge6[[#This Row],[Position2]]="CAM",1,0)</f>
        <v>0</v>
      </c>
      <c r="AI1039">
        <f>IF(Merge6[[#This Row],[Position2]]="RM",1,0)</f>
        <v>0</v>
      </c>
      <c r="AJ1039">
        <f>IF(Merge6[[#This Row],[Position2]]="LW",1,0)</f>
        <v>0</v>
      </c>
      <c r="AK1039">
        <f>IF(Merge6[[#This Row],[Position2]]="RW",1,0)</f>
        <v>0</v>
      </c>
      <c r="AL1039">
        <f>IF(Merge6[[#This Row],[Position2]]="CF",1,0)</f>
        <v>0</v>
      </c>
      <c r="AM1039">
        <f>IF(Merge6[[#This Row],[Position2]]="ST",1,0)</f>
        <v>0</v>
      </c>
      <c r="AN1039">
        <v>71</v>
      </c>
      <c r="AO1039">
        <v>74</v>
      </c>
      <c r="AP1039">
        <v>69</v>
      </c>
      <c r="AQ1039">
        <v>67</v>
      </c>
      <c r="AR1039">
        <v>53</v>
      </c>
      <c r="AS1039">
        <v>58</v>
      </c>
      <c r="AT1039">
        <v>52</v>
      </c>
      <c r="AU1039">
        <v>40</v>
      </c>
      <c r="AV1039">
        <v>51</v>
      </c>
      <c r="AW1039">
        <v>71</v>
      </c>
      <c r="AX1039">
        <v>42</v>
      </c>
      <c r="AY1039">
        <v>46</v>
      </c>
      <c r="AZ1039">
        <v>47</v>
      </c>
      <c r="BA1039">
        <v>67</v>
      </c>
      <c r="BB1039">
        <v>71</v>
      </c>
      <c r="BC1039">
        <v>67</v>
      </c>
      <c r="BD1039">
        <v>83</v>
      </c>
      <c r="BE1039">
        <v>72</v>
      </c>
      <c r="BF1039">
        <v>62</v>
      </c>
      <c r="BG1039">
        <v>73</v>
      </c>
      <c r="BH1039">
        <v>86</v>
      </c>
      <c r="BI1039">
        <v>78</v>
      </c>
      <c r="BJ1039">
        <v>74</v>
      </c>
      <c r="BK1039">
        <v>6</v>
      </c>
      <c r="BL1039">
        <v>10</v>
      </c>
      <c r="BM1039">
        <v>15</v>
      </c>
      <c r="BN1039">
        <v>6</v>
      </c>
      <c r="BO1039">
        <v>7</v>
      </c>
      <c r="BP1039">
        <v>68</v>
      </c>
      <c r="BQ1039">
        <v>71</v>
      </c>
      <c r="BR1039">
        <v>64</v>
      </c>
      <c r="BS1039">
        <v>66</v>
      </c>
      <c r="BT1039">
        <v>58</v>
      </c>
      <c r="BU1039">
        <v>70</v>
      </c>
    </row>
    <row r="1040" spans="1:73" x14ac:dyDescent="0.25">
      <c r="A1040" t="s">
        <v>251</v>
      </c>
      <c r="B1040">
        <v>10</v>
      </c>
      <c r="C1040" t="s">
        <v>1</v>
      </c>
      <c r="D1040">
        <v>21</v>
      </c>
      <c r="E1040">
        <f>Merge6[[#This Row],[age]]^2</f>
        <v>441</v>
      </c>
      <c r="F1040" s="1">
        <v>18000000</v>
      </c>
      <c r="G1040" s="1">
        <v>37000000</v>
      </c>
      <c r="H1040" s="1">
        <f>Merge6[[#This Row],[MV at time]]/1000000</f>
        <v>18</v>
      </c>
      <c r="I1040" s="1">
        <f>Merge6[[#This Row],[fee]]/1000000</f>
        <v>37</v>
      </c>
      <c r="J1040" s="2">
        <f>Merge6[[#This Row],[fee]]/Merge6[[#This Row],[MV at time]]</f>
        <v>2.0555555555555554</v>
      </c>
      <c r="K1040" t="s">
        <v>2</v>
      </c>
      <c r="L1040" t="s">
        <v>252</v>
      </c>
      <c r="M1040" t="s">
        <v>253</v>
      </c>
      <c r="N1040" t="s">
        <v>242</v>
      </c>
      <c r="O104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4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40" t="s">
        <v>91</v>
      </c>
      <c r="R1040" t="s">
        <v>55</v>
      </c>
      <c r="S1040">
        <v>75</v>
      </c>
      <c r="T1040">
        <v>84</v>
      </c>
      <c r="U1040">
        <f>Merge6[[#This Row],[POT]]-Merge6[[#This Row],[TOT]]</f>
        <v>9</v>
      </c>
      <c r="V1040" t="s">
        <v>8</v>
      </c>
      <c r="W1040">
        <f>IF(Merge6[[#This Row],[Preffoot]]="Right",1,0)</f>
        <v>1</v>
      </c>
      <c r="X1040" t="s">
        <v>9</v>
      </c>
      <c r="Y1040">
        <f>IF(Merge6[[#This Row],[Position2]]="GK",1,0)</f>
        <v>0</v>
      </c>
      <c r="Z1040">
        <f>IF(Merge6[[#This Row],[Position2]]="LB",1,0)</f>
        <v>0</v>
      </c>
      <c r="AA1040">
        <f>IF(Merge6[[#This Row],[Position2]]="CB",1,0)</f>
        <v>1</v>
      </c>
      <c r="AB1040">
        <f>IF(Merge6[[#This Row],[Position2]]="RB",1,0)</f>
        <v>0</v>
      </c>
      <c r="AC1040">
        <f>IF(Merge6[[#This Row],[Position2]]="LWB",1,0)</f>
        <v>0</v>
      </c>
      <c r="AD1040">
        <f>IF(Merge6[[#This Row],[Position2]]="RWB",1,0)</f>
        <v>0</v>
      </c>
      <c r="AE1040">
        <f>IF(Merge6[[#This Row],[Position2]]="LM",1,0)</f>
        <v>0</v>
      </c>
      <c r="AF1040">
        <f>IF(Merge6[[#This Row],[Position2]]="CDM",1,0)</f>
        <v>0</v>
      </c>
      <c r="AG1040">
        <f>IF(Merge6[[#This Row],[Position2]]="CM",1,0)</f>
        <v>0</v>
      </c>
      <c r="AH1040">
        <f>IF(Merge6[[#This Row],[Position2]]="CAM",1,0)</f>
        <v>0</v>
      </c>
      <c r="AI1040">
        <f>IF(Merge6[[#This Row],[Position2]]="RM",1,0)</f>
        <v>0</v>
      </c>
      <c r="AJ1040">
        <f>IF(Merge6[[#This Row],[Position2]]="LW",1,0)</f>
        <v>0</v>
      </c>
      <c r="AK1040">
        <f>IF(Merge6[[#This Row],[Position2]]="RW",1,0)</f>
        <v>0</v>
      </c>
      <c r="AL1040">
        <f>IF(Merge6[[#This Row],[Position2]]="CF",1,0)</f>
        <v>0</v>
      </c>
      <c r="AM1040">
        <f>IF(Merge6[[#This Row],[Position2]]="ST",1,0)</f>
        <v>0</v>
      </c>
      <c r="AN1040">
        <v>64</v>
      </c>
      <c r="AO1040">
        <v>63</v>
      </c>
      <c r="AP1040">
        <v>56</v>
      </c>
      <c r="AQ1040">
        <v>65</v>
      </c>
      <c r="AR1040">
        <v>60</v>
      </c>
      <c r="AS1040">
        <v>74</v>
      </c>
      <c r="AT1040">
        <v>65</v>
      </c>
      <c r="AU1040">
        <v>37</v>
      </c>
      <c r="AV1040">
        <v>40</v>
      </c>
      <c r="AW1040">
        <v>45</v>
      </c>
      <c r="AX1040">
        <v>38</v>
      </c>
      <c r="AY1040">
        <v>36</v>
      </c>
      <c r="AZ1040">
        <v>32</v>
      </c>
      <c r="BA1040">
        <v>73</v>
      </c>
      <c r="BB1040">
        <v>83</v>
      </c>
      <c r="BC1040">
        <v>78</v>
      </c>
      <c r="BD1040">
        <v>72</v>
      </c>
      <c r="BE1040">
        <v>74</v>
      </c>
      <c r="BF1040">
        <v>67</v>
      </c>
      <c r="BG1040">
        <v>65</v>
      </c>
      <c r="BH1040">
        <v>76</v>
      </c>
      <c r="BI1040">
        <v>69</v>
      </c>
      <c r="BJ1040">
        <v>77</v>
      </c>
      <c r="BK1040">
        <v>10</v>
      </c>
      <c r="BL1040">
        <v>9</v>
      </c>
      <c r="BM1040">
        <v>9</v>
      </c>
      <c r="BN1040">
        <v>14</v>
      </c>
      <c r="BO1040">
        <v>12</v>
      </c>
      <c r="BP1040">
        <v>80</v>
      </c>
      <c r="BQ1040">
        <v>75</v>
      </c>
      <c r="BR1040">
        <v>48</v>
      </c>
      <c r="BS1040">
        <v>74</v>
      </c>
      <c r="BT1040">
        <v>56</v>
      </c>
      <c r="BU1040">
        <v>68</v>
      </c>
    </row>
    <row r="1041" spans="1:73" x14ac:dyDescent="0.25">
      <c r="A1041" t="s">
        <v>251</v>
      </c>
      <c r="B1041">
        <v>10</v>
      </c>
      <c r="C1041" t="s">
        <v>1</v>
      </c>
      <c r="D1041">
        <v>25</v>
      </c>
      <c r="E1041">
        <f>Merge6[[#This Row],[age]]^2</f>
        <v>625</v>
      </c>
      <c r="F1041" s="1">
        <v>22000000</v>
      </c>
      <c r="G1041" s="1">
        <v>12000000</v>
      </c>
      <c r="H1041" s="1">
        <f>Merge6[[#This Row],[MV at time]]/1000000</f>
        <v>22</v>
      </c>
      <c r="I1041" s="1">
        <f>Merge6[[#This Row],[fee]]/1000000</f>
        <v>12</v>
      </c>
      <c r="J1041" s="2">
        <f>Merge6[[#This Row],[fee]]/Merge6[[#This Row],[MV at time]]</f>
        <v>0.54545454545454541</v>
      </c>
      <c r="K1041" t="s">
        <v>1233</v>
      </c>
      <c r="L1041" t="s">
        <v>252</v>
      </c>
      <c r="M1041" t="s">
        <v>242</v>
      </c>
      <c r="N1041" t="s">
        <v>181</v>
      </c>
      <c r="O104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4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41" t="s">
        <v>55</v>
      </c>
      <c r="R1041" t="s">
        <v>60</v>
      </c>
      <c r="S1041">
        <v>76</v>
      </c>
      <c r="T1041">
        <v>79</v>
      </c>
      <c r="U1041">
        <f>Merge6[[#This Row],[POT]]-Merge6[[#This Row],[TOT]]</f>
        <v>3</v>
      </c>
      <c r="V1041" t="s">
        <v>8</v>
      </c>
      <c r="W1041">
        <f>IF(Merge6[[#This Row],[Preffoot]]="Right",1,0)</f>
        <v>1</v>
      </c>
      <c r="X1041" t="s">
        <v>9</v>
      </c>
      <c r="Y1041">
        <f>IF(Merge6[[#This Row],[Position2]]="GK",1,0)</f>
        <v>0</v>
      </c>
      <c r="Z1041">
        <f>IF(Merge6[[#This Row],[Position2]]="LB",1,0)</f>
        <v>0</v>
      </c>
      <c r="AA1041">
        <f>IF(Merge6[[#This Row],[Position2]]="CB",1,0)</f>
        <v>1</v>
      </c>
      <c r="AB1041">
        <f>IF(Merge6[[#This Row],[Position2]]="RB",1,0)</f>
        <v>0</v>
      </c>
      <c r="AC1041">
        <f>IF(Merge6[[#This Row],[Position2]]="LWB",1,0)</f>
        <v>0</v>
      </c>
      <c r="AD1041">
        <f>IF(Merge6[[#This Row],[Position2]]="RWB",1,0)</f>
        <v>0</v>
      </c>
      <c r="AE1041">
        <f>IF(Merge6[[#This Row],[Position2]]="LM",1,0)</f>
        <v>0</v>
      </c>
      <c r="AF1041">
        <f>IF(Merge6[[#This Row],[Position2]]="CDM",1,0)</f>
        <v>0</v>
      </c>
      <c r="AG1041">
        <f>IF(Merge6[[#This Row],[Position2]]="CM",1,0)</f>
        <v>0</v>
      </c>
      <c r="AH1041">
        <f>IF(Merge6[[#This Row],[Position2]]="CAM",1,0)</f>
        <v>0</v>
      </c>
      <c r="AI1041">
        <f>IF(Merge6[[#This Row],[Position2]]="RM",1,0)</f>
        <v>0</v>
      </c>
      <c r="AJ1041">
        <f>IF(Merge6[[#This Row],[Position2]]="LW",1,0)</f>
        <v>0</v>
      </c>
      <c r="AK1041">
        <f>IF(Merge6[[#This Row],[Position2]]="RW",1,0)</f>
        <v>0</v>
      </c>
      <c r="AL1041">
        <f>IF(Merge6[[#This Row],[Position2]]="CF",1,0)</f>
        <v>0</v>
      </c>
      <c r="AM1041">
        <f>IF(Merge6[[#This Row],[Position2]]="ST",1,0)</f>
        <v>0</v>
      </c>
      <c r="AN1041">
        <v>66</v>
      </c>
      <c r="AO1041">
        <v>64</v>
      </c>
      <c r="AP1041">
        <v>64</v>
      </c>
      <c r="AQ1041">
        <v>73</v>
      </c>
      <c r="AR1041">
        <v>66</v>
      </c>
      <c r="AS1041">
        <v>73</v>
      </c>
      <c r="AT1041">
        <v>65</v>
      </c>
      <c r="AU1041">
        <v>37</v>
      </c>
      <c r="AV1041">
        <v>40</v>
      </c>
      <c r="AW1041">
        <v>54</v>
      </c>
      <c r="AX1041">
        <v>38</v>
      </c>
      <c r="AY1041">
        <v>41</v>
      </c>
      <c r="AZ1041">
        <v>32</v>
      </c>
      <c r="BA1041" t="s">
        <v>1234</v>
      </c>
      <c r="BB1041">
        <v>79</v>
      </c>
      <c r="BC1041">
        <v>78</v>
      </c>
      <c r="BD1041">
        <v>72</v>
      </c>
      <c r="BE1041">
        <v>73</v>
      </c>
      <c r="BF1041">
        <v>80</v>
      </c>
      <c r="BG1041">
        <v>64</v>
      </c>
      <c r="BH1041">
        <v>77</v>
      </c>
      <c r="BI1041">
        <v>67</v>
      </c>
      <c r="BJ1041">
        <v>86</v>
      </c>
      <c r="BK1041">
        <v>10</v>
      </c>
      <c r="BL1041">
        <v>9</v>
      </c>
      <c r="BM1041">
        <v>9</v>
      </c>
      <c r="BN1041">
        <v>14</v>
      </c>
      <c r="BO1041">
        <v>12</v>
      </c>
      <c r="BP1041">
        <v>78</v>
      </c>
      <c r="BQ1041">
        <v>73</v>
      </c>
      <c r="BR1041">
        <v>53</v>
      </c>
      <c r="BS1041">
        <v>76</v>
      </c>
      <c r="BT1041">
        <v>59</v>
      </c>
      <c r="BU1041">
        <v>69</v>
      </c>
    </row>
    <row r="1042" spans="1:73" x14ac:dyDescent="0.25">
      <c r="A1042" t="s">
        <v>336</v>
      </c>
      <c r="B1042">
        <v>35</v>
      </c>
      <c r="C1042" t="s">
        <v>57</v>
      </c>
      <c r="D1042">
        <v>26</v>
      </c>
      <c r="E1042">
        <f>Merge6[[#This Row],[age]]^2</f>
        <v>676</v>
      </c>
      <c r="F1042" s="1">
        <v>12000000</v>
      </c>
      <c r="G1042" s="1">
        <v>20000000</v>
      </c>
      <c r="H1042" s="1">
        <f>Merge6[[#This Row],[MV at time]]/1000000</f>
        <v>12</v>
      </c>
      <c r="I1042" s="1">
        <f>Merge6[[#This Row],[fee]]/1000000</f>
        <v>20</v>
      </c>
      <c r="J1042" s="2">
        <f>Merge6[[#This Row],[fee]]/Merge6[[#This Row],[MV at time]]</f>
        <v>1.6666666666666667</v>
      </c>
      <c r="K1042" t="s">
        <v>2</v>
      </c>
      <c r="L1042" t="s">
        <v>287</v>
      </c>
      <c r="M1042" t="s">
        <v>337</v>
      </c>
      <c r="N1042" t="s">
        <v>218</v>
      </c>
      <c r="O104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4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42" t="s">
        <v>91</v>
      </c>
      <c r="R1042" t="s">
        <v>91</v>
      </c>
      <c r="S1042">
        <v>78</v>
      </c>
      <c r="T1042">
        <v>81</v>
      </c>
      <c r="U1042">
        <f>Merge6[[#This Row],[POT]]-Merge6[[#This Row],[TOT]]</f>
        <v>3</v>
      </c>
      <c r="V1042" t="s">
        <v>43</v>
      </c>
      <c r="W1042">
        <f>IF(Merge6[[#This Row],[Preffoot]]="Right",1,0)</f>
        <v>0</v>
      </c>
      <c r="X1042" t="s">
        <v>20</v>
      </c>
      <c r="Y1042">
        <f>IF(Merge6[[#This Row],[Position2]]="GK",1,0)</f>
        <v>0</v>
      </c>
      <c r="Z1042">
        <f>IF(Merge6[[#This Row],[Position2]]="LB",1,0)</f>
        <v>0</v>
      </c>
      <c r="AA1042">
        <f>IF(Merge6[[#This Row],[Position2]]="CB",1,0)</f>
        <v>0</v>
      </c>
      <c r="AB1042">
        <f>IF(Merge6[[#This Row],[Position2]]="RB",1,0)</f>
        <v>0</v>
      </c>
      <c r="AC1042">
        <f>IF(Merge6[[#This Row],[Position2]]="LWB",1,0)</f>
        <v>0</v>
      </c>
      <c r="AD1042">
        <f>IF(Merge6[[#This Row],[Position2]]="RWB",1,0)</f>
        <v>0</v>
      </c>
      <c r="AE1042">
        <f>IF(Merge6[[#This Row],[Position2]]="LM",1,0)</f>
        <v>0</v>
      </c>
      <c r="AF1042">
        <f>IF(Merge6[[#This Row],[Position2]]="CDM",1,0)</f>
        <v>0</v>
      </c>
      <c r="AG1042">
        <f>IF(Merge6[[#This Row],[Position2]]="CM",1,0)</f>
        <v>1</v>
      </c>
      <c r="AH1042">
        <f>IF(Merge6[[#This Row],[Position2]]="CAM",1,0)</f>
        <v>0</v>
      </c>
      <c r="AI1042">
        <f>IF(Merge6[[#This Row],[Position2]]="RM",1,0)</f>
        <v>0</v>
      </c>
      <c r="AJ1042">
        <f>IF(Merge6[[#This Row],[Position2]]="LW",1,0)</f>
        <v>0</v>
      </c>
      <c r="AK1042">
        <f>IF(Merge6[[#This Row],[Position2]]="RW",1,0)</f>
        <v>0</v>
      </c>
      <c r="AL1042">
        <f>IF(Merge6[[#This Row],[Position2]]="CF",1,0)</f>
        <v>0</v>
      </c>
      <c r="AM1042">
        <f>IF(Merge6[[#This Row],[Position2]]="ST",1,0)</f>
        <v>0</v>
      </c>
      <c r="AN1042">
        <v>77</v>
      </c>
      <c r="AO1042">
        <v>72</v>
      </c>
      <c r="AP1042">
        <v>67</v>
      </c>
      <c r="AQ1042">
        <v>78</v>
      </c>
      <c r="AR1042">
        <v>77</v>
      </c>
      <c r="AS1042">
        <v>76</v>
      </c>
      <c r="AT1042">
        <v>78</v>
      </c>
      <c r="AU1042">
        <v>72</v>
      </c>
      <c r="AV1042">
        <v>70</v>
      </c>
      <c r="AW1042">
        <v>71</v>
      </c>
      <c r="AX1042">
        <v>68</v>
      </c>
      <c r="AY1042">
        <v>60</v>
      </c>
      <c r="AZ1042">
        <v>66</v>
      </c>
      <c r="BA1042">
        <v>72</v>
      </c>
      <c r="BB1042">
        <v>75</v>
      </c>
      <c r="BC1042">
        <v>76</v>
      </c>
      <c r="BD1042">
        <v>71</v>
      </c>
      <c r="BE1042">
        <v>90</v>
      </c>
      <c r="BF1042">
        <v>78</v>
      </c>
      <c r="BG1042">
        <v>73</v>
      </c>
      <c r="BH1042">
        <v>74</v>
      </c>
      <c r="BI1042">
        <v>69</v>
      </c>
      <c r="BJ1042">
        <v>82</v>
      </c>
      <c r="BK1042">
        <v>14</v>
      </c>
      <c r="BL1042">
        <v>8</v>
      </c>
      <c r="BM1042">
        <v>12</v>
      </c>
      <c r="BN1042">
        <v>11</v>
      </c>
      <c r="BO1042">
        <v>15</v>
      </c>
      <c r="BP1042">
        <v>80</v>
      </c>
      <c r="BQ1042">
        <v>77</v>
      </c>
      <c r="BR1042">
        <v>75</v>
      </c>
      <c r="BS1042">
        <v>74</v>
      </c>
      <c r="BT1042">
        <v>76</v>
      </c>
      <c r="BU1042">
        <v>82</v>
      </c>
    </row>
    <row r="1043" spans="1:73" x14ac:dyDescent="0.25">
      <c r="A1043" t="s">
        <v>336</v>
      </c>
      <c r="B1043">
        <v>10</v>
      </c>
      <c r="C1043" t="s">
        <v>57</v>
      </c>
      <c r="D1043">
        <v>29</v>
      </c>
      <c r="E1043">
        <f>Merge6[[#This Row],[age]]^2</f>
        <v>841</v>
      </c>
      <c r="F1043" s="1">
        <v>15000000</v>
      </c>
      <c r="G1043" s="1">
        <v>6000000</v>
      </c>
      <c r="H1043" s="1">
        <f>Merge6[[#This Row],[MV at time]]/1000000</f>
        <v>15</v>
      </c>
      <c r="I1043" s="1">
        <f>Merge6[[#This Row],[fee]]/1000000</f>
        <v>6</v>
      </c>
      <c r="J1043" s="2">
        <f>Merge6[[#This Row],[fee]]/Merge6[[#This Row],[MV at time]]</f>
        <v>0.4</v>
      </c>
      <c r="K1043" t="s">
        <v>1050</v>
      </c>
      <c r="L1043" t="s">
        <v>287</v>
      </c>
      <c r="M1043" t="s">
        <v>218</v>
      </c>
      <c r="N1043" t="s">
        <v>36</v>
      </c>
      <c r="O104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4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43" t="s">
        <v>91</v>
      </c>
      <c r="R1043" t="s">
        <v>6</v>
      </c>
      <c r="S1043">
        <v>81</v>
      </c>
      <c r="T1043">
        <v>81</v>
      </c>
      <c r="U1043">
        <f>Merge6[[#This Row],[POT]]-Merge6[[#This Row],[TOT]]</f>
        <v>0</v>
      </c>
      <c r="V1043" t="s">
        <v>43</v>
      </c>
      <c r="W1043">
        <f>IF(Merge6[[#This Row],[Preffoot]]="Right",1,0)</f>
        <v>0</v>
      </c>
      <c r="X1043" t="s">
        <v>61</v>
      </c>
      <c r="Y1043">
        <f>IF(Merge6[[#This Row],[Position2]]="GK",1,0)</f>
        <v>0</v>
      </c>
      <c r="Z1043">
        <f>IF(Merge6[[#This Row],[Position2]]="LB",1,0)</f>
        <v>0</v>
      </c>
      <c r="AA1043">
        <f>IF(Merge6[[#This Row],[Position2]]="CB",1,0)</f>
        <v>0</v>
      </c>
      <c r="AB1043">
        <f>IF(Merge6[[#This Row],[Position2]]="RB",1,0)</f>
        <v>0</v>
      </c>
      <c r="AC1043">
        <f>IF(Merge6[[#This Row],[Position2]]="LWB",1,0)</f>
        <v>0</v>
      </c>
      <c r="AD1043">
        <f>IF(Merge6[[#This Row],[Position2]]="RWB",1,0)</f>
        <v>0</v>
      </c>
      <c r="AE1043">
        <f>IF(Merge6[[#This Row],[Position2]]="LM",1,0)</f>
        <v>0</v>
      </c>
      <c r="AF1043">
        <f>IF(Merge6[[#This Row],[Position2]]="CDM",1,0)</f>
        <v>1</v>
      </c>
      <c r="AG1043">
        <f>IF(Merge6[[#This Row],[Position2]]="CM",1,0)</f>
        <v>0</v>
      </c>
      <c r="AH1043">
        <f>IF(Merge6[[#This Row],[Position2]]="CAM",1,0)</f>
        <v>0</v>
      </c>
      <c r="AI1043">
        <f>IF(Merge6[[#This Row],[Position2]]="RM",1,0)</f>
        <v>0</v>
      </c>
      <c r="AJ1043">
        <f>IF(Merge6[[#This Row],[Position2]]="LW",1,0)</f>
        <v>0</v>
      </c>
      <c r="AK1043">
        <f>IF(Merge6[[#This Row],[Position2]]="RW",1,0)</f>
        <v>0</v>
      </c>
      <c r="AL1043">
        <f>IF(Merge6[[#This Row],[Position2]]="CF",1,0)</f>
        <v>0</v>
      </c>
      <c r="AM1043">
        <f>IF(Merge6[[#This Row],[Position2]]="ST",1,0)</f>
        <v>0</v>
      </c>
      <c r="AN1043">
        <v>75</v>
      </c>
      <c r="AO1043">
        <v>71</v>
      </c>
      <c r="AP1043">
        <v>68</v>
      </c>
      <c r="AQ1043">
        <v>75</v>
      </c>
      <c r="AR1043">
        <v>79</v>
      </c>
      <c r="AS1043">
        <v>83</v>
      </c>
      <c r="AT1043">
        <v>78</v>
      </c>
      <c r="AU1043">
        <v>68</v>
      </c>
      <c r="AV1043">
        <v>73</v>
      </c>
      <c r="AW1043">
        <v>71</v>
      </c>
      <c r="AX1043">
        <v>68</v>
      </c>
      <c r="AY1043">
        <v>60</v>
      </c>
      <c r="AZ1043">
        <v>67</v>
      </c>
      <c r="BA1043">
        <v>84</v>
      </c>
      <c r="BB1043">
        <v>82</v>
      </c>
      <c r="BC1043">
        <v>80</v>
      </c>
      <c r="BD1043">
        <v>75</v>
      </c>
      <c r="BE1043">
        <v>85</v>
      </c>
      <c r="BF1043">
        <v>77</v>
      </c>
      <c r="BG1043">
        <v>72</v>
      </c>
      <c r="BH1043">
        <v>74</v>
      </c>
      <c r="BI1043">
        <v>73</v>
      </c>
      <c r="BJ1043">
        <v>91</v>
      </c>
      <c r="BK1043">
        <v>14</v>
      </c>
      <c r="BL1043">
        <v>8</v>
      </c>
      <c r="BM1043">
        <v>12</v>
      </c>
      <c r="BN1043">
        <v>11</v>
      </c>
      <c r="BO1043">
        <v>15</v>
      </c>
      <c r="BP1043">
        <v>85</v>
      </c>
      <c r="BQ1043">
        <v>78</v>
      </c>
      <c r="BR1043">
        <v>75</v>
      </c>
      <c r="BS1043">
        <v>83</v>
      </c>
      <c r="BT1043">
        <v>72</v>
      </c>
      <c r="BU1043">
        <v>78</v>
      </c>
    </row>
    <row r="1044" spans="1:73" x14ac:dyDescent="0.25">
      <c r="A1044" t="s">
        <v>205</v>
      </c>
      <c r="B1044">
        <v>23</v>
      </c>
      <c r="C1044" t="s">
        <v>10</v>
      </c>
      <c r="D1044">
        <v>22</v>
      </c>
      <c r="E1044">
        <f>Merge6[[#This Row],[age]]^2</f>
        <v>484</v>
      </c>
      <c r="F1044" s="1">
        <v>65000000</v>
      </c>
      <c r="G1044" s="1">
        <v>72000000</v>
      </c>
      <c r="H1044" s="1">
        <f>Merge6[[#This Row],[MV at time]]/1000000</f>
        <v>65</v>
      </c>
      <c r="I1044" s="1">
        <f>Merge6[[#This Row],[fee]]/1000000</f>
        <v>72</v>
      </c>
      <c r="J1044" s="2">
        <f>Merge6[[#This Row],[fee]]/Merge6[[#This Row],[MV at time]]</f>
        <v>1.1076923076923078</v>
      </c>
      <c r="K1044" t="s">
        <v>2</v>
      </c>
      <c r="L1044" t="s">
        <v>149</v>
      </c>
      <c r="M1044" t="s">
        <v>59</v>
      </c>
      <c r="N1044" t="s">
        <v>206</v>
      </c>
      <c r="O104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4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44" t="s">
        <v>55</v>
      </c>
      <c r="R1044" t="s">
        <v>6</v>
      </c>
      <c r="S1044">
        <v>83</v>
      </c>
      <c r="T1044">
        <v>89</v>
      </c>
      <c r="U1044">
        <f>Merge6[[#This Row],[POT]]-Merge6[[#This Row],[TOT]]</f>
        <v>6</v>
      </c>
      <c r="V1044" t="s">
        <v>43</v>
      </c>
      <c r="W1044">
        <f>IF(Merge6[[#This Row],[Preffoot]]="Right",1,0)</f>
        <v>0</v>
      </c>
      <c r="X1044" t="s">
        <v>77</v>
      </c>
      <c r="Y1044">
        <f>IF(Merge6[[#This Row],[Position2]]="GK",1,0)</f>
        <v>0</v>
      </c>
      <c r="Z1044">
        <f>IF(Merge6[[#This Row],[Position2]]="LB",1,0)</f>
        <v>0</v>
      </c>
      <c r="AA1044">
        <f>IF(Merge6[[#This Row],[Position2]]="CB",1,0)</f>
        <v>0</v>
      </c>
      <c r="AB1044">
        <f>IF(Merge6[[#This Row],[Position2]]="RB",1,0)</f>
        <v>0</v>
      </c>
      <c r="AC1044">
        <f>IF(Merge6[[#This Row],[Position2]]="LWB",1,0)</f>
        <v>0</v>
      </c>
      <c r="AD1044">
        <f>IF(Merge6[[#This Row],[Position2]]="RWB",1,0)</f>
        <v>0</v>
      </c>
      <c r="AE1044">
        <f>IF(Merge6[[#This Row],[Position2]]="LM",1,0)</f>
        <v>1</v>
      </c>
      <c r="AF1044">
        <f>IF(Merge6[[#This Row],[Position2]]="CDM",1,0)</f>
        <v>0</v>
      </c>
      <c r="AG1044">
        <f>IF(Merge6[[#This Row],[Position2]]="CM",1,0)</f>
        <v>0</v>
      </c>
      <c r="AH1044">
        <f>IF(Merge6[[#This Row],[Position2]]="CAM",1,0)</f>
        <v>0</v>
      </c>
      <c r="AI1044">
        <f>IF(Merge6[[#This Row],[Position2]]="RM",1,0)</f>
        <v>0</v>
      </c>
      <c r="AJ1044">
        <f>IF(Merge6[[#This Row],[Position2]]="LW",1,0)</f>
        <v>0</v>
      </c>
      <c r="AK1044">
        <f>IF(Merge6[[#This Row],[Position2]]="RW",1,0)</f>
        <v>0</v>
      </c>
      <c r="AL1044">
        <f>IF(Merge6[[#This Row],[Position2]]="CF",1,0)</f>
        <v>0</v>
      </c>
      <c r="AM1044">
        <f>IF(Merge6[[#This Row],[Position2]]="ST",1,0)</f>
        <v>0</v>
      </c>
      <c r="AN1044">
        <v>86</v>
      </c>
      <c r="AO1044">
        <v>85</v>
      </c>
      <c r="AP1044">
        <v>80</v>
      </c>
      <c r="AQ1044">
        <v>84</v>
      </c>
      <c r="AR1044">
        <v>75</v>
      </c>
      <c r="AS1044">
        <v>54</v>
      </c>
      <c r="AT1044">
        <v>82</v>
      </c>
      <c r="AU1044">
        <v>76</v>
      </c>
      <c r="AV1044">
        <v>76</v>
      </c>
      <c r="AW1044">
        <v>81</v>
      </c>
      <c r="AX1044">
        <v>81</v>
      </c>
      <c r="AY1044">
        <v>68</v>
      </c>
      <c r="AZ1044">
        <v>75</v>
      </c>
      <c r="BA1044">
        <v>63</v>
      </c>
      <c r="BB1044">
        <v>63</v>
      </c>
      <c r="BC1044">
        <v>59</v>
      </c>
      <c r="BD1044">
        <v>86</v>
      </c>
      <c r="BE1044">
        <v>79</v>
      </c>
      <c r="BF1044">
        <v>69</v>
      </c>
      <c r="BG1044">
        <v>84</v>
      </c>
      <c r="BH1044">
        <v>84</v>
      </c>
      <c r="BI1044">
        <v>85</v>
      </c>
      <c r="BJ1044">
        <v>72</v>
      </c>
      <c r="BK1044">
        <v>7</v>
      </c>
      <c r="BL1044">
        <v>11</v>
      </c>
      <c r="BM1044">
        <v>15</v>
      </c>
      <c r="BN1044">
        <v>13</v>
      </c>
      <c r="BO1044">
        <v>14</v>
      </c>
      <c r="BP1044">
        <v>63</v>
      </c>
      <c r="BQ1044">
        <v>80</v>
      </c>
      <c r="BR1044">
        <v>77</v>
      </c>
      <c r="BS1044">
        <v>66</v>
      </c>
      <c r="BT1044">
        <v>85</v>
      </c>
      <c r="BU1044">
        <v>80</v>
      </c>
    </row>
    <row r="1045" spans="1:73" x14ac:dyDescent="0.25">
      <c r="A1045" t="s">
        <v>971</v>
      </c>
      <c r="B1045">
        <v>32</v>
      </c>
      <c r="C1045" t="s">
        <v>17</v>
      </c>
      <c r="D1045">
        <v>27</v>
      </c>
      <c r="E1045">
        <f>Merge6[[#This Row],[age]]^2</f>
        <v>729</v>
      </c>
      <c r="F1045" s="1">
        <v>40000000</v>
      </c>
      <c r="G1045" s="1">
        <v>50000000</v>
      </c>
      <c r="H1045" s="1">
        <f>Merge6[[#This Row],[MV at time]]/1000000</f>
        <v>40</v>
      </c>
      <c r="I1045" s="1">
        <f>Merge6[[#This Row],[fee]]/1000000</f>
        <v>50</v>
      </c>
      <c r="J1045" s="2">
        <f>Merge6[[#This Row],[fee]]/Merge6[[#This Row],[MV at time]]</f>
        <v>1.25</v>
      </c>
      <c r="K1045" t="s">
        <v>773</v>
      </c>
      <c r="L1045" t="s">
        <v>141</v>
      </c>
      <c r="M1045" t="s">
        <v>206</v>
      </c>
      <c r="N1045" t="s">
        <v>184</v>
      </c>
      <c r="O104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04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45" t="s">
        <v>6</v>
      </c>
      <c r="R1045" t="s">
        <v>60</v>
      </c>
      <c r="S1045">
        <v>83</v>
      </c>
      <c r="T1045">
        <v>84</v>
      </c>
      <c r="U1045">
        <f>Merge6[[#This Row],[POT]]-Merge6[[#This Row],[TOT]]</f>
        <v>1</v>
      </c>
      <c r="V1045" t="s">
        <v>8</v>
      </c>
      <c r="W1045">
        <f>IF(Merge6[[#This Row],[Preffoot]]="Right",1,0)</f>
        <v>1</v>
      </c>
      <c r="X1045" t="s">
        <v>20</v>
      </c>
      <c r="Y1045">
        <f>IF(Merge6[[#This Row],[Position2]]="GK",1,0)</f>
        <v>0</v>
      </c>
      <c r="Z1045">
        <f>IF(Merge6[[#This Row],[Position2]]="LB",1,0)</f>
        <v>0</v>
      </c>
      <c r="AA1045">
        <f>IF(Merge6[[#This Row],[Position2]]="CB",1,0)</f>
        <v>0</v>
      </c>
      <c r="AB1045">
        <f>IF(Merge6[[#This Row],[Position2]]="RB",1,0)</f>
        <v>0</v>
      </c>
      <c r="AC1045">
        <f>IF(Merge6[[#This Row],[Position2]]="LWB",1,0)</f>
        <v>0</v>
      </c>
      <c r="AD1045">
        <f>IF(Merge6[[#This Row],[Position2]]="RWB",1,0)</f>
        <v>0</v>
      </c>
      <c r="AE1045">
        <f>IF(Merge6[[#This Row],[Position2]]="LM",1,0)</f>
        <v>0</v>
      </c>
      <c r="AF1045">
        <f>IF(Merge6[[#This Row],[Position2]]="CDM",1,0)</f>
        <v>0</v>
      </c>
      <c r="AG1045">
        <f>IF(Merge6[[#This Row],[Position2]]="CM",1,0)</f>
        <v>1</v>
      </c>
      <c r="AH1045">
        <f>IF(Merge6[[#This Row],[Position2]]="CAM",1,0)</f>
        <v>0</v>
      </c>
      <c r="AI1045">
        <f>IF(Merge6[[#This Row],[Position2]]="RM",1,0)</f>
        <v>0</v>
      </c>
      <c r="AJ1045">
        <f>IF(Merge6[[#This Row],[Position2]]="LW",1,0)</f>
        <v>0</v>
      </c>
      <c r="AK1045">
        <f>IF(Merge6[[#This Row],[Position2]]="RW",1,0)</f>
        <v>0</v>
      </c>
      <c r="AL1045">
        <f>IF(Merge6[[#This Row],[Position2]]="CF",1,0)</f>
        <v>0</v>
      </c>
      <c r="AM1045">
        <f>IF(Merge6[[#This Row],[Position2]]="ST",1,0)</f>
        <v>0</v>
      </c>
      <c r="AN1045">
        <v>83</v>
      </c>
      <c r="AO1045">
        <v>84</v>
      </c>
      <c r="AP1045">
        <v>74</v>
      </c>
      <c r="AQ1045">
        <v>87</v>
      </c>
      <c r="AR1045">
        <v>85</v>
      </c>
      <c r="AS1045">
        <v>68</v>
      </c>
      <c r="AT1045">
        <v>86</v>
      </c>
      <c r="AU1045">
        <v>66</v>
      </c>
      <c r="AV1045">
        <v>78</v>
      </c>
      <c r="AW1045">
        <v>69</v>
      </c>
      <c r="AX1045">
        <v>70</v>
      </c>
      <c r="AY1045">
        <v>49</v>
      </c>
      <c r="AZ1045">
        <v>56</v>
      </c>
      <c r="BA1045">
        <v>81</v>
      </c>
      <c r="BB1045">
        <v>80</v>
      </c>
      <c r="BC1045">
        <v>84</v>
      </c>
      <c r="BD1045">
        <v>68</v>
      </c>
      <c r="BE1045">
        <v>86</v>
      </c>
      <c r="BF1045">
        <v>84</v>
      </c>
      <c r="BG1045">
        <v>50</v>
      </c>
      <c r="BH1045">
        <v>74</v>
      </c>
      <c r="BI1045">
        <v>75</v>
      </c>
      <c r="BJ1045">
        <v>83</v>
      </c>
      <c r="BK1045">
        <v>9</v>
      </c>
      <c r="BL1045">
        <v>11</v>
      </c>
      <c r="BM1045">
        <v>13</v>
      </c>
      <c r="BN1045">
        <v>9</v>
      </c>
      <c r="BO1045">
        <v>7</v>
      </c>
      <c r="BP1045">
        <v>84</v>
      </c>
      <c r="BQ1045">
        <v>82</v>
      </c>
      <c r="BR1045">
        <v>70</v>
      </c>
      <c r="BS1045">
        <v>81</v>
      </c>
      <c r="BT1045">
        <v>85</v>
      </c>
      <c r="BU1045">
        <v>86</v>
      </c>
    </row>
    <row r="1046" spans="1:73" x14ac:dyDescent="0.25">
      <c r="A1046" t="s">
        <v>750</v>
      </c>
      <c r="B1046">
        <v>11</v>
      </c>
      <c r="C1046" t="s">
        <v>71</v>
      </c>
      <c r="D1046">
        <v>26</v>
      </c>
      <c r="E1046">
        <f>Merge6[[#This Row],[age]]^2</f>
        <v>676</v>
      </c>
      <c r="F1046" s="1">
        <v>38000000</v>
      </c>
      <c r="G1046" s="1">
        <v>25500000</v>
      </c>
      <c r="H1046" s="1">
        <f>Merge6[[#This Row],[MV at time]]/1000000</f>
        <v>38</v>
      </c>
      <c r="I1046" s="1">
        <f>Merge6[[#This Row],[fee]]/1000000</f>
        <v>25.5</v>
      </c>
      <c r="J1046" s="2">
        <f>Merge6[[#This Row],[fee]]/Merge6[[#This Row],[MV at time]]</f>
        <v>0.67105263157894735</v>
      </c>
      <c r="K1046" t="s">
        <v>509</v>
      </c>
      <c r="L1046" t="s">
        <v>133</v>
      </c>
      <c r="M1046" t="s">
        <v>288</v>
      </c>
      <c r="N1046" t="s">
        <v>218</v>
      </c>
      <c r="O104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4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46" t="s">
        <v>91</v>
      </c>
      <c r="R1046" t="s">
        <v>91</v>
      </c>
      <c r="S1046">
        <v>83</v>
      </c>
      <c r="T1046">
        <v>83</v>
      </c>
      <c r="U1046">
        <f>Merge6[[#This Row],[POT]]-Merge6[[#This Row],[TOT]]</f>
        <v>0</v>
      </c>
      <c r="V1046" t="s">
        <v>8</v>
      </c>
      <c r="W1046">
        <f>IF(Merge6[[#This Row],[Preffoot]]="Right",1,0)</f>
        <v>1</v>
      </c>
      <c r="X1046" t="s">
        <v>77</v>
      </c>
      <c r="Y1046">
        <f>IF(Merge6[[#This Row],[Position2]]="GK",1,0)</f>
        <v>0</v>
      </c>
      <c r="Z1046">
        <f>IF(Merge6[[#This Row],[Position2]]="LB",1,0)</f>
        <v>0</v>
      </c>
      <c r="AA1046">
        <f>IF(Merge6[[#This Row],[Position2]]="CB",1,0)</f>
        <v>0</v>
      </c>
      <c r="AB1046">
        <f>IF(Merge6[[#This Row],[Position2]]="RB",1,0)</f>
        <v>0</v>
      </c>
      <c r="AC1046">
        <f>IF(Merge6[[#This Row],[Position2]]="LWB",1,0)</f>
        <v>0</v>
      </c>
      <c r="AD1046">
        <f>IF(Merge6[[#This Row],[Position2]]="RWB",1,0)</f>
        <v>0</v>
      </c>
      <c r="AE1046">
        <f>IF(Merge6[[#This Row],[Position2]]="LM",1,0)</f>
        <v>1</v>
      </c>
      <c r="AF1046">
        <f>IF(Merge6[[#This Row],[Position2]]="CDM",1,0)</f>
        <v>0</v>
      </c>
      <c r="AG1046">
        <f>IF(Merge6[[#This Row],[Position2]]="CM",1,0)</f>
        <v>0</v>
      </c>
      <c r="AH1046">
        <f>IF(Merge6[[#This Row],[Position2]]="CAM",1,0)</f>
        <v>0</v>
      </c>
      <c r="AI1046">
        <f>IF(Merge6[[#This Row],[Position2]]="RM",1,0)</f>
        <v>0</v>
      </c>
      <c r="AJ1046">
        <f>IF(Merge6[[#This Row],[Position2]]="LW",1,0)</f>
        <v>0</v>
      </c>
      <c r="AK1046">
        <f>IF(Merge6[[#This Row],[Position2]]="RW",1,0)</f>
        <v>0</v>
      </c>
      <c r="AL1046">
        <f>IF(Merge6[[#This Row],[Position2]]="CF",1,0)</f>
        <v>0</v>
      </c>
      <c r="AM1046">
        <f>IF(Merge6[[#This Row],[Position2]]="ST",1,0)</f>
        <v>0</v>
      </c>
      <c r="AN1046">
        <v>84</v>
      </c>
      <c r="AO1046">
        <v>86</v>
      </c>
      <c r="AP1046">
        <v>81</v>
      </c>
      <c r="AQ1046">
        <v>82</v>
      </c>
      <c r="AR1046">
        <v>73</v>
      </c>
      <c r="AS1046">
        <v>39</v>
      </c>
      <c r="AT1046">
        <v>78</v>
      </c>
      <c r="AU1046">
        <v>76</v>
      </c>
      <c r="AV1046">
        <v>77</v>
      </c>
      <c r="AW1046">
        <v>83</v>
      </c>
      <c r="AX1046">
        <v>79</v>
      </c>
      <c r="AY1046">
        <v>81</v>
      </c>
      <c r="AZ1046">
        <v>80</v>
      </c>
      <c r="BA1046">
        <v>48</v>
      </c>
      <c r="BB1046">
        <v>48</v>
      </c>
      <c r="BC1046">
        <v>46</v>
      </c>
      <c r="BD1046">
        <v>86</v>
      </c>
      <c r="BE1046">
        <v>78</v>
      </c>
      <c r="BF1046">
        <v>61</v>
      </c>
      <c r="BG1046">
        <v>86</v>
      </c>
      <c r="BH1046">
        <v>76</v>
      </c>
      <c r="BI1046">
        <v>91</v>
      </c>
      <c r="BJ1046">
        <v>60</v>
      </c>
      <c r="BK1046">
        <v>7</v>
      </c>
      <c r="BL1046">
        <v>6</v>
      </c>
      <c r="BM1046">
        <v>9</v>
      </c>
      <c r="BN1046">
        <v>7</v>
      </c>
      <c r="BO1046">
        <v>8</v>
      </c>
      <c r="BP1046">
        <v>57</v>
      </c>
      <c r="BQ1046">
        <v>82</v>
      </c>
      <c r="BR1046">
        <v>81</v>
      </c>
      <c r="BS1046">
        <v>63</v>
      </c>
      <c r="BT1046">
        <v>83</v>
      </c>
      <c r="BU1046">
        <v>78</v>
      </c>
    </row>
    <row r="1047" spans="1:73" x14ac:dyDescent="0.25">
      <c r="A1047" t="s">
        <v>751</v>
      </c>
      <c r="B1047">
        <v>35</v>
      </c>
      <c r="C1047" t="s">
        <v>1</v>
      </c>
      <c r="D1047">
        <v>23</v>
      </c>
      <c r="E1047">
        <f>Merge6[[#This Row],[age]]^2</f>
        <v>529</v>
      </c>
      <c r="F1047" s="1">
        <v>9000000</v>
      </c>
      <c r="G1047" s="1">
        <v>10000000</v>
      </c>
      <c r="H1047" s="1">
        <f>Merge6[[#This Row],[MV at time]]/1000000</f>
        <v>9</v>
      </c>
      <c r="I1047" s="1">
        <f>Merge6[[#This Row],[fee]]/1000000</f>
        <v>10</v>
      </c>
      <c r="J1047" s="2">
        <f>Merge6[[#This Row],[fee]]/Merge6[[#This Row],[MV at time]]</f>
        <v>1.1111111111111112</v>
      </c>
      <c r="K1047" t="s">
        <v>509</v>
      </c>
      <c r="L1047" t="s">
        <v>252</v>
      </c>
      <c r="M1047" t="s">
        <v>90</v>
      </c>
      <c r="N1047" t="s">
        <v>456</v>
      </c>
      <c r="O104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4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47" t="s">
        <v>542</v>
      </c>
      <c r="R1047" t="s">
        <v>82</v>
      </c>
      <c r="S1047">
        <v>75</v>
      </c>
      <c r="T1047">
        <v>80</v>
      </c>
      <c r="U1047">
        <f>Merge6[[#This Row],[POT]]-Merge6[[#This Row],[TOT]]</f>
        <v>5</v>
      </c>
      <c r="V1047" t="s">
        <v>8</v>
      </c>
      <c r="W1047">
        <f>IF(Merge6[[#This Row],[Preffoot]]="Right",1,0)</f>
        <v>1</v>
      </c>
      <c r="X1047" t="s">
        <v>9</v>
      </c>
      <c r="Y1047">
        <f>IF(Merge6[[#This Row],[Position2]]="GK",1,0)</f>
        <v>0</v>
      </c>
      <c r="Z1047">
        <f>IF(Merge6[[#This Row],[Position2]]="LB",1,0)</f>
        <v>0</v>
      </c>
      <c r="AA1047">
        <f>IF(Merge6[[#This Row],[Position2]]="CB",1,0)</f>
        <v>1</v>
      </c>
      <c r="AB1047">
        <f>IF(Merge6[[#This Row],[Position2]]="RB",1,0)</f>
        <v>0</v>
      </c>
      <c r="AC1047">
        <f>IF(Merge6[[#This Row],[Position2]]="LWB",1,0)</f>
        <v>0</v>
      </c>
      <c r="AD1047">
        <f>IF(Merge6[[#This Row],[Position2]]="RWB",1,0)</f>
        <v>0</v>
      </c>
      <c r="AE1047">
        <f>IF(Merge6[[#This Row],[Position2]]="LM",1,0)</f>
        <v>0</v>
      </c>
      <c r="AF1047">
        <f>IF(Merge6[[#This Row],[Position2]]="CDM",1,0)</f>
        <v>0</v>
      </c>
      <c r="AG1047">
        <f>IF(Merge6[[#This Row],[Position2]]="CM",1,0)</f>
        <v>0</v>
      </c>
      <c r="AH1047">
        <f>IF(Merge6[[#This Row],[Position2]]="CAM",1,0)</f>
        <v>0</v>
      </c>
      <c r="AI1047">
        <f>IF(Merge6[[#This Row],[Position2]]="RM",1,0)</f>
        <v>0</v>
      </c>
      <c r="AJ1047">
        <f>IF(Merge6[[#This Row],[Position2]]="LW",1,0)</f>
        <v>0</v>
      </c>
      <c r="AK1047">
        <f>IF(Merge6[[#This Row],[Position2]]="RW",1,0)</f>
        <v>0</v>
      </c>
      <c r="AL1047">
        <f>IF(Merge6[[#This Row],[Position2]]="CF",1,0)</f>
        <v>0</v>
      </c>
      <c r="AM1047">
        <f>IF(Merge6[[#This Row],[Position2]]="ST",1,0)</f>
        <v>0</v>
      </c>
      <c r="AN1047">
        <v>57</v>
      </c>
      <c r="AO1047">
        <v>44</v>
      </c>
      <c r="AP1047">
        <v>33</v>
      </c>
      <c r="AQ1047">
        <v>69</v>
      </c>
      <c r="AR1047">
        <v>68</v>
      </c>
      <c r="AS1047">
        <v>73</v>
      </c>
      <c r="AT1047">
        <v>60</v>
      </c>
      <c r="AU1047">
        <v>26</v>
      </c>
      <c r="AV1047">
        <v>27</v>
      </c>
      <c r="AW1047">
        <v>31</v>
      </c>
      <c r="AX1047">
        <v>28</v>
      </c>
      <c r="AY1047">
        <v>34</v>
      </c>
      <c r="AZ1047">
        <v>26</v>
      </c>
      <c r="BA1047">
        <v>73</v>
      </c>
      <c r="BB1047">
        <v>75</v>
      </c>
      <c r="BC1047">
        <v>77</v>
      </c>
      <c r="BD1047">
        <v>65</v>
      </c>
      <c r="BE1047">
        <v>65</v>
      </c>
      <c r="BF1047">
        <v>81</v>
      </c>
      <c r="BG1047">
        <v>56</v>
      </c>
      <c r="BH1047">
        <v>74</v>
      </c>
      <c r="BI1047">
        <v>52</v>
      </c>
      <c r="BJ1047">
        <v>71</v>
      </c>
      <c r="BK1047">
        <v>16</v>
      </c>
      <c r="BL1047">
        <v>13</v>
      </c>
      <c r="BM1047">
        <v>15</v>
      </c>
      <c r="BN1047">
        <v>14</v>
      </c>
      <c r="BO1047">
        <v>11</v>
      </c>
      <c r="BP1047">
        <v>72</v>
      </c>
      <c r="BQ1047">
        <v>67</v>
      </c>
      <c r="BR1047">
        <v>32</v>
      </c>
      <c r="BS1047">
        <v>74</v>
      </c>
      <c r="BT1047">
        <v>55</v>
      </c>
      <c r="BU1047">
        <v>62</v>
      </c>
    </row>
    <row r="1048" spans="1:73" x14ac:dyDescent="0.25">
      <c r="A1048" t="s">
        <v>1008</v>
      </c>
      <c r="B1048">
        <v>35</v>
      </c>
      <c r="C1048" t="s">
        <v>28</v>
      </c>
      <c r="D1048">
        <v>24</v>
      </c>
      <c r="E1048">
        <f>Merge6[[#This Row],[age]]^2</f>
        <v>576</v>
      </c>
      <c r="F1048" s="1">
        <v>64000000</v>
      </c>
      <c r="G1048" s="1">
        <v>53000000</v>
      </c>
      <c r="H1048" s="1">
        <f>Merge6[[#This Row],[MV at time]]/1000000</f>
        <v>64</v>
      </c>
      <c r="I1048" s="1">
        <f>Merge6[[#This Row],[fee]]/1000000</f>
        <v>53</v>
      </c>
      <c r="J1048" s="2">
        <f>Merge6[[#This Row],[fee]]/Merge6[[#This Row],[MV at time]]</f>
        <v>0.828125</v>
      </c>
      <c r="K1048" t="s">
        <v>773</v>
      </c>
      <c r="L1048" t="s">
        <v>252</v>
      </c>
      <c r="M1048" t="s">
        <v>223</v>
      </c>
      <c r="N1048" t="s">
        <v>58</v>
      </c>
      <c r="O104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4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48" t="s">
        <v>91</v>
      </c>
      <c r="R1048" t="s">
        <v>60</v>
      </c>
      <c r="S1048">
        <v>84</v>
      </c>
      <c r="T1048">
        <v>87</v>
      </c>
      <c r="U1048">
        <f>Merge6[[#This Row],[POT]]-Merge6[[#This Row],[TOT]]</f>
        <v>3</v>
      </c>
      <c r="V1048" t="s">
        <v>8</v>
      </c>
      <c r="W1048">
        <f>IF(Merge6[[#This Row],[Preffoot]]="Right",1,0)</f>
        <v>1</v>
      </c>
      <c r="X1048" t="s">
        <v>15</v>
      </c>
      <c r="Y1048">
        <f>IF(Merge6[[#This Row],[Position2]]="GK",1,0)</f>
        <v>0</v>
      </c>
      <c r="Z1048">
        <f>IF(Merge6[[#This Row],[Position2]]="LB",1,0)</f>
        <v>0</v>
      </c>
      <c r="AA1048">
        <f>IF(Merge6[[#This Row],[Position2]]="CB",1,0)</f>
        <v>0</v>
      </c>
      <c r="AB1048">
        <f>IF(Merge6[[#This Row],[Position2]]="RB",1,0)</f>
        <v>0</v>
      </c>
      <c r="AC1048">
        <f>IF(Merge6[[#This Row],[Position2]]="LWB",1,0)</f>
        <v>0</v>
      </c>
      <c r="AD1048">
        <f>IF(Merge6[[#This Row],[Position2]]="RWB",1,0)</f>
        <v>0</v>
      </c>
      <c r="AE1048">
        <f>IF(Merge6[[#This Row],[Position2]]="LM",1,0)</f>
        <v>0</v>
      </c>
      <c r="AF1048">
        <f>IF(Merge6[[#This Row],[Position2]]="CDM",1,0)</f>
        <v>0</v>
      </c>
      <c r="AG1048">
        <f>IF(Merge6[[#This Row],[Position2]]="CM",1,0)</f>
        <v>0</v>
      </c>
      <c r="AH1048">
        <f>IF(Merge6[[#This Row],[Position2]]="CAM",1,0)</f>
        <v>0</v>
      </c>
      <c r="AI1048">
        <f>IF(Merge6[[#This Row],[Position2]]="RM",1,0)</f>
        <v>0</v>
      </c>
      <c r="AJ1048">
        <f>IF(Merge6[[#This Row],[Position2]]="LW",1,0)</f>
        <v>0</v>
      </c>
      <c r="AK1048">
        <f>IF(Merge6[[#This Row],[Position2]]="RW",1,0)</f>
        <v>0</v>
      </c>
      <c r="AL1048">
        <f>IF(Merge6[[#This Row],[Position2]]="CF",1,0)</f>
        <v>0</v>
      </c>
      <c r="AM1048">
        <f>IF(Merge6[[#This Row],[Position2]]="ST",1,0)</f>
        <v>1</v>
      </c>
      <c r="AN1048">
        <v>85</v>
      </c>
      <c r="AO1048">
        <v>84</v>
      </c>
      <c r="AP1048">
        <v>69</v>
      </c>
      <c r="AQ1048">
        <v>79</v>
      </c>
      <c r="AR1048">
        <v>55</v>
      </c>
      <c r="AS1048">
        <v>76</v>
      </c>
      <c r="AT1048">
        <v>85</v>
      </c>
      <c r="AU1048">
        <v>81</v>
      </c>
      <c r="AV1048">
        <v>77</v>
      </c>
      <c r="AW1048">
        <v>70</v>
      </c>
      <c r="AX1048">
        <v>58</v>
      </c>
      <c r="AY1048">
        <v>78</v>
      </c>
      <c r="AZ1048">
        <v>84</v>
      </c>
      <c r="BA1048">
        <v>39</v>
      </c>
      <c r="BB1048">
        <v>19</v>
      </c>
      <c r="BC1048">
        <v>20</v>
      </c>
      <c r="BD1048">
        <v>93</v>
      </c>
      <c r="BE1048">
        <v>83</v>
      </c>
      <c r="BF1048">
        <v>65</v>
      </c>
      <c r="BG1048">
        <v>76</v>
      </c>
      <c r="BH1048">
        <v>89</v>
      </c>
      <c r="BI1048">
        <v>82</v>
      </c>
      <c r="BJ1048">
        <v>75</v>
      </c>
      <c r="BK1048">
        <v>15</v>
      </c>
      <c r="BL1048">
        <v>9</v>
      </c>
      <c r="BM1048">
        <v>9</v>
      </c>
      <c r="BN1048">
        <v>8</v>
      </c>
      <c r="BO1048">
        <v>9</v>
      </c>
      <c r="BP1048">
        <v>63</v>
      </c>
      <c r="BQ1048">
        <v>87</v>
      </c>
      <c r="BR1048">
        <v>88</v>
      </c>
      <c r="BS1048">
        <v>37</v>
      </c>
      <c r="BT1048">
        <v>68</v>
      </c>
      <c r="BU1048">
        <v>79</v>
      </c>
    </row>
    <row r="1049" spans="1:73" x14ac:dyDescent="0.25">
      <c r="A1049" t="s">
        <v>1008</v>
      </c>
      <c r="B1049">
        <v>34</v>
      </c>
      <c r="C1049" t="s">
        <v>28</v>
      </c>
      <c r="D1049">
        <v>26</v>
      </c>
      <c r="E1049">
        <f>Merge6[[#This Row],[age]]^2</f>
        <v>676</v>
      </c>
      <c r="F1049" s="1">
        <v>35000000</v>
      </c>
      <c r="G1049" s="1">
        <v>20000000</v>
      </c>
      <c r="H1049" s="1">
        <f>Merge6[[#This Row],[MV at time]]/1000000</f>
        <v>35</v>
      </c>
      <c r="I1049" s="1">
        <f>Merge6[[#This Row],[fee]]/1000000</f>
        <v>20</v>
      </c>
      <c r="J1049" s="2">
        <f>Merge6[[#This Row],[fee]]/Merge6[[#This Row],[MV at time]]</f>
        <v>0.5714285714285714</v>
      </c>
      <c r="K1049" t="s">
        <v>1233</v>
      </c>
      <c r="L1049" t="s">
        <v>252</v>
      </c>
      <c r="M1049" t="s">
        <v>58</v>
      </c>
      <c r="N1049" t="s">
        <v>223</v>
      </c>
      <c r="O104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4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49" t="s">
        <v>60</v>
      </c>
      <c r="R1049" t="s">
        <v>91</v>
      </c>
      <c r="S1049">
        <v>82</v>
      </c>
      <c r="T1049">
        <v>84</v>
      </c>
      <c r="U1049">
        <f>Merge6[[#This Row],[POT]]-Merge6[[#This Row],[TOT]]</f>
        <v>2</v>
      </c>
      <c r="V1049" t="s">
        <v>8</v>
      </c>
      <c r="W1049">
        <f>IF(Merge6[[#This Row],[Preffoot]]="Right",1,0)</f>
        <v>1</v>
      </c>
      <c r="X1049" t="s">
        <v>15</v>
      </c>
      <c r="Y1049">
        <f>IF(Merge6[[#This Row],[Position2]]="GK",1,0)</f>
        <v>0</v>
      </c>
      <c r="Z1049">
        <f>IF(Merge6[[#This Row],[Position2]]="LB",1,0)</f>
        <v>0</v>
      </c>
      <c r="AA1049">
        <f>IF(Merge6[[#This Row],[Position2]]="CB",1,0)</f>
        <v>0</v>
      </c>
      <c r="AB1049">
        <f>IF(Merge6[[#This Row],[Position2]]="RB",1,0)</f>
        <v>0</v>
      </c>
      <c r="AC1049">
        <f>IF(Merge6[[#This Row],[Position2]]="LWB",1,0)</f>
        <v>0</v>
      </c>
      <c r="AD1049">
        <f>IF(Merge6[[#This Row],[Position2]]="RWB",1,0)</f>
        <v>0</v>
      </c>
      <c r="AE1049">
        <f>IF(Merge6[[#This Row],[Position2]]="LM",1,0)</f>
        <v>0</v>
      </c>
      <c r="AF1049">
        <f>IF(Merge6[[#This Row],[Position2]]="CDM",1,0)</f>
        <v>0</v>
      </c>
      <c r="AG1049">
        <f>IF(Merge6[[#This Row],[Position2]]="CM",1,0)</f>
        <v>0</v>
      </c>
      <c r="AH1049">
        <f>IF(Merge6[[#This Row],[Position2]]="CAM",1,0)</f>
        <v>0</v>
      </c>
      <c r="AI1049">
        <f>IF(Merge6[[#This Row],[Position2]]="RM",1,0)</f>
        <v>0</v>
      </c>
      <c r="AJ1049">
        <f>IF(Merge6[[#This Row],[Position2]]="LW",1,0)</f>
        <v>0</v>
      </c>
      <c r="AK1049">
        <f>IF(Merge6[[#This Row],[Position2]]="RW",1,0)</f>
        <v>0</v>
      </c>
      <c r="AL1049">
        <f>IF(Merge6[[#This Row],[Position2]]="CF",1,0)</f>
        <v>0</v>
      </c>
      <c r="AM1049">
        <f>IF(Merge6[[#This Row],[Position2]]="ST",1,0)</f>
        <v>1</v>
      </c>
      <c r="AN1049">
        <v>83</v>
      </c>
      <c r="AO1049">
        <v>82</v>
      </c>
      <c r="AP1049">
        <v>69</v>
      </c>
      <c r="AQ1049">
        <v>78</v>
      </c>
      <c r="AR1049">
        <v>55</v>
      </c>
      <c r="AS1049">
        <v>75</v>
      </c>
      <c r="AT1049">
        <v>85</v>
      </c>
      <c r="AU1049">
        <v>78</v>
      </c>
      <c r="AV1049">
        <v>77</v>
      </c>
      <c r="AW1049">
        <v>70</v>
      </c>
      <c r="AX1049">
        <v>58</v>
      </c>
      <c r="AY1049">
        <v>78</v>
      </c>
      <c r="AZ1049">
        <v>82</v>
      </c>
      <c r="BA1049" t="s">
        <v>1234</v>
      </c>
      <c r="BB1049">
        <v>19</v>
      </c>
      <c r="BC1049">
        <v>20</v>
      </c>
      <c r="BD1049">
        <v>93</v>
      </c>
      <c r="BE1049">
        <v>81</v>
      </c>
      <c r="BF1049">
        <v>64</v>
      </c>
      <c r="BG1049">
        <v>76</v>
      </c>
      <c r="BH1049">
        <v>88</v>
      </c>
      <c r="BI1049">
        <v>79</v>
      </c>
      <c r="BJ1049">
        <v>75</v>
      </c>
      <c r="BK1049">
        <v>15</v>
      </c>
      <c r="BL1049">
        <v>9</v>
      </c>
      <c r="BM1049">
        <v>9</v>
      </c>
      <c r="BN1049">
        <v>8</v>
      </c>
      <c r="BO1049">
        <v>9</v>
      </c>
      <c r="BP1049">
        <v>63</v>
      </c>
      <c r="BQ1049">
        <v>85</v>
      </c>
      <c r="BR1049">
        <v>87</v>
      </c>
      <c r="BS1049">
        <v>37</v>
      </c>
      <c r="BT1049">
        <v>68</v>
      </c>
      <c r="BU1049">
        <v>79</v>
      </c>
    </row>
    <row r="1050" spans="1:73" x14ac:dyDescent="0.25">
      <c r="A1050" t="s">
        <v>902</v>
      </c>
      <c r="B1050">
        <v>21</v>
      </c>
      <c r="C1050" t="s">
        <v>33</v>
      </c>
      <c r="D1050">
        <v>24</v>
      </c>
      <c r="E1050">
        <f>Merge6[[#This Row],[age]]^2</f>
        <v>576</v>
      </c>
      <c r="F1050" s="1">
        <v>18000000</v>
      </c>
      <c r="G1050" s="1">
        <v>20900000</v>
      </c>
      <c r="H1050" s="1">
        <f>Merge6[[#This Row],[MV at time]]/1000000</f>
        <v>18</v>
      </c>
      <c r="I1050" s="1">
        <f>Merge6[[#This Row],[fee]]/1000000</f>
        <v>20.9</v>
      </c>
      <c r="J1050" s="2">
        <f>Merge6[[#This Row],[fee]]/Merge6[[#This Row],[MV at time]]</f>
        <v>1.1611111111111112</v>
      </c>
      <c r="K1050" t="s">
        <v>773</v>
      </c>
      <c r="L1050" t="s">
        <v>133</v>
      </c>
      <c r="M1050" t="s">
        <v>19</v>
      </c>
      <c r="N1050" t="s">
        <v>216</v>
      </c>
      <c r="O105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5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50" t="s">
        <v>7</v>
      </c>
      <c r="R1050" t="s">
        <v>60</v>
      </c>
      <c r="S1050">
        <v>79</v>
      </c>
      <c r="T1050">
        <v>82</v>
      </c>
      <c r="U1050">
        <f>Merge6[[#This Row],[POT]]-Merge6[[#This Row],[TOT]]</f>
        <v>3</v>
      </c>
      <c r="V1050" t="s">
        <v>8</v>
      </c>
      <c r="W1050">
        <f>IF(Merge6[[#This Row],[Preffoot]]="Right",1,0)</f>
        <v>1</v>
      </c>
      <c r="X1050" t="s">
        <v>27</v>
      </c>
      <c r="Y1050">
        <f>IF(Merge6[[#This Row],[Position2]]="GK",1,0)</f>
        <v>0</v>
      </c>
      <c r="Z1050">
        <f>IF(Merge6[[#This Row],[Position2]]="LB",1,0)</f>
        <v>0</v>
      </c>
      <c r="AA1050">
        <f>IF(Merge6[[#This Row],[Position2]]="CB",1,0)</f>
        <v>0</v>
      </c>
      <c r="AB1050">
        <f>IF(Merge6[[#This Row],[Position2]]="RB",1,0)</f>
        <v>1</v>
      </c>
      <c r="AC1050">
        <f>IF(Merge6[[#This Row],[Position2]]="LWB",1,0)</f>
        <v>0</v>
      </c>
      <c r="AD1050">
        <f>IF(Merge6[[#This Row],[Position2]]="RWB",1,0)</f>
        <v>0</v>
      </c>
      <c r="AE1050">
        <f>IF(Merge6[[#This Row],[Position2]]="LM",1,0)</f>
        <v>0</v>
      </c>
      <c r="AF1050">
        <f>IF(Merge6[[#This Row],[Position2]]="CDM",1,0)</f>
        <v>0</v>
      </c>
      <c r="AG1050">
        <f>IF(Merge6[[#This Row],[Position2]]="CM",1,0)</f>
        <v>0</v>
      </c>
      <c r="AH1050">
        <f>IF(Merge6[[#This Row],[Position2]]="CAM",1,0)</f>
        <v>0</v>
      </c>
      <c r="AI1050">
        <f>IF(Merge6[[#This Row],[Position2]]="RM",1,0)</f>
        <v>0</v>
      </c>
      <c r="AJ1050">
        <f>IF(Merge6[[#This Row],[Position2]]="LW",1,0)</f>
        <v>0</v>
      </c>
      <c r="AK1050">
        <f>IF(Merge6[[#This Row],[Position2]]="RW",1,0)</f>
        <v>0</v>
      </c>
      <c r="AL1050">
        <f>IF(Merge6[[#This Row],[Position2]]="CF",1,0)</f>
        <v>0</v>
      </c>
      <c r="AM1050">
        <f>IF(Merge6[[#This Row],[Position2]]="ST",1,0)</f>
        <v>0</v>
      </c>
      <c r="AN1050">
        <v>78</v>
      </c>
      <c r="AO1050">
        <v>77</v>
      </c>
      <c r="AP1050">
        <v>79</v>
      </c>
      <c r="AQ1050">
        <v>75</v>
      </c>
      <c r="AR1050">
        <v>70</v>
      </c>
      <c r="AS1050">
        <v>69</v>
      </c>
      <c r="AT1050">
        <v>62</v>
      </c>
      <c r="AU1050">
        <v>59</v>
      </c>
      <c r="AV1050">
        <v>52</v>
      </c>
      <c r="AW1050">
        <v>58</v>
      </c>
      <c r="AX1050">
        <v>33</v>
      </c>
      <c r="AY1050">
        <v>27</v>
      </c>
      <c r="AZ1050">
        <v>40</v>
      </c>
      <c r="BA1050">
        <v>77</v>
      </c>
      <c r="BB1050">
        <v>72</v>
      </c>
      <c r="BC1050">
        <v>75</v>
      </c>
      <c r="BD1050">
        <v>78</v>
      </c>
      <c r="BE1050">
        <v>85</v>
      </c>
      <c r="BF1050">
        <v>64</v>
      </c>
      <c r="BG1050">
        <v>66</v>
      </c>
      <c r="BH1050">
        <v>79</v>
      </c>
      <c r="BI1050">
        <v>71</v>
      </c>
      <c r="BJ1050">
        <v>72</v>
      </c>
      <c r="BK1050">
        <v>10</v>
      </c>
      <c r="BL1050">
        <v>14</v>
      </c>
      <c r="BM1050">
        <v>9</v>
      </c>
      <c r="BN1050">
        <v>15</v>
      </c>
      <c r="BO1050">
        <v>15</v>
      </c>
      <c r="BP1050">
        <v>68</v>
      </c>
      <c r="BQ1050">
        <v>78</v>
      </c>
      <c r="BR1050">
        <v>77</v>
      </c>
      <c r="BS1050">
        <v>78</v>
      </c>
      <c r="BT1050">
        <v>69</v>
      </c>
      <c r="BU1050">
        <v>68</v>
      </c>
    </row>
    <row r="1051" spans="1:73" x14ac:dyDescent="0.25">
      <c r="A1051" t="s">
        <v>752</v>
      </c>
      <c r="B1051">
        <v>23</v>
      </c>
      <c r="C1051" t="s">
        <v>116</v>
      </c>
      <c r="D1051">
        <v>19</v>
      </c>
      <c r="E1051">
        <f>Merge6[[#This Row],[age]]^2</f>
        <v>361</v>
      </c>
      <c r="F1051" s="1">
        <v>6000000</v>
      </c>
      <c r="G1051" s="1">
        <v>10000000</v>
      </c>
      <c r="H1051" s="1">
        <f>Merge6[[#This Row],[MV at time]]/1000000</f>
        <v>6</v>
      </c>
      <c r="I1051" s="1">
        <f>Merge6[[#This Row],[fee]]/1000000</f>
        <v>10</v>
      </c>
      <c r="J1051" s="2">
        <f>Merge6[[#This Row],[fee]]/Merge6[[#This Row],[MV at time]]</f>
        <v>1.6666666666666667</v>
      </c>
      <c r="K1051" t="s">
        <v>509</v>
      </c>
      <c r="L1051" t="s">
        <v>52</v>
      </c>
      <c r="M1051" t="s">
        <v>242</v>
      </c>
      <c r="N1051" t="s">
        <v>363</v>
      </c>
      <c r="O105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5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51" t="s">
        <v>55</v>
      </c>
      <c r="R1051" t="s">
        <v>55</v>
      </c>
      <c r="S1051">
        <v>69</v>
      </c>
      <c r="T1051">
        <v>84</v>
      </c>
      <c r="U1051">
        <f>Merge6[[#This Row],[POT]]-Merge6[[#This Row],[TOT]]</f>
        <v>15</v>
      </c>
      <c r="V1051" t="s">
        <v>8</v>
      </c>
      <c r="W1051">
        <f>IF(Merge6[[#This Row],[Preffoot]]="Right",1,0)</f>
        <v>1</v>
      </c>
      <c r="X1051" t="s">
        <v>15</v>
      </c>
      <c r="Y1051">
        <f>IF(Merge6[[#This Row],[Position2]]="GK",1,0)</f>
        <v>0</v>
      </c>
      <c r="Z1051">
        <f>IF(Merge6[[#This Row],[Position2]]="LB",1,0)</f>
        <v>0</v>
      </c>
      <c r="AA1051">
        <f>IF(Merge6[[#This Row],[Position2]]="CB",1,0)</f>
        <v>0</v>
      </c>
      <c r="AB1051">
        <f>IF(Merge6[[#This Row],[Position2]]="RB",1,0)</f>
        <v>0</v>
      </c>
      <c r="AC1051">
        <f>IF(Merge6[[#This Row],[Position2]]="LWB",1,0)</f>
        <v>0</v>
      </c>
      <c r="AD1051">
        <f>IF(Merge6[[#This Row],[Position2]]="RWB",1,0)</f>
        <v>0</v>
      </c>
      <c r="AE1051">
        <f>IF(Merge6[[#This Row],[Position2]]="LM",1,0)</f>
        <v>0</v>
      </c>
      <c r="AF1051">
        <f>IF(Merge6[[#This Row],[Position2]]="CDM",1,0)</f>
        <v>0</v>
      </c>
      <c r="AG1051">
        <f>IF(Merge6[[#This Row],[Position2]]="CM",1,0)</f>
        <v>0</v>
      </c>
      <c r="AH1051">
        <f>IF(Merge6[[#This Row],[Position2]]="CAM",1,0)</f>
        <v>0</v>
      </c>
      <c r="AI1051">
        <f>IF(Merge6[[#This Row],[Position2]]="RM",1,0)</f>
        <v>0</v>
      </c>
      <c r="AJ1051">
        <f>IF(Merge6[[#This Row],[Position2]]="LW",1,0)</f>
        <v>0</v>
      </c>
      <c r="AK1051">
        <f>IF(Merge6[[#This Row],[Position2]]="RW",1,0)</f>
        <v>0</v>
      </c>
      <c r="AL1051">
        <f>IF(Merge6[[#This Row],[Position2]]="CF",1,0)</f>
        <v>0</v>
      </c>
      <c r="AM1051">
        <f>IF(Merge6[[#This Row],[Position2]]="ST",1,0)</f>
        <v>1</v>
      </c>
      <c r="AN1051">
        <v>66</v>
      </c>
      <c r="AO1051">
        <v>70</v>
      </c>
      <c r="AP1051">
        <v>55</v>
      </c>
      <c r="AQ1051">
        <v>61</v>
      </c>
      <c r="AR1051">
        <v>55</v>
      </c>
      <c r="AS1051">
        <v>67</v>
      </c>
      <c r="AT1051">
        <v>70</v>
      </c>
      <c r="AU1051">
        <v>70</v>
      </c>
      <c r="AV1051">
        <v>66</v>
      </c>
      <c r="AW1051">
        <v>63</v>
      </c>
      <c r="AX1051">
        <v>41</v>
      </c>
      <c r="AY1051">
        <v>60</v>
      </c>
      <c r="AZ1051">
        <v>62</v>
      </c>
      <c r="BA1051">
        <v>30</v>
      </c>
      <c r="BB1051">
        <v>24</v>
      </c>
      <c r="BC1051">
        <v>26</v>
      </c>
      <c r="BD1051">
        <v>87</v>
      </c>
      <c r="BE1051">
        <v>58</v>
      </c>
      <c r="BF1051">
        <v>62</v>
      </c>
      <c r="BG1051">
        <v>69</v>
      </c>
      <c r="BH1051">
        <v>87</v>
      </c>
      <c r="BI1051">
        <v>86</v>
      </c>
      <c r="BJ1051">
        <v>67</v>
      </c>
      <c r="BK1051">
        <v>15</v>
      </c>
      <c r="BL1051">
        <v>7</v>
      </c>
      <c r="BM1051">
        <v>9</v>
      </c>
      <c r="BN1051">
        <v>12</v>
      </c>
      <c r="BO1051">
        <v>14</v>
      </c>
      <c r="BP1051">
        <v>48</v>
      </c>
      <c r="BQ1051">
        <v>59</v>
      </c>
      <c r="BR1051">
        <v>65</v>
      </c>
      <c r="BS1051">
        <v>22</v>
      </c>
      <c r="BT1051">
        <v>64</v>
      </c>
      <c r="BU1051">
        <v>66</v>
      </c>
    </row>
    <row r="1052" spans="1:73" x14ac:dyDescent="0.25">
      <c r="A1052" t="s">
        <v>753</v>
      </c>
      <c r="B1052">
        <v>29</v>
      </c>
      <c r="C1052" t="s">
        <v>28</v>
      </c>
      <c r="D1052">
        <v>24</v>
      </c>
      <c r="E1052">
        <f>Merge6[[#This Row],[age]]^2</f>
        <v>576</v>
      </c>
      <c r="F1052" s="1">
        <v>4000000</v>
      </c>
      <c r="G1052" s="1">
        <v>12000000</v>
      </c>
      <c r="H1052" s="1">
        <f>Merge6[[#This Row],[MV at time]]/1000000</f>
        <v>4</v>
      </c>
      <c r="I1052" s="1">
        <f>Merge6[[#This Row],[fee]]/1000000</f>
        <v>12</v>
      </c>
      <c r="J1052" s="2">
        <f>Merge6[[#This Row],[fee]]/Merge6[[#This Row],[MV at time]]</f>
        <v>3</v>
      </c>
      <c r="K1052" t="s">
        <v>509</v>
      </c>
      <c r="L1052" t="s">
        <v>666</v>
      </c>
      <c r="M1052" t="s">
        <v>754</v>
      </c>
      <c r="N1052" t="s">
        <v>177</v>
      </c>
      <c r="O105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5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52" t="s">
        <v>185</v>
      </c>
      <c r="R1052" t="s">
        <v>55</v>
      </c>
      <c r="S1052">
        <v>74</v>
      </c>
      <c r="T1052">
        <v>80</v>
      </c>
      <c r="U1052">
        <f>Merge6[[#This Row],[POT]]-Merge6[[#This Row],[TOT]]</f>
        <v>6</v>
      </c>
      <c r="V1052" t="s">
        <v>8</v>
      </c>
      <c r="W1052">
        <f>IF(Merge6[[#This Row],[Preffoot]]="Right",1,0)</f>
        <v>1</v>
      </c>
      <c r="X1052" t="s">
        <v>15</v>
      </c>
      <c r="Y1052">
        <f>IF(Merge6[[#This Row],[Position2]]="GK",1,0)</f>
        <v>0</v>
      </c>
      <c r="Z1052">
        <f>IF(Merge6[[#This Row],[Position2]]="LB",1,0)</f>
        <v>0</v>
      </c>
      <c r="AA1052">
        <f>IF(Merge6[[#This Row],[Position2]]="CB",1,0)</f>
        <v>0</v>
      </c>
      <c r="AB1052">
        <f>IF(Merge6[[#This Row],[Position2]]="RB",1,0)</f>
        <v>0</v>
      </c>
      <c r="AC1052">
        <f>IF(Merge6[[#This Row],[Position2]]="LWB",1,0)</f>
        <v>0</v>
      </c>
      <c r="AD1052">
        <f>IF(Merge6[[#This Row],[Position2]]="RWB",1,0)</f>
        <v>0</v>
      </c>
      <c r="AE1052">
        <f>IF(Merge6[[#This Row],[Position2]]="LM",1,0)</f>
        <v>0</v>
      </c>
      <c r="AF1052">
        <f>IF(Merge6[[#This Row],[Position2]]="CDM",1,0)</f>
        <v>0</v>
      </c>
      <c r="AG1052">
        <f>IF(Merge6[[#This Row],[Position2]]="CM",1,0)</f>
        <v>0</v>
      </c>
      <c r="AH1052">
        <f>IF(Merge6[[#This Row],[Position2]]="CAM",1,0)</f>
        <v>0</v>
      </c>
      <c r="AI1052">
        <f>IF(Merge6[[#This Row],[Position2]]="RM",1,0)</f>
        <v>0</v>
      </c>
      <c r="AJ1052">
        <f>IF(Merge6[[#This Row],[Position2]]="LW",1,0)</f>
        <v>0</v>
      </c>
      <c r="AK1052">
        <f>IF(Merge6[[#This Row],[Position2]]="RW",1,0)</f>
        <v>0</v>
      </c>
      <c r="AL1052">
        <f>IF(Merge6[[#This Row],[Position2]]="CF",1,0)</f>
        <v>0</v>
      </c>
      <c r="AM1052">
        <f>IF(Merge6[[#This Row],[Position2]]="ST",1,0)</f>
        <v>1</v>
      </c>
      <c r="AN1052">
        <v>74</v>
      </c>
      <c r="AO1052">
        <v>73</v>
      </c>
      <c r="AP1052">
        <v>56</v>
      </c>
      <c r="AQ1052">
        <v>68</v>
      </c>
      <c r="AR1052">
        <v>59</v>
      </c>
      <c r="AS1052">
        <v>63</v>
      </c>
      <c r="AT1052">
        <v>77</v>
      </c>
      <c r="AU1052">
        <v>76</v>
      </c>
      <c r="AV1052">
        <v>65</v>
      </c>
      <c r="AW1052">
        <v>64</v>
      </c>
      <c r="AX1052">
        <v>48</v>
      </c>
      <c r="AY1052">
        <v>70</v>
      </c>
      <c r="AZ1052">
        <v>63</v>
      </c>
      <c r="BA1052">
        <v>34</v>
      </c>
      <c r="BB1052">
        <v>35</v>
      </c>
      <c r="BC1052">
        <v>39</v>
      </c>
      <c r="BD1052">
        <v>83</v>
      </c>
      <c r="BE1052">
        <v>71</v>
      </c>
      <c r="BF1052">
        <v>70</v>
      </c>
      <c r="BG1052">
        <v>74</v>
      </c>
      <c r="BH1052">
        <v>81</v>
      </c>
      <c r="BI1052">
        <v>79</v>
      </c>
      <c r="BJ1052">
        <v>75</v>
      </c>
      <c r="BK1052">
        <v>8</v>
      </c>
      <c r="BL1052">
        <v>12</v>
      </c>
      <c r="BM1052">
        <v>9</v>
      </c>
      <c r="BN1052">
        <v>14</v>
      </c>
      <c r="BO1052">
        <v>15</v>
      </c>
      <c r="BP1052">
        <v>55</v>
      </c>
      <c r="BQ1052">
        <v>69</v>
      </c>
      <c r="BR1052">
        <v>74</v>
      </c>
      <c r="BS1052">
        <v>30</v>
      </c>
      <c r="BT1052">
        <v>72</v>
      </c>
      <c r="BU1052">
        <v>68</v>
      </c>
    </row>
    <row r="1053" spans="1:73" x14ac:dyDescent="0.25">
      <c r="A1053" t="s">
        <v>1218</v>
      </c>
      <c r="B1053">
        <v>10</v>
      </c>
      <c r="C1053" t="s">
        <v>33</v>
      </c>
      <c r="D1053">
        <v>18</v>
      </c>
      <c r="E1053">
        <f>Merge6[[#This Row],[age]]^2</f>
        <v>324</v>
      </c>
      <c r="F1053" s="1" t="s">
        <v>380</v>
      </c>
      <c r="G1053" s="1">
        <v>5900000</v>
      </c>
      <c r="H1053" s="1" t="e">
        <f>Merge6[[#This Row],[MV at time]]/1000000</f>
        <v>#VALUE!</v>
      </c>
      <c r="I1053" s="1">
        <f>Merge6[[#This Row],[fee]]/1000000</f>
        <v>5.9</v>
      </c>
      <c r="J1053" s="2" t="e">
        <f>Merge6[[#This Row],[fee]]/Merge6[[#This Row],[MV at time]]</f>
        <v>#VALUE!</v>
      </c>
      <c r="K1053" t="s">
        <v>1050</v>
      </c>
      <c r="L1053" t="s">
        <v>145</v>
      </c>
      <c r="M1053" t="s">
        <v>483</v>
      </c>
      <c r="N1053" t="s">
        <v>210</v>
      </c>
      <c r="O105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5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53" t="s">
        <v>484</v>
      </c>
      <c r="R1053" t="s">
        <v>60</v>
      </c>
      <c r="S1053">
        <v>74</v>
      </c>
      <c r="T1053">
        <v>85</v>
      </c>
      <c r="U1053">
        <f>Merge6[[#This Row],[POT]]-Merge6[[#This Row],[TOT]]</f>
        <v>11</v>
      </c>
      <c r="V1053" t="s">
        <v>8</v>
      </c>
      <c r="W1053">
        <f>IF(Merge6[[#This Row],[Preffoot]]="Right",1,0)</f>
        <v>1</v>
      </c>
      <c r="X1053" t="s">
        <v>27</v>
      </c>
      <c r="Y1053">
        <f>IF(Merge6[[#This Row],[Position2]]="GK",1,0)</f>
        <v>0</v>
      </c>
      <c r="Z1053">
        <f>IF(Merge6[[#This Row],[Position2]]="LB",1,0)</f>
        <v>0</v>
      </c>
      <c r="AA1053">
        <f>IF(Merge6[[#This Row],[Position2]]="CB",1,0)</f>
        <v>0</v>
      </c>
      <c r="AB1053">
        <f>IF(Merge6[[#This Row],[Position2]]="RB",1,0)</f>
        <v>1</v>
      </c>
      <c r="AC1053">
        <f>IF(Merge6[[#This Row],[Position2]]="LWB",1,0)</f>
        <v>0</v>
      </c>
      <c r="AD1053">
        <f>IF(Merge6[[#This Row],[Position2]]="RWB",1,0)</f>
        <v>0</v>
      </c>
      <c r="AE1053">
        <f>IF(Merge6[[#This Row],[Position2]]="LM",1,0)</f>
        <v>0</v>
      </c>
      <c r="AF1053">
        <f>IF(Merge6[[#This Row],[Position2]]="CDM",1,0)</f>
        <v>0</v>
      </c>
      <c r="AG1053">
        <f>IF(Merge6[[#This Row],[Position2]]="CM",1,0)</f>
        <v>0</v>
      </c>
      <c r="AH1053">
        <f>IF(Merge6[[#This Row],[Position2]]="CAM",1,0)</f>
        <v>0</v>
      </c>
      <c r="AI1053">
        <f>IF(Merge6[[#This Row],[Position2]]="RM",1,0)</f>
        <v>0</v>
      </c>
      <c r="AJ1053">
        <f>IF(Merge6[[#This Row],[Position2]]="LW",1,0)</f>
        <v>0</v>
      </c>
      <c r="AK1053">
        <f>IF(Merge6[[#This Row],[Position2]]="RW",1,0)</f>
        <v>0</v>
      </c>
      <c r="AL1053">
        <f>IF(Merge6[[#This Row],[Position2]]="CF",1,0)</f>
        <v>0</v>
      </c>
      <c r="AM1053">
        <f>IF(Merge6[[#This Row],[Position2]]="ST",1,0)</f>
        <v>0</v>
      </c>
      <c r="AN1053">
        <v>71</v>
      </c>
      <c r="AO1053">
        <v>74</v>
      </c>
      <c r="AP1053">
        <v>68</v>
      </c>
      <c r="AQ1053">
        <v>73</v>
      </c>
      <c r="AR1053">
        <v>57</v>
      </c>
      <c r="AS1053">
        <v>55</v>
      </c>
      <c r="AT1053">
        <v>47</v>
      </c>
      <c r="AU1053">
        <v>47</v>
      </c>
      <c r="AV1053">
        <v>46</v>
      </c>
      <c r="AW1053">
        <v>64</v>
      </c>
      <c r="AX1053">
        <v>51</v>
      </c>
      <c r="AY1053">
        <v>41</v>
      </c>
      <c r="AZ1053">
        <v>41</v>
      </c>
      <c r="BA1053">
        <v>60</v>
      </c>
      <c r="BB1053">
        <v>71</v>
      </c>
      <c r="BC1053">
        <v>74</v>
      </c>
      <c r="BD1053">
        <v>84</v>
      </c>
      <c r="BE1053">
        <v>76</v>
      </c>
      <c r="BF1053">
        <v>62</v>
      </c>
      <c r="BG1053">
        <v>81</v>
      </c>
      <c r="BH1053">
        <v>83</v>
      </c>
      <c r="BI1053">
        <v>79</v>
      </c>
      <c r="BJ1053">
        <v>66</v>
      </c>
      <c r="BK1053">
        <v>13</v>
      </c>
      <c r="BL1053">
        <v>10</v>
      </c>
      <c r="BM1053">
        <v>12</v>
      </c>
      <c r="BN1053">
        <v>8</v>
      </c>
      <c r="BO1053">
        <v>13</v>
      </c>
      <c r="BP1053">
        <v>70</v>
      </c>
      <c r="BQ1053">
        <v>71</v>
      </c>
      <c r="BR1053">
        <v>60</v>
      </c>
      <c r="BS1053">
        <v>71</v>
      </c>
      <c r="BT1053">
        <v>57</v>
      </c>
      <c r="BU1053">
        <v>66</v>
      </c>
    </row>
    <row r="1054" spans="1:73" x14ac:dyDescent="0.25">
      <c r="A1054" t="s">
        <v>827</v>
      </c>
      <c r="B1054">
        <v>9</v>
      </c>
      <c r="C1054" t="s">
        <v>28</v>
      </c>
      <c r="D1054">
        <v>29</v>
      </c>
      <c r="E1054">
        <f>Merge6[[#This Row],[age]]^2</f>
        <v>841</v>
      </c>
      <c r="F1054" s="1">
        <v>9000000</v>
      </c>
      <c r="G1054" s="1">
        <v>5400000</v>
      </c>
      <c r="H1054" s="1">
        <f>Merge6[[#This Row],[MV at time]]/1000000</f>
        <v>9</v>
      </c>
      <c r="I1054" s="1">
        <f>Merge6[[#This Row],[fee]]/1000000</f>
        <v>5.4</v>
      </c>
      <c r="J1054" s="2">
        <f>Merge6[[#This Row],[fee]]/Merge6[[#This Row],[MV at time]]</f>
        <v>0.6</v>
      </c>
      <c r="K1054" t="s">
        <v>773</v>
      </c>
      <c r="L1054" t="s">
        <v>11</v>
      </c>
      <c r="M1054" t="s">
        <v>307</v>
      </c>
      <c r="N1054" t="s">
        <v>828</v>
      </c>
      <c r="O105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05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54" t="s">
        <v>14</v>
      </c>
      <c r="R1054" t="s">
        <v>31</v>
      </c>
      <c r="S1054">
        <v>76</v>
      </c>
      <c r="T1054">
        <v>81</v>
      </c>
      <c r="U1054">
        <f>Merge6[[#This Row],[POT]]-Merge6[[#This Row],[TOT]]</f>
        <v>5</v>
      </c>
      <c r="V1054" t="s">
        <v>8</v>
      </c>
      <c r="W1054">
        <f>IF(Merge6[[#This Row],[Preffoot]]="Right",1,0)</f>
        <v>1</v>
      </c>
      <c r="X1054" t="s">
        <v>21</v>
      </c>
      <c r="Y1054">
        <f>IF(Merge6[[#This Row],[Position2]]="GK",1,0)</f>
        <v>0</v>
      </c>
      <c r="Z1054">
        <f>IF(Merge6[[#This Row],[Position2]]="LB",1,0)</f>
        <v>0</v>
      </c>
      <c r="AA1054">
        <f>IF(Merge6[[#This Row],[Position2]]="CB",1,0)</f>
        <v>0</v>
      </c>
      <c r="AB1054">
        <f>IF(Merge6[[#This Row],[Position2]]="RB",1,0)</f>
        <v>0</v>
      </c>
      <c r="AC1054">
        <f>IF(Merge6[[#This Row],[Position2]]="LWB",1,0)</f>
        <v>0</v>
      </c>
      <c r="AD1054">
        <f>IF(Merge6[[#This Row],[Position2]]="RWB",1,0)</f>
        <v>0</v>
      </c>
      <c r="AE1054">
        <f>IF(Merge6[[#This Row],[Position2]]="LM",1,0)</f>
        <v>0</v>
      </c>
      <c r="AF1054">
        <f>IF(Merge6[[#This Row],[Position2]]="CDM",1,0)</f>
        <v>0</v>
      </c>
      <c r="AG1054">
        <f>IF(Merge6[[#This Row],[Position2]]="CM",1,0)</f>
        <v>0</v>
      </c>
      <c r="AH1054">
        <f>IF(Merge6[[#This Row],[Position2]]="CAM",1,0)</f>
        <v>1</v>
      </c>
      <c r="AI1054">
        <f>IF(Merge6[[#This Row],[Position2]]="RM",1,0)</f>
        <v>0</v>
      </c>
      <c r="AJ1054">
        <f>IF(Merge6[[#This Row],[Position2]]="LW",1,0)</f>
        <v>0</v>
      </c>
      <c r="AK1054">
        <f>IF(Merge6[[#This Row],[Position2]]="RW",1,0)</f>
        <v>0</v>
      </c>
      <c r="AL1054">
        <f>IF(Merge6[[#This Row],[Position2]]="CF",1,0)</f>
        <v>0</v>
      </c>
      <c r="AM1054">
        <f>IF(Merge6[[#This Row],[Position2]]="ST",1,0)</f>
        <v>0</v>
      </c>
      <c r="AN1054">
        <v>80</v>
      </c>
      <c r="AO1054">
        <v>79</v>
      </c>
      <c r="AP1054">
        <v>75</v>
      </c>
      <c r="AQ1054">
        <v>78</v>
      </c>
      <c r="AR1054">
        <v>76</v>
      </c>
      <c r="AS1054">
        <v>36</v>
      </c>
      <c r="AT1054">
        <v>76</v>
      </c>
      <c r="AU1054">
        <v>66</v>
      </c>
      <c r="AV1054">
        <v>72</v>
      </c>
      <c r="AW1054">
        <v>80</v>
      </c>
      <c r="AX1054">
        <v>71</v>
      </c>
      <c r="AY1054">
        <v>74</v>
      </c>
      <c r="AZ1054">
        <v>71</v>
      </c>
      <c r="BA1054">
        <v>59</v>
      </c>
      <c r="BB1054">
        <v>51</v>
      </c>
      <c r="BC1054">
        <v>58</v>
      </c>
      <c r="BD1054">
        <v>73</v>
      </c>
      <c r="BE1054">
        <v>73</v>
      </c>
      <c r="BF1054">
        <v>41</v>
      </c>
      <c r="BG1054">
        <v>80</v>
      </c>
      <c r="BH1054">
        <v>71</v>
      </c>
      <c r="BI1054">
        <v>82</v>
      </c>
      <c r="BJ1054">
        <v>34</v>
      </c>
      <c r="BK1054">
        <v>5</v>
      </c>
      <c r="BL1054">
        <v>5</v>
      </c>
      <c r="BM1054">
        <v>12</v>
      </c>
      <c r="BN1054">
        <v>6</v>
      </c>
      <c r="BO1054">
        <v>8</v>
      </c>
      <c r="BP1054">
        <v>57</v>
      </c>
      <c r="BQ1054">
        <v>76</v>
      </c>
      <c r="BR1054">
        <v>74</v>
      </c>
      <c r="BS1054">
        <v>52</v>
      </c>
      <c r="BT1054">
        <v>78</v>
      </c>
      <c r="BU1054">
        <v>80</v>
      </c>
    </row>
    <row r="1055" spans="1:73" x14ac:dyDescent="0.25">
      <c r="A1055" t="s">
        <v>1219</v>
      </c>
      <c r="B1055">
        <v>23</v>
      </c>
      <c r="C1055" t="s">
        <v>1</v>
      </c>
      <c r="D1055">
        <v>32</v>
      </c>
      <c r="E1055">
        <f>Merge6[[#This Row],[age]]^2</f>
        <v>1024</v>
      </c>
      <c r="F1055" s="1">
        <v>11000000</v>
      </c>
      <c r="G1055" s="1">
        <v>13000000</v>
      </c>
      <c r="H1055" s="1">
        <f>Merge6[[#This Row],[MV at time]]/1000000</f>
        <v>11</v>
      </c>
      <c r="I1055" s="1">
        <f>Merge6[[#This Row],[fee]]/1000000</f>
        <v>13</v>
      </c>
      <c r="J1055" s="2">
        <f>Merge6[[#This Row],[fee]]/Merge6[[#This Row],[MV at time]]</f>
        <v>1.1818181818181819</v>
      </c>
      <c r="K1055" t="s">
        <v>1050</v>
      </c>
      <c r="L1055" t="s">
        <v>133</v>
      </c>
      <c r="M1055" t="s">
        <v>556</v>
      </c>
      <c r="N1055" t="s">
        <v>188</v>
      </c>
      <c r="O105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5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55" t="s">
        <v>60</v>
      </c>
      <c r="R1055" t="s">
        <v>189</v>
      </c>
      <c r="S1055">
        <v>83</v>
      </c>
      <c r="T1055">
        <v>83</v>
      </c>
      <c r="U1055">
        <f>Merge6[[#This Row],[POT]]-Merge6[[#This Row],[TOT]]</f>
        <v>0</v>
      </c>
      <c r="V1055" t="s">
        <v>8</v>
      </c>
      <c r="W1055">
        <f>IF(Merge6[[#This Row],[Preffoot]]="Right",1,0)</f>
        <v>1</v>
      </c>
      <c r="X1055" t="s">
        <v>9</v>
      </c>
      <c r="Y1055">
        <f>IF(Merge6[[#This Row],[Position2]]="GK",1,0)</f>
        <v>0</v>
      </c>
      <c r="Z1055">
        <f>IF(Merge6[[#This Row],[Position2]]="LB",1,0)</f>
        <v>0</v>
      </c>
      <c r="AA1055">
        <f>IF(Merge6[[#This Row],[Position2]]="CB",1,0)</f>
        <v>1</v>
      </c>
      <c r="AB1055">
        <f>IF(Merge6[[#This Row],[Position2]]="RB",1,0)</f>
        <v>0</v>
      </c>
      <c r="AC1055">
        <f>IF(Merge6[[#This Row],[Position2]]="LWB",1,0)</f>
        <v>0</v>
      </c>
      <c r="AD1055">
        <f>IF(Merge6[[#This Row],[Position2]]="RWB",1,0)</f>
        <v>0</v>
      </c>
      <c r="AE1055">
        <f>IF(Merge6[[#This Row],[Position2]]="LM",1,0)</f>
        <v>0</v>
      </c>
      <c r="AF1055">
        <f>IF(Merge6[[#This Row],[Position2]]="CDM",1,0)</f>
        <v>0</v>
      </c>
      <c r="AG1055">
        <f>IF(Merge6[[#This Row],[Position2]]="CM",1,0)</f>
        <v>0</v>
      </c>
      <c r="AH1055">
        <f>IF(Merge6[[#This Row],[Position2]]="CAM",1,0)</f>
        <v>0</v>
      </c>
      <c r="AI1055">
        <f>IF(Merge6[[#This Row],[Position2]]="RM",1,0)</f>
        <v>0</v>
      </c>
      <c r="AJ1055">
        <f>IF(Merge6[[#This Row],[Position2]]="LW",1,0)</f>
        <v>0</v>
      </c>
      <c r="AK1055">
        <f>IF(Merge6[[#This Row],[Position2]]="RW",1,0)</f>
        <v>0</v>
      </c>
      <c r="AL1055">
        <f>IF(Merge6[[#This Row],[Position2]]="CF",1,0)</f>
        <v>0</v>
      </c>
      <c r="AM1055">
        <f>IF(Merge6[[#This Row],[Position2]]="ST",1,0)</f>
        <v>0</v>
      </c>
      <c r="AN1055">
        <v>75</v>
      </c>
      <c r="AO1055">
        <v>62</v>
      </c>
      <c r="AP1055">
        <v>64</v>
      </c>
      <c r="AQ1055">
        <v>77</v>
      </c>
      <c r="AR1055">
        <v>81</v>
      </c>
      <c r="AS1055">
        <v>81</v>
      </c>
      <c r="AT1055">
        <v>78</v>
      </c>
      <c r="AU1055">
        <v>45</v>
      </c>
      <c r="AV1055">
        <v>58</v>
      </c>
      <c r="AW1055">
        <v>63</v>
      </c>
      <c r="AX1055">
        <v>59</v>
      </c>
      <c r="AY1055">
        <v>58</v>
      </c>
      <c r="AZ1055">
        <v>38</v>
      </c>
      <c r="BA1055">
        <v>87</v>
      </c>
      <c r="BB1055">
        <v>84</v>
      </c>
      <c r="BC1055">
        <v>87</v>
      </c>
      <c r="BD1055">
        <v>55</v>
      </c>
      <c r="BE1055">
        <v>76</v>
      </c>
      <c r="BF1055">
        <v>77</v>
      </c>
      <c r="BG1055">
        <v>62</v>
      </c>
      <c r="BH1055">
        <v>60</v>
      </c>
      <c r="BI1055">
        <v>54</v>
      </c>
      <c r="BJ1055">
        <v>81</v>
      </c>
      <c r="BK1055">
        <v>16</v>
      </c>
      <c r="BL1055">
        <v>16</v>
      </c>
      <c r="BM1055">
        <v>6</v>
      </c>
      <c r="BN1055">
        <v>14</v>
      </c>
      <c r="BO1055">
        <v>14</v>
      </c>
      <c r="BP1055">
        <v>79</v>
      </c>
      <c r="BQ1055">
        <v>85</v>
      </c>
      <c r="BR1055">
        <v>52</v>
      </c>
      <c r="BS1055">
        <v>85</v>
      </c>
      <c r="BT1055">
        <v>62</v>
      </c>
      <c r="BU1055">
        <v>86</v>
      </c>
    </row>
    <row r="1056" spans="1:73" x14ac:dyDescent="0.25">
      <c r="A1056" t="s">
        <v>451</v>
      </c>
      <c r="B1056">
        <v>23</v>
      </c>
      <c r="C1056" t="s">
        <v>116</v>
      </c>
      <c r="D1056">
        <v>26</v>
      </c>
      <c r="E1056">
        <f>Merge6[[#This Row],[age]]^2</f>
        <v>676</v>
      </c>
      <c r="F1056" s="1">
        <v>8000000</v>
      </c>
      <c r="G1056" s="1">
        <v>11200000</v>
      </c>
      <c r="H1056" s="1">
        <f>Merge6[[#This Row],[MV at time]]/1000000</f>
        <v>8</v>
      </c>
      <c r="I1056" s="1">
        <f>Merge6[[#This Row],[fee]]/1000000</f>
        <v>11.2</v>
      </c>
      <c r="J1056" s="2">
        <f>Merge6[[#This Row],[fee]]/Merge6[[#This Row],[MV at time]]</f>
        <v>1.4</v>
      </c>
      <c r="K1056" t="s">
        <v>2</v>
      </c>
      <c r="L1056" t="s">
        <v>145</v>
      </c>
      <c r="M1056" t="s">
        <v>335</v>
      </c>
      <c r="N1056" t="s">
        <v>193</v>
      </c>
      <c r="O105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5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56" t="s">
        <v>60</v>
      </c>
      <c r="R1056" t="s">
        <v>131</v>
      </c>
      <c r="S1056">
        <v>73</v>
      </c>
      <c r="T1056">
        <v>76</v>
      </c>
      <c r="U1056">
        <f>Merge6[[#This Row],[POT]]-Merge6[[#This Row],[TOT]]</f>
        <v>3</v>
      </c>
      <c r="V1056" t="s">
        <v>43</v>
      </c>
      <c r="W1056">
        <f>IF(Merge6[[#This Row],[Preffoot]]="Right",1,0)</f>
        <v>0</v>
      </c>
      <c r="X1056" t="s">
        <v>21</v>
      </c>
      <c r="Y1056">
        <f>IF(Merge6[[#This Row],[Position2]]="GK",1,0)</f>
        <v>0</v>
      </c>
      <c r="Z1056">
        <f>IF(Merge6[[#This Row],[Position2]]="LB",1,0)</f>
        <v>0</v>
      </c>
      <c r="AA1056">
        <f>IF(Merge6[[#This Row],[Position2]]="CB",1,0)</f>
        <v>0</v>
      </c>
      <c r="AB1056">
        <f>IF(Merge6[[#This Row],[Position2]]="RB",1,0)</f>
        <v>0</v>
      </c>
      <c r="AC1056">
        <f>IF(Merge6[[#This Row],[Position2]]="LWB",1,0)</f>
        <v>0</v>
      </c>
      <c r="AD1056">
        <f>IF(Merge6[[#This Row],[Position2]]="RWB",1,0)</f>
        <v>0</v>
      </c>
      <c r="AE1056">
        <f>IF(Merge6[[#This Row],[Position2]]="LM",1,0)</f>
        <v>0</v>
      </c>
      <c r="AF1056">
        <f>IF(Merge6[[#This Row],[Position2]]="CDM",1,0)</f>
        <v>0</v>
      </c>
      <c r="AG1056">
        <f>IF(Merge6[[#This Row],[Position2]]="CM",1,0)</f>
        <v>0</v>
      </c>
      <c r="AH1056">
        <f>IF(Merge6[[#This Row],[Position2]]="CAM",1,0)</f>
        <v>1</v>
      </c>
      <c r="AI1056">
        <f>IF(Merge6[[#This Row],[Position2]]="RM",1,0)</f>
        <v>0</v>
      </c>
      <c r="AJ1056">
        <f>IF(Merge6[[#This Row],[Position2]]="LW",1,0)</f>
        <v>0</v>
      </c>
      <c r="AK1056">
        <f>IF(Merge6[[#This Row],[Position2]]="RW",1,0)</f>
        <v>0</v>
      </c>
      <c r="AL1056">
        <f>IF(Merge6[[#This Row],[Position2]]="CF",1,0)</f>
        <v>0</v>
      </c>
      <c r="AM1056">
        <f>IF(Merge6[[#This Row],[Position2]]="ST",1,0)</f>
        <v>0</v>
      </c>
      <c r="AN1056">
        <v>76</v>
      </c>
      <c r="AO1056">
        <v>77</v>
      </c>
      <c r="AP1056">
        <v>71</v>
      </c>
      <c r="AQ1056">
        <v>67</v>
      </c>
      <c r="AR1056">
        <v>59</v>
      </c>
      <c r="AS1056">
        <v>40</v>
      </c>
      <c r="AT1056">
        <v>70</v>
      </c>
      <c r="AU1056">
        <v>70</v>
      </c>
      <c r="AV1056">
        <v>71</v>
      </c>
      <c r="AW1056">
        <v>75</v>
      </c>
      <c r="AX1056">
        <v>73</v>
      </c>
      <c r="AY1056">
        <v>68</v>
      </c>
      <c r="AZ1056">
        <v>44</v>
      </c>
      <c r="BA1056">
        <v>22</v>
      </c>
      <c r="BB1056">
        <v>21</v>
      </c>
      <c r="BC1056">
        <v>35</v>
      </c>
      <c r="BD1056">
        <v>80</v>
      </c>
      <c r="BE1056">
        <v>73</v>
      </c>
      <c r="BF1056">
        <v>52</v>
      </c>
      <c r="BG1056">
        <v>81</v>
      </c>
      <c r="BH1056">
        <v>77</v>
      </c>
      <c r="BI1056">
        <v>85</v>
      </c>
      <c r="BJ1056">
        <v>55</v>
      </c>
      <c r="BK1056">
        <v>8</v>
      </c>
      <c r="BL1056">
        <v>9</v>
      </c>
      <c r="BM1056">
        <v>12</v>
      </c>
      <c r="BN1056">
        <v>15</v>
      </c>
      <c r="BO1056">
        <v>8</v>
      </c>
      <c r="BP1056">
        <v>38</v>
      </c>
      <c r="BQ1056">
        <v>68</v>
      </c>
      <c r="BR1056">
        <v>73</v>
      </c>
      <c r="BS1056">
        <v>33</v>
      </c>
      <c r="BT1056">
        <v>70</v>
      </c>
      <c r="BU1056">
        <v>67</v>
      </c>
    </row>
    <row r="1057" spans="1:73" x14ac:dyDescent="0.25">
      <c r="A1057" t="s">
        <v>1043</v>
      </c>
      <c r="B1057">
        <v>47</v>
      </c>
      <c r="C1057" t="s">
        <v>17</v>
      </c>
      <c r="D1057">
        <v>25</v>
      </c>
      <c r="E1057">
        <f>Merge6[[#This Row],[age]]^2</f>
        <v>625</v>
      </c>
      <c r="F1057" s="1">
        <v>12000000</v>
      </c>
      <c r="G1057" s="1">
        <v>16200000</v>
      </c>
      <c r="H1057" s="1">
        <f>Merge6[[#This Row],[MV at time]]/1000000</f>
        <v>12</v>
      </c>
      <c r="I1057" s="1">
        <f>Merge6[[#This Row],[fee]]/1000000</f>
        <v>16.2</v>
      </c>
      <c r="J1057" s="2">
        <f>Merge6[[#This Row],[fee]]/Merge6[[#This Row],[MV at time]]</f>
        <v>1.35</v>
      </c>
      <c r="K1057" t="s">
        <v>773</v>
      </c>
      <c r="L1057" t="s">
        <v>233</v>
      </c>
      <c r="M1057" t="s">
        <v>517</v>
      </c>
      <c r="N1057" t="s">
        <v>181</v>
      </c>
      <c r="O105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5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57" t="s">
        <v>1030</v>
      </c>
      <c r="R1057" t="s">
        <v>60</v>
      </c>
      <c r="S1057">
        <v>82</v>
      </c>
      <c r="T1057">
        <v>86</v>
      </c>
      <c r="U1057">
        <f>Merge6[[#This Row],[POT]]-Merge6[[#This Row],[TOT]]</f>
        <v>4</v>
      </c>
      <c r="V1057" t="s">
        <v>8</v>
      </c>
      <c r="W1057">
        <f>IF(Merge6[[#This Row],[Preffoot]]="Right",1,0)</f>
        <v>1</v>
      </c>
      <c r="X1057" t="s">
        <v>61</v>
      </c>
      <c r="Y1057">
        <f>IF(Merge6[[#This Row],[Position2]]="GK",1,0)</f>
        <v>0</v>
      </c>
      <c r="Z1057">
        <f>IF(Merge6[[#This Row],[Position2]]="LB",1,0)</f>
        <v>0</v>
      </c>
      <c r="AA1057">
        <f>IF(Merge6[[#This Row],[Position2]]="CB",1,0)</f>
        <v>0</v>
      </c>
      <c r="AB1057">
        <f>IF(Merge6[[#This Row],[Position2]]="RB",1,0)</f>
        <v>0</v>
      </c>
      <c r="AC1057">
        <f>IF(Merge6[[#This Row],[Position2]]="LWB",1,0)</f>
        <v>0</v>
      </c>
      <c r="AD1057">
        <f>IF(Merge6[[#This Row],[Position2]]="RWB",1,0)</f>
        <v>0</v>
      </c>
      <c r="AE1057">
        <f>IF(Merge6[[#This Row],[Position2]]="LM",1,0)</f>
        <v>0</v>
      </c>
      <c r="AF1057">
        <f>IF(Merge6[[#This Row],[Position2]]="CDM",1,0)</f>
        <v>1</v>
      </c>
      <c r="AG1057">
        <f>IF(Merge6[[#This Row],[Position2]]="CM",1,0)</f>
        <v>0</v>
      </c>
      <c r="AH1057">
        <f>IF(Merge6[[#This Row],[Position2]]="CAM",1,0)</f>
        <v>0</v>
      </c>
      <c r="AI1057">
        <f>IF(Merge6[[#This Row],[Position2]]="RM",1,0)</f>
        <v>0</v>
      </c>
      <c r="AJ1057">
        <f>IF(Merge6[[#This Row],[Position2]]="LW",1,0)</f>
        <v>0</v>
      </c>
      <c r="AK1057">
        <f>IF(Merge6[[#This Row],[Position2]]="RW",1,0)</f>
        <v>0</v>
      </c>
      <c r="AL1057">
        <f>IF(Merge6[[#This Row],[Position2]]="CF",1,0)</f>
        <v>0</v>
      </c>
      <c r="AM1057">
        <f>IF(Merge6[[#This Row],[Position2]]="ST",1,0)</f>
        <v>0</v>
      </c>
      <c r="AN1057">
        <v>77</v>
      </c>
      <c r="AO1057">
        <v>74</v>
      </c>
      <c r="AP1057">
        <v>69</v>
      </c>
      <c r="AQ1057">
        <v>81</v>
      </c>
      <c r="AR1057">
        <v>76</v>
      </c>
      <c r="AS1057">
        <v>83</v>
      </c>
      <c r="AT1057">
        <v>72</v>
      </c>
      <c r="AU1057">
        <v>72</v>
      </c>
      <c r="AV1057">
        <v>70</v>
      </c>
      <c r="AW1057">
        <v>63</v>
      </c>
      <c r="AX1057">
        <v>53</v>
      </c>
      <c r="AY1057">
        <v>70</v>
      </c>
      <c r="AZ1057">
        <v>59</v>
      </c>
      <c r="BA1057">
        <v>81</v>
      </c>
      <c r="BB1057">
        <v>79</v>
      </c>
      <c r="BC1057">
        <v>82</v>
      </c>
      <c r="BD1057">
        <v>61</v>
      </c>
      <c r="BE1057">
        <v>92</v>
      </c>
      <c r="BF1057">
        <v>84</v>
      </c>
      <c r="BG1057">
        <v>60</v>
      </c>
      <c r="BH1057">
        <v>69</v>
      </c>
      <c r="BI1057">
        <v>66</v>
      </c>
      <c r="BJ1057">
        <v>82</v>
      </c>
      <c r="BK1057">
        <v>6</v>
      </c>
      <c r="BL1057">
        <v>11</v>
      </c>
      <c r="BM1057">
        <v>13</v>
      </c>
      <c r="BN1057">
        <v>5</v>
      </c>
      <c r="BO1057">
        <v>8</v>
      </c>
      <c r="BP1057">
        <v>75</v>
      </c>
      <c r="BQ1057">
        <v>81</v>
      </c>
      <c r="BR1057">
        <v>75</v>
      </c>
      <c r="BS1057">
        <v>83</v>
      </c>
      <c r="BT1057">
        <v>72</v>
      </c>
      <c r="BU1057">
        <v>78</v>
      </c>
    </row>
    <row r="1058" spans="1:73" x14ac:dyDescent="0.25">
      <c r="A1058" t="s">
        <v>1340</v>
      </c>
      <c r="B1058">
        <v>35</v>
      </c>
      <c r="C1058" t="s">
        <v>17</v>
      </c>
      <c r="D1058">
        <v>23</v>
      </c>
      <c r="E1058">
        <f>Merge6[[#This Row],[age]]^2</f>
        <v>529</v>
      </c>
      <c r="F1058" s="1">
        <v>17000000</v>
      </c>
      <c r="G1058" s="1">
        <v>17000000</v>
      </c>
      <c r="H1058" s="1">
        <f>Merge6[[#This Row],[MV at time]]/1000000</f>
        <v>17</v>
      </c>
      <c r="I1058" s="1">
        <f>Merge6[[#This Row],[fee]]/1000000</f>
        <v>17</v>
      </c>
      <c r="J1058" s="2">
        <f>Merge6[[#This Row],[fee]]/Merge6[[#This Row],[MV at time]]</f>
        <v>1</v>
      </c>
      <c r="K1058" t="s">
        <v>1233</v>
      </c>
      <c r="L1058" t="s">
        <v>52</v>
      </c>
      <c r="M1058" t="s">
        <v>223</v>
      </c>
      <c r="N1058" t="s">
        <v>213</v>
      </c>
      <c r="O105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5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58" t="s">
        <v>91</v>
      </c>
      <c r="R1058" t="s">
        <v>60</v>
      </c>
      <c r="S1058">
        <v>76</v>
      </c>
      <c r="T1058">
        <v>80</v>
      </c>
      <c r="U1058">
        <f>Merge6[[#This Row],[POT]]-Merge6[[#This Row],[TOT]]</f>
        <v>4</v>
      </c>
      <c r="V1058" t="s">
        <v>8</v>
      </c>
      <c r="W1058">
        <f>IF(Merge6[[#This Row],[Preffoot]]="Right",1,0)</f>
        <v>1</v>
      </c>
      <c r="X1058" t="s">
        <v>61</v>
      </c>
      <c r="Y1058">
        <f>IF(Merge6[[#This Row],[Position2]]="GK",1,0)</f>
        <v>0</v>
      </c>
      <c r="Z1058">
        <f>IF(Merge6[[#This Row],[Position2]]="LB",1,0)</f>
        <v>0</v>
      </c>
      <c r="AA1058">
        <f>IF(Merge6[[#This Row],[Position2]]="CB",1,0)</f>
        <v>0</v>
      </c>
      <c r="AB1058">
        <f>IF(Merge6[[#This Row],[Position2]]="RB",1,0)</f>
        <v>0</v>
      </c>
      <c r="AC1058">
        <f>IF(Merge6[[#This Row],[Position2]]="LWB",1,0)</f>
        <v>0</v>
      </c>
      <c r="AD1058">
        <f>IF(Merge6[[#This Row],[Position2]]="RWB",1,0)</f>
        <v>0</v>
      </c>
      <c r="AE1058">
        <f>IF(Merge6[[#This Row],[Position2]]="LM",1,0)</f>
        <v>0</v>
      </c>
      <c r="AF1058">
        <f>IF(Merge6[[#This Row],[Position2]]="CDM",1,0)</f>
        <v>1</v>
      </c>
      <c r="AG1058">
        <f>IF(Merge6[[#This Row],[Position2]]="CM",1,0)</f>
        <v>0</v>
      </c>
      <c r="AH1058">
        <f>IF(Merge6[[#This Row],[Position2]]="CAM",1,0)</f>
        <v>0</v>
      </c>
      <c r="AI1058">
        <f>IF(Merge6[[#This Row],[Position2]]="RM",1,0)</f>
        <v>0</v>
      </c>
      <c r="AJ1058">
        <f>IF(Merge6[[#This Row],[Position2]]="LW",1,0)</f>
        <v>0</v>
      </c>
      <c r="AK1058">
        <f>IF(Merge6[[#This Row],[Position2]]="RW",1,0)</f>
        <v>0</v>
      </c>
      <c r="AL1058">
        <f>IF(Merge6[[#This Row],[Position2]]="CF",1,0)</f>
        <v>0</v>
      </c>
      <c r="AM1058">
        <f>IF(Merge6[[#This Row],[Position2]]="ST",1,0)</f>
        <v>0</v>
      </c>
      <c r="AN1058">
        <v>72</v>
      </c>
      <c r="AO1058">
        <v>70</v>
      </c>
      <c r="AP1058">
        <v>55</v>
      </c>
      <c r="AQ1058">
        <v>79</v>
      </c>
      <c r="AR1058">
        <v>74</v>
      </c>
      <c r="AS1058">
        <v>65</v>
      </c>
      <c r="AT1058">
        <v>51</v>
      </c>
      <c r="AU1058">
        <v>48</v>
      </c>
      <c r="AV1058">
        <v>46</v>
      </c>
      <c r="AW1058">
        <v>52</v>
      </c>
      <c r="AX1058">
        <v>42</v>
      </c>
      <c r="AY1058">
        <v>51</v>
      </c>
      <c r="AZ1058">
        <v>33</v>
      </c>
      <c r="BA1058" t="s">
        <v>1234</v>
      </c>
      <c r="BB1058">
        <v>70</v>
      </c>
      <c r="BC1058">
        <v>77</v>
      </c>
      <c r="BD1058">
        <v>86</v>
      </c>
      <c r="BE1058">
        <v>86</v>
      </c>
      <c r="BF1058">
        <v>68</v>
      </c>
      <c r="BG1058">
        <v>85</v>
      </c>
      <c r="BH1058">
        <v>75</v>
      </c>
      <c r="BI1058">
        <v>83</v>
      </c>
      <c r="BJ1058">
        <v>84</v>
      </c>
      <c r="BK1058">
        <v>8</v>
      </c>
      <c r="BL1058">
        <v>6</v>
      </c>
      <c r="BM1058">
        <v>13</v>
      </c>
      <c r="BN1058">
        <v>12</v>
      </c>
      <c r="BO1058">
        <v>7</v>
      </c>
      <c r="BP1058">
        <v>79</v>
      </c>
      <c r="BQ1058">
        <v>77</v>
      </c>
      <c r="BR1058">
        <v>65</v>
      </c>
      <c r="BS1058">
        <v>74</v>
      </c>
      <c r="BT1058">
        <v>72</v>
      </c>
      <c r="BU1058">
        <v>76</v>
      </c>
    </row>
    <row r="1059" spans="1:73" x14ac:dyDescent="0.25">
      <c r="A1059" t="s">
        <v>1351</v>
      </c>
      <c r="B1059">
        <v>23</v>
      </c>
      <c r="C1059" t="s">
        <v>23</v>
      </c>
      <c r="D1059">
        <v>22</v>
      </c>
      <c r="E1059">
        <f>Merge6[[#This Row],[age]]^2</f>
        <v>484</v>
      </c>
      <c r="F1059" s="1">
        <v>17000000</v>
      </c>
      <c r="G1059" s="1">
        <v>15000000</v>
      </c>
      <c r="H1059" s="1">
        <f>Merge6[[#This Row],[MV at time]]/1000000</f>
        <v>17</v>
      </c>
      <c r="I1059" s="1">
        <f>Merge6[[#This Row],[fee]]/1000000</f>
        <v>15</v>
      </c>
      <c r="J1059" s="2">
        <f>Merge6[[#This Row],[fee]]/Merge6[[#This Row],[MV at time]]</f>
        <v>0.88235294117647056</v>
      </c>
      <c r="K1059" t="s">
        <v>1233</v>
      </c>
      <c r="L1059" t="s">
        <v>290</v>
      </c>
      <c r="M1059" t="s">
        <v>1210</v>
      </c>
      <c r="N1059" t="s">
        <v>226</v>
      </c>
      <c r="O105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5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59" t="s">
        <v>82</v>
      </c>
      <c r="R1059" t="s">
        <v>60</v>
      </c>
      <c r="S1059">
        <v>79</v>
      </c>
      <c r="T1059">
        <v>85</v>
      </c>
      <c r="U1059">
        <f>Merge6[[#This Row],[POT]]-Merge6[[#This Row],[TOT]]</f>
        <v>6</v>
      </c>
      <c r="V1059" t="s">
        <v>43</v>
      </c>
      <c r="W1059">
        <f>IF(Merge6[[#This Row],[Preffoot]]="Right",1,0)</f>
        <v>0</v>
      </c>
      <c r="X1059" t="s">
        <v>26</v>
      </c>
      <c r="Y1059">
        <f>IF(Merge6[[#This Row],[Position2]]="GK",1,0)</f>
        <v>0</v>
      </c>
      <c r="Z1059">
        <f>IF(Merge6[[#This Row],[Position2]]="LB",1,0)</f>
        <v>1</v>
      </c>
      <c r="AA1059">
        <f>IF(Merge6[[#This Row],[Position2]]="CB",1,0)</f>
        <v>0</v>
      </c>
      <c r="AB1059">
        <f>IF(Merge6[[#This Row],[Position2]]="RB",1,0)</f>
        <v>0</v>
      </c>
      <c r="AC1059">
        <f>IF(Merge6[[#This Row],[Position2]]="LWB",1,0)</f>
        <v>0</v>
      </c>
      <c r="AD1059">
        <f>IF(Merge6[[#This Row],[Position2]]="RWB",1,0)</f>
        <v>0</v>
      </c>
      <c r="AE1059">
        <f>IF(Merge6[[#This Row],[Position2]]="LM",1,0)</f>
        <v>0</v>
      </c>
      <c r="AF1059">
        <f>IF(Merge6[[#This Row],[Position2]]="CDM",1,0)</f>
        <v>0</v>
      </c>
      <c r="AG1059">
        <f>IF(Merge6[[#This Row],[Position2]]="CM",1,0)</f>
        <v>0</v>
      </c>
      <c r="AH1059">
        <f>IF(Merge6[[#This Row],[Position2]]="CAM",1,0)</f>
        <v>0</v>
      </c>
      <c r="AI1059">
        <f>IF(Merge6[[#This Row],[Position2]]="RM",1,0)</f>
        <v>0</v>
      </c>
      <c r="AJ1059">
        <f>IF(Merge6[[#This Row],[Position2]]="LW",1,0)</f>
        <v>0</v>
      </c>
      <c r="AK1059">
        <f>IF(Merge6[[#This Row],[Position2]]="RW",1,0)</f>
        <v>0</v>
      </c>
      <c r="AL1059">
        <f>IF(Merge6[[#This Row],[Position2]]="CF",1,0)</f>
        <v>0</v>
      </c>
      <c r="AM1059">
        <f>IF(Merge6[[#This Row],[Position2]]="ST",1,0)</f>
        <v>0</v>
      </c>
      <c r="AN1059">
        <v>75</v>
      </c>
      <c r="AO1059">
        <v>78</v>
      </c>
      <c r="AP1059">
        <v>71</v>
      </c>
      <c r="AQ1059">
        <v>76</v>
      </c>
      <c r="AR1059">
        <v>56</v>
      </c>
      <c r="AS1059">
        <v>58</v>
      </c>
      <c r="AT1059">
        <v>65</v>
      </c>
      <c r="AU1059">
        <v>50</v>
      </c>
      <c r="AV1059">
        <v>62</v>
      </c>
      <c r="AW1059">
        <v>46</v>
      </c>
      <c r="AX1059">
        <v>48</v>
      </c>
      <c r="AY1059">
        <v>46</v>
      </c>
      <c r="AZ1059">
        <v>59</v>
      </c>
      <c r="BA1059" t="s">
        <v>1234</v>
      </c>
      <c r="BB1059">
        <v>81</v>
      </c>
      <c r="BC1059">
        <v>81</v>
      </c>
      <c r="BD1059">
        <v>84</v>
      </c>
      <c r="BE1059">
        <v>83</v>
      </c>
      <c r="BF1059">
        <v>72</v>
      </c>
      <c r="BG1059">
        <v>89</v>
      </c>
      <c r="BH1059">
        <v>85</v>
      </c>
      <c r="BI1059">
        <v>84</v>
      </c>
      <c r="BJ1059">
        <v>86</v>
      </c>
      <c r="BK1059">
        <v>8</v>
      </c>
      <c r="BL1059">
        <v>9</v>
      </c>
      <c r="BM1059">
        <v>9</v>
      </c>
      <c r="BN1059">
        <v>12</v>
      </c>
      <c r="BO1059">
        <v>8</v>
      </c>
      <c r="BP1059">
        <v>77</v>
      </c>
      <c r="BQ1059">
        <v>75</v>
      </c>
      <c r="BR1059">
        <v>60</v>
      </c>
      <c r="BS1059">
        <v>77</v>
      </c>
      <c r="BT1059">
        <v>60</v>
      </c>
      <c r="BU1059">
        <v>65</v>
      </c>
    </row>
    <row r="1060" spans="1:73" x14ac:dyDescent="0.25">
      <c r="A1060" t="s">
        <v>755</v>
      </c>
      <c r="B1060">
        <v>35</v>
      </c>
      <c r="C1060" t="s">
        <v>1</v>
      </c>
      <c r="D1060">
        <v>26</v>
      </c>
      <c r="E1060">
        <f>Merge6[[#This Row],[age]]^2</f>
        <v>676</v>
      </c>
      <c r="F1060" s="1">
        <v>5000000</v>
      </c>
      <c r="G1060" s="1">
        <v>22300000</v>
      </c>
      <c r="H1060" s="1">
        <f>Merge6[[#This Row],[MV at time]]/1000000</f>
        <v>5</v>
      </c>
      <c r="I1060" s="1">
        <f>Merge6[[#This Row],[fee]]/1000000</f>
        <v>22.3</v>
      </c>
      <c r="J1060" s="2">
        <f>Merge6[[#This Row],[fee]]/Merge6[[#This Row],[MV at time]]</f>
        <v>4.46</v>
      </c>
      <c r="K1060" t="s">
        <v>509</v>
      </c>
      <c r="L1060" t="s">
        <v>145</v>
      </c>
      <c r="M1060" t="s">
        <v>267</v>
      </c>
      <c r="N1060" t="s">
        <v>486</v>
      </c>
      <c r="O106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6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60" t="s">
        <v>60</v>
      </c>
      <c r="R1060" t="s">
        <v>60</v>
      </c>
      <c r="S1060">
        <v>75</v>
      </c>
      <c r="T1060">
        <v>78</v>
      </c>
      <c r="U1060">
        <f>Merge6[[#This Row],[POT]]-Merge6[[#This Row],[TOT]]</f>
        <v>3</v>
      </c>
      <c r="V1060" t="s">
        <v>43</v>
      </c>
      <c r="W1060">
        <f>IF(Merge6[[#This Row],[Preffoot]]="Right",1,0)</f>
        <v>0</v>
      </c>
      <c r="X1060" t="s">
        <v>9</v>
      </c>
      <c r="Y1060">
        <f>IF(Merge6[[#This Row],[Position2]]="GK",1,0)</f>
        <v>0</v>
      </c>
      <c r="Z1060">
        <f>IF(Merge6[[#This Row],[Position2]]="LB",1,0)</f>
        <v>0</v>
      </c>
      <c r="AA1060">
        <f>IF(Merge6[[#This Row],[Position2]]="CB",1,0)</f>
        <v>1</v>
      </c>
      <c r="AB1060">
        <f>IF(Merge6[[#This Row],[Position2]]="RB",1,0)</f>
        <v>0</v>
      </c>
      <c r="AC1060">
        <f>IF(Merge6[[#This Row],[Position2]]="LWB",1,0)</f>
        <v>0</v>
      </c>
      <c r="AD1060">
        <f>IF(Merge6[[#This Row],[Position2]]="RWB",1,0)</f>
        <v>0</v>
      </c>
      <c r="AE1060">
        <f>IF(Merge6[[#This Row],[Position2]]="LM",1,0)</f>
        <v>0</v>
      </c>
      <c r="AF1060">
        <f>IF(Merge6[[#This Row],[Position2]]="CDM",1,0)</f>
        <v>0</v>
      </c>
      <c r="AG1060">
        <f>IF(Merge6[[#This Row],[Position2]]="CM",1,0)</f>
        <v>0</v>
      </c>
      <c r="AH1060">
        <f>IF(Merge6[[#This Row],[Position2]]="CAM",1,0)</f>
        <v>0</v>
      </c>
      <c r="AI1060">
        <f>IF(Merge6[[#This Row],[Position2]]="RM",1,0)</f>
        <v>0</v>
      </c>
      <c r="AJ1060">
        <f>IF(Merge6[[#This Row],[Position2]]="LW",1,0)</f>
        <v>0</v>
      </c>
      <c r="AK1060">
        <f>IF(Merge6[[#This Row],[Position2]]="RW",1,0)</f>
        <v>0</v>
      </c>
      <c r="AL1060">
        <f>IF(Merge6[[#This Row],[Position2]]="CF",1,0)</f>
        <v>0</v>
      </c>
      <c r="AM1060">
        <f>IF(Merge6[[#This Row],[Position2]]="ST",1,0)</f>
        <v>0</v>
      </c>
      <c r="AN1060">
        <v>66</v>
      </c>
      <c r="AO1060">
        <v>68</v>
      </c>
      <c r="AP1060">
        <v>70</v>
      </c>
      <c r="AQ1060">
        <v>67</v>
      </c>
      <c r="AR1060">
        <v>70</v>
      </c>
      <c r="AS1060">
        <v>73</v>
      </c>
      <c r="AT1060">
        <v>61</v>
      </c>
      <c r="AU1060">
        <v>37</v>
      </c>
      <c r="AV1060">
        <v>42</v>
      </c>
      <c r="AW1060">
        <v>53</v>
      </c>
      <c r="AX1060">
        <v>37</v>
      </c>
      <c r="AY1060">
        <v>45</v>
      </c>
      <c r="AZ1060">
        <v>34</v>
      </c>
      <c r="BA1060">
        <v>75</v>
      </c>
      <c r="BB1060">
        <v>74</v>
      </c>
      <c r="BC1060">
        <v>74</v>
      </c>
      <c r="BD1060">
        <v>64</v>
      </c>
      <c r="BE1060">
        <v>70</v>
      </c>
      <c r="BF1060">
        <v>82</v>
      </c>
      <c r="BG1060">
        <v>45</v>
      </c>
      <c r="BH1060">
        <v>69</v>
      </c>
      <c r="BI1060">
        <v>55</v>
      </c>
      <c r="BJ1060">
        <v>61</v>
      </c>
      <c r="BK1060">
        <v>7</v>
      </c>
      <c r="BL1060">
        <v>7</v>
      </c>
      <c r="BM1060">
        <v>10</v>
      </c>
      <c r="BN1060">
        <v>13</v>
      </c>
      <c r="BO1060">
        <v>15</v>
      </c>
      <c r="BP1060">
        <v>80</v>
      </c>
      <c r="BQ1060">
        <v>76</v>
      </c>
      <c r="BR1060">
        <v>53</v>
      </c>
      <c r="BS1060">
        <v>73</v>
      </c>
      <c r="BT1060">
        <v>57</v>
      </c>
      <c r="BU1060">
        <v>71</v>
      </c>
    </row>
    <row r="1061" spans="1:73" x14ac:dyDescent="0.25">
      <c r="A1061" t="s">
        <v>956</v>
      </c>
      <c r="B1061">
        <v>33</v>
      </c>
      <c r="C1061" t="s">
        <v>28</v>
      </c>
      <c r="D1061">
        <v>25</v>
      </c>
      <c r="E1061">
        <f>Merge6[[#This Row],[age]]^2</f>
        <v>625</v>
      </c>
      <c r="F1061" s="1">
        <v>18000000</v>
      </c>
      <c r="G1061" s="1">
        <v>20000000</v>
      </c>
      <c r="H1061" s="1">
        <f>Merge6[[#This Row],[MV at time]]/1000000</f>
        <v>18</v>
      </c>
      <c r="I1061" s="1">
        <f>Merge6[[#This Row],[fee]]/1000000</f>
        <v>20</v>
      </c>
      <c r="J1061" s="2">
        <f>Merge6[[#This Row],[fee]]/Merge6[[#This Row],[MV at time]]</f>
        <v>1.1111111111111112</v>
      </c>
      <c r="K1061" t="s">
        <v>1233</v>
      </c>
      <c r="L1061" t="s">
        <v>124</v>
      </c>
      <c r="M1061" t="s">
        <v>569</v>
      </c>
      <c r="N1061" t="s">
        <v>263</v>
      </c>
      <c r="O106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06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61" t="s">
        <v>6</v>
      </c>
      <c r="R1061" t="s">
        <v>6</v>
      </c>
      <c r="S1061">
        <v>77</v>
      </c>
      <c r="T1061">
        <v>82</v>
      </c>
      <c r="U1061">
        <f>Merge6[[#This Row],[POT]]-Merge6[[#This Row],[TOT]]</f>
        <v>5</v>
      </c>
      <c r="V1061" t="s">
        <v>8</v>
      </c>
      <c r="W1061">
        <f>IF(Merge6[[#This Row],[Preffoot]]="Right",1,0)</f>
        <v>1</v>
      </c>
      <c r="X1061" t="s">
        <v>15</v>
      </c>
      <c r="Y1061">
        <f>IF(Merge6[[#This Row],[Position2]]="GK",1,0)</f>
        <v>0</v>
      </c>
      <c r="Z1061">
        <f>IF(Merge6[[#This Row],[Position2]]="LB",1,0)</f>
        <v>0</v>
      </c>
      <c r="AA1061">
        <f>IF(Merge6[[#This Row],[Position2]]="CB",1,0)</f>
        <v>0</v>
      </c>
      <c r="AB1061">
        <f>IF(Merge6[[#This Row],[Position2]]="RB",1,0)</f>
        <v>0</v>
      </c>
      <c r="AC1061">
        <f>IF(Merge6[[#This Row],[Position2]]="LWB",1,0)</f>
        <v>0</v>
      </c>
      <c r="AD1061">
        <f>IF(Merge6[[#This Row],[Position2]]="RWB",1,0)</f>
        <v>0</v>
      </c>
      <c r="AE1061">
        <f>IF(Merge6[[#This Row],[Position2]]="LM",1,0)</f>
        <v>0</v>
      </c>
      <c r="AF1061">
        <f>IF(Merge6[[#This Row],[Position2]]="CDM",1,0)</f>
        <v>0</v>
      </c>
      <c r="AG1061">
        <f>IF(Merge6[[#This Row],[Position2]]="CM",1,0)</f>
        <v>0</v>
      </c>
      <c r="AH1061">
        <f>IF(Merge6[[#This Row],[Position2]]="CAM",1,0)</f>
        <v>0</v>
      </c>
      <c r="AI1061">
        <f>IF(Merge6[[#This Row],[Position2]]="RM",1,0)</f>
        <v>0</v>
      </c>
      <c r="AJ1061">
        <f>IF(Merge6[[#This Row],[Position2]]="LW",1,0)</f>
        <v>0</v>
      </c>
      <c r="AK1061">
        <f>IF(Merge6[[#This Row],[Position2]]="RW",1,0)</f>
        <v>0</v>
      </c>
      <c r="AL1061">
        <f>IF(Merge6[[#This Row],[Position2]]="CF",1,0)</f>
        <v>0</v>
      </c>
      <c r="AM1061">
        <f>IF(Merge6[[#This Row],[Position2]]="ST",1,0)</f>
        <v>1</v>
      </c>
      <c r="AN1061">
        <v>75</v>
      </c>
      <c r="AO1061">
        <v>76</v>
      </c>
      <c r="AP1061">
        <v>51</v>
      </c>
      <c r="AQ1061">
        <v>72</v>
      </c>
      <c r="AR1061">
        <v>48</v>
      </c>
      <c r="AS1061">
        <v>74</v>
      </c>
      <c r="AT1061">
        <v>81</v>
      </c>
      <c r="AU1061">
        <v>80</v>
      </c>
      <c r="AV1061">
        <v>69</v>
      </c>
      <c r="AW1061">
        <v>62</v>
      </c>
      <c r="AX1061">
        <v>45</v>
      </c>
      <c r="AY1061">
        <v>72</v>
      </c>
      <c r="AZ1061">
        <v>65</v>
      </c>
      <c r="BA1061" t="s">
        <v>1234</v>
      </c>
      <c r="BB1061">
        <v>19</v>
      </c>
      <c r="BC1061">
        <v>20</v>
      </c>
      <c r="BD1061">
        <v>81</v>
      </c>
      <c r="BE1061">
        <v>72</v>
      </c>
      <c r="BF1061">
        <v>90</v>
      </c>
      <c r="BG1061">
        <v>43</v>
      </c>
      <c r="BH1061">
        <v>86</v>
      </c>
      <c r="BI1061">
        <v>66</v>
      </c>
      <c r="BJ1061">
        <v>84</v>
      </c>
      <c r="BK1061">
        <v>11</v>
      </c>
      <c r="BL1061">
        <v>11</v>
      </c>
      <c r="BM1061">
        <v>9</v>
      </c>
      <c r="BN1061">
        <v>13</v>
      </c>
      <c r="BO1061">
        <v>9</v>
      </c>
      <c r="BP1061">
        <v>42</v>
      </c>
      <c r="BQ1061">
        <v>70</v>
      </c>
      <c r="BR1061">
        <v>71</v>
      </c>
      <c r="BS1061">
        <v>19</v>
      </c>
      <c r="BT1061">
        <v>61</v>
      </c>
      <c r="BU1061">
        <v>67</v>
      </c>
    </row>
    <row r="1062" spans="1:73" x14ac:dyDescent="0.25">
      <c r="A1062" t="s">
        <v>956</v>
      </c>
      <c r="B1062">
        <v>26</v>
      </c>
      <c r="C1062" t="s">
        <v>28</v>
      </c>
      <c r="D1062">
        <v>23</v>
      </c>
      <c r="E1062">
        <f>Merge6[[#This Row],[age]]^2</f>
        <v>529</v>
      </c>
      <c r="F1062" s="1">
        <v>6000000</v>
      </c>
      <c r="G1062" s="1">
        <v>9000000</v>
      </c>
      <c r="H1062" s="1">
        <f>Merge6[[#This Row],[MV at time]]/1000000</f>
        <v>6</v>
      </c>
      <c r="I1062" s="1">
        <f>Merge6[[#This Row],[fee]]/1000000</f>
        <v>9</v>
      </c>
      <c r="J1062" s="2">
        <f>Merge6[[#This Row],[fee]]/Merge6[[#This Row],[MV at time]]</f>
        <v>1.5</v>
      </c>
      <c r="K1062" t="s">
        <v>773</v>
      </c>
      <c r="L1062" t="s">
        <v>124</v>
      </c>
      <c r="M1062" t="s">
        <v>957</v>
      </c>
      <c r="N1062" t="s">
        <v>569</v>
      </c>
      <c r="O106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6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62" t="s">
        <v>958</v>
      </c>
      <c r="R1062" t="s">
        <v>513</v>
      </c>
      <c r="S1062">
        <v>74</v>
      </c>
      <c r="T1062">
        <v>80</v>
      </c>
      <c r="U1062">
        <f>Merge6[[#This Row],[POT]]-Merge6[[#This Row],[TOT]]</f>
        <v>6</v>
      </c>
      <c r="V1062" t="s">
        <v>8</v>
      </c>
      <c r="W1062">
        <f>IF(Merge6[[#This Row],[Preffoot]]="Right",1,0)</f>
        <v>1</v>
      </c>
      <c r="X1062" t="s">
        <v>15</v>
      </c>
      <c r="Y1062">
        <f>IF(Merge6[[#This Row],[Position2]]="GK",1,0)</f>
        <v>0</v>
      </c>
      <c r="Z1062">
        <f>IF(Merge6[[#This Row],[Position2]]="LB",1,0)</f>
        <v>0</v>
      </c>
      <c r="AA1062">
        <f>IF(Merge6[[#This Row],[Position2]]="CB",1,0)</f>
        <v>0</v>
      </c>
      <c r="AB1062">
        <f>IF(Merge6[[#This Row],[Position2]]="RB",1,0)</f>
        <v>0</v>
      </c>
      <c r="AC1062">
        <f>IF(Merge6[[#This Row],[Position2]]="LWB",1,0)</f>
        <v>0</v>
      </c>
      <c r="AD1062">
        <f>IF(Merge6[[#This Row],[Position2]]="RWB",1,0)</f>
        <v>0</v>
      </c>
      <c r="AE1062">
        <f>IF(Merge6[[#This Row],[Position2]]="LM",1,0)</f>
        <v>0</v>
      </c>
      <c r="AF1062">
        <f>IF(Merge6[[#This Row],[Position2]]="CDM",1,0)</f>
        <v>0</v>
      </c>
      <c r="AG1062">
        <f>IF(Merge6[[#This Row],[Position2]]="CM",1,0)</f>
        <v>0</v>
      </c>
      <c r="AH1062">
        <f>IF(Merge6[[#This Row],[Position2]]="CAM",1,0)</f>
        <v>0</v>
      </c>
      <c r="AI1062">
        <f>IF(Merge6[[#This Row],[Position2]]="RM",1,0)</f>
        <v>0</v>
      </c>
      <c r="AJ1062">
        <f>IF(Merge6[[#This Row],[Position2]]="LW",1,0)</f>
        <v>0</v>
      </c>
      <c r="AK1062">
        <f>IF(Merge6[[#This Row],[Position2]]="RW",1,0)</f>
        <v>0</v>
      </c>
      <c r="AL1062">
        <f>IF(Merge6[[#This Row],[Position2]]="CF",1,0)</f>
        <v>0</v>
      </c>
      <c r="AM1062">
        <f>IF(Merge6[[#This Row],[Position2]]="ST",1,0)</f>
        <v>1</v>
      </c>
      <c r="AN1062">
        <v>74</v>
      </c>
      <c r="AO1062">
        <v>73</v>
      </c>
      <c r="AP1062">
        <v>49</v>
      </c>
      <c r="AQ1062">
        <v>68</v>
      </c>
      <c r="AR1062">
        <v>45</v>
      </c>
      <c r="AS1062">
        <v>72</v>
      </c>
      <c r="AT1062">
        <v>78</v>
      </c>
      <c r="AU1062">
        <v>79</v>
      </c>
      <c r="AV1062">
        <v>62</v>
      </c>
      <c r="AW1062">
        <v>60</v>
      </c>
      <c r="AX1062">
        <v>41</v>
      </c>
      <c r="AY1062">
        <v>64</v>
      </c>
      <c r="AZ1062">
        <v>62</v>
      </c>
      <c r="BA1062">
        <v>37</v>
      </c>
      <c r="BB1062">
        <v>19</v>
      </c>
      <c r="BC1062">
        <v>20</v>
      </c>
      <c r="BD1062">
        <v>79</v>
      </c>
      <c r="BE1062">
        <v>69</v>
      </c>
      <c r="BF1062">
        <v>84</v>
      </c>
      <c r="BG1062">
        <v>48</v>
      </c>
      <c r="BH1062">
        <v>82</v>
      </c>
      <c r="BI1062">
        <v>65</v>
      </c>
      <c r="BJ1062">
        <v>75</v>
      </c>
      <c r="BK1062">
        <v>11</v>
      </c>
      <c r="BL1062">
        <v>11</v>
      </c>
      <c r="BM1062">
        <v>9</v>
      </c>
      <c r="BN1062">
        <v>13</v>
      </c>
      <c r="BO1062">
        <v>9</v>
      </c>
      <c r="BP1062">
        <v>42</v>
      </c>
      <c r="BQ1062">
        <v>68</v>
      </c>
      <c r="BR1062">
        <v>68</v>
      </c>
      <c r="BS1062">
        <v>19</v>
      </c>
      <c r="BT1062">
        <v>59</v>
      </c>
      <c r="BU1062">
        <v>63</v>
      </c>
    </row>
    <row r="1063" spans="1:73" x14ac:dyDescent="0.25">
      <c r="A1063" t="s">
        <v>756</v>
      </c>
      <c r="B1063">
        <v>29</v>
      </c>
      <c r="C1063" t="s">
        <v>116</v>
      </c>
      <c r="D1063">
        <v>22</v>
      </c>
      <c r="E1063">
        <f>Merge6[[#This Row],[age]]^2</f>
        <v>484</v>
      </c>
      <c r="F1063" s="1">
        <v>3200000</v>
      </c>
      <c r="G1063" s="1">
        <v>9900000</v>
      </c>
      <c r="H1063" s="1">
        <f>Merge6[[#This Row],[MV at time]]/1000000</f>
        <v>3.2</v>
      </c>
      <c r="I1063" s="1">
        <f>Merge6[[#This Row],[fee]]/1000000</f>
        <v>9.9</v>
      </c>
      <c r="J1063" s="2">
        <f>Merge6[[#This Row],[fee]]/Merge6[[#This Row],[MV at time]]</f>
        <v>3.09375</v>
      </c>
      <c r="K1063" t="s">
        <v>509</v>
      </c>
      <c r="L1063" t="s">
        <v>108</v>
      </c>
      <c r="M1063" t="s">
        <v>757</v>
      </c>
      <c r="N1063" t="s">
        <v>390</v>
      </c>
      <c r="O106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6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1063" t="s">
        <v>484</v>
      </c>
      <c r="R1063" t="s">
        <v>69</v>
      </c>
      <c r="S1063">
        <v>69</v>
      </c>
      <c r="T1063">
        <v>77</v>
      </c>
      <c r="U1063">
        <f>Merge6[[#This Row],[POT]]-Merge6[[#This Row],[TOT]]</f>
        <v>8</v>
      </c>
      <c r="V1063" t="s">
        <v>8</v>
      </c>
      <c r="W1063">
        <f>IF(Merge6[[#This Row],[Preffoot]]="Right",1,0)</f>
        <v>1</v>
      </c>
      <c r="X1063" t="s">
        <v>77</v>
      </c>
      <c r="Y1063">
        <f>IF(Merge6[[#This Row],[Position2]]="GK",1,0)</f>
        <v>0</v>
      </c>
      <c r="Z1063">
        <f>IF(Merge6[[#This Row],[Position2]]="LB",1,0)</f>
        <v>0</v>
      </c>
      <c r="AA1063">
        <f>IF(Merge6[[#This Row],[Position2]]="CB",1,0)</f>
        <v>0</v>
      </c>
      <c r="AB1063">
        <f>IF(Merge6[[#This Row],[Position2]]="RB",1,0)</f>
        <v>0</v>
      </c>
      <c r="AC1063">
        <f>IF(Merge6[[#This Row],[Position2]]="LWB",1,0)</f>
        <v>0</v>
      </c>
      <c r="AD1063">
        <f>IF(Merge6[[#This Row],[Position2]]="RWB",1,0)</f>
        <v>0</v>
      </c>
      <c r="AE1063">
        <f>IF(Merge6[[#This Row],[Position2]]="LM",1,0)</f>
        <v>1</v>
      </c>
      <c r="AF1063">
        <f>IF(Merge6[[#This Row],[Position2]]="CDM",1,0)</f>
        <v>0</v>
      </c>
      <c r="AG1063">
        <f>IF(Merge6[[#This Row],[Position2]]="CM",1,0)</f>
        <v>0</v>
      </c>
      <c r="AH1063">
        <f>IF(Merge6[[#This Row],[Position2]]="CAM",1,0)</f>
        <v>0</v>
      </c>
      <c r="AI1063">
        <f>IF(Merge6[[#This Row],[Position2]]="RM",1,0)</f>
        <v>0</v>
      </c>
      <c r="AJ1063">
        <f>IF(Merge6[[#This Row],[Position2]]="LW",1,0)</f>
        <v>0</v>
      </c>
      <c r="AK1063">
        <f>IF(Merge6[[#This Row],[Position2]]="RW",1,0)</f>
        <v>0</v>
      </c>
      <c r="AL1063">
        <f>IF(Merge6[[#This Row],[Position2]]="CF",1,0)</f>
        <v>0</v>
      </c>
      <c r="AM1063">
        <f>IF(Merge6[[#This Row],[Position2]]="ST",1,0)</f>
        <v>0</v>
      </c>
      <c r="AN1063">
        <v>68</v>
      </c>
      <c r="AO1063">
        <v>71</v>
      </c>
      <c r="AP1063">
        <v>63</v>
      </c>
      <c r="AQ1063">
        <v>64</v>
      </c>
      <c r="AR1063">
        <v>55</v>
      </c>
      <c r="AS1063">
        <v>46</v>
      </c>
      <c r="AT1063">
        <v>60</v>
      </c>
      <c r="AU1063">
        <v>61</v>
      </c>
      <c r="AV1063">
        <v>45</v>
      </c>
      <c r="AW1063">
        <v>54</v>
      </c>
      <c r="AX1063">
        <v>48</v>
      </c>
      <c r="AY1063">
        <v>45</v>
      </c>
      <c r="AZ1063">
        <v>48</v>
      </c>
      <c r="BA1063">
        <v>24</v>
      </c>
      <c r="BB1063">
        <v>32</v>
      </c>
      <c r="BC1063">
        <v>31</v>
      </c>
      <c r="BD1063">
        <v>89</v>
      </c>
      <c r="BE1063">
        <v>74</v>
      </c>
      <c r="BF1063">
        <v>33</v>
      </c>
      <c r="BG1063">
        <v>74</v>
      </c>
      <c r="BH1063">
        <v>86</v>
      </c>
      <c r="BI1063">
        <v>90</v>
      </c>
      <c r="BJ1063">
        <v>55</v>
      </c>
      <c r="BK1063">
        <v>9</v>
      </c>
      <c r="BL1063">
        <v>10</v>
      </c>
      <c r="BM1063">
        <v>13</v>
      </c>
      <c r="BN1063">
        <v>14</v>
      </c>
      <c r="BO1063">
        <v>11</v>
      </c>
      <c r="BP1063">
        <v>45</v>
      </c>
      <c r="BQ1063">
        <v>59</v>
      </c>
      <c r="BR1063">
        <v>64</v>
      </c>
      <c r="BS1063">
        <v>35</v>
      </c>
      <c r="BT1063">
        <v>59</v>
      </c>
      <c r="BU1063">
        <v>60</v>
      </c>
    </row>
    <row r="1064" spans="1:73" x14ac:dyDescent="0.25">
      <c r="A1064" t="s">
        <v>810</v>
      </c>
      <c r="B1064">
        <v>8</v>
      </c>
      <c r="C1064" t="s">
        <v>71</v>
      </c>
      <c r="D1064">
        <v>20</v>
      </c>
      <c r="E1064">
        <f>Merge6[[#This Row],[age]]^2</f>
        <v>400</v>
      </c>
      <c r="F1064" s="1">
        <v>2500000</v>
      </c>
      <c r="G1064" s="1">
        <v>9100000</v>
      </c>
      <c r="H1064" s="1">
        <f>Merge6[[#This Row],[MV at time]]/1000000</f>
        <v>2.5</v>
      </c>
      <c r="I1064" s="1">
        <f>Merge6[[#This Row],[fee]]/1000000</f>
        <v>9.1</v>
      </c>
      <c r="J1064" s="2">
        <f>Merge6[[#This Row],[fee]]/Merge6[[#This Row],[MV at time]]</f>
        <v>3.64</v>
      </c>
      <c r="K1064" t="s">
        <v>773</v>
      </c>
      <c r="L1064" t="s">
        <v>152</v>
      </c>
      <c r="M1064" t="s">
        <v>153</v>
      </c>
      <c r="N1064" t="s">
        <v>811</v>
      </c>
      <c r="O106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6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64" t="s">
        <v>155</v>
      </c>
      <c r="R1064" t="s">
        <v>7</v>
      </c>
      <c r="S1064">
        <v>70</v>
      </c>
      <c r="T1064">
        <v>76</v>
      </c>
      <c r="U1064">
        <f>Merge6[[#This Row],[POT]]-Merge6[[#This Row],[TOT]]</f>
        <v>6</v>
      </c>
      <c r="V1064" t="s">
        <v>8</v>
      </c>
      <c r="W1064">
        <f>IF(Merge6[[#This Row],[Preffoot]]="Right",1,0)</f>
        <v>1</v>
      </c>
      <c r="X1064" t="s">
        <v>156</v>
      </c>
      <c r="Y1064">
        <f>IF(Merge6[[#This Row],[Position2]]="GK",1,0)</f>
        <v>0</v>
      </c>
      <c r="Z1064">
        <f>IF(Merge6[[#This Row],[Position2]]="LB",1,0)</f>
        <v>0</v>
      </c>
      <c r="AA1064">
        <f>IF(Merge6[[#This Row],[Position2]]="CB",1,0)</f>
        <v>0</v>
      </c>
      <c r="AB1064">
        <f>IF(Merge6[[#This Row],[Position2]]="RB",1,0)</f>
        <v>0</v>
      </c>
      <c r="AC1064">
        <f>IF(Merge6[[#This Row],[Position2]]="LWB",1,0)</f>
        <v>0</v>
      </c>
      <c r="AD1064">
        <f>IF(Merge6[[#This Row],[Position2]]="RWB",1,0)</f>
        <v>0</v>
      </c>
      <c r="AE1064">
        <f>IF(Merge6[[#This Row],[Position2]]="LM",1,0)</f>
        <v>0</v>
      </c>
      <c r="AF1064">
        <f>IF(Merge6[[#This Row],[Position2]]="CDM",1,0)</f>
        <v>0</v>
      </c>
      <c r="AG1064">
        <f>IF(Merge6[[#This Row],[Position2]]="CM",1,0)</f>
        <v>0</v>
      </c>
      <c r="AH1064">
        <f>IF(Merge6[[#This Row],[Position2]]="CAM",1,0)</f>
        <v>0</v>
      </c>
      <c r="AI1064">
        <f>IF(Merge6[[#This Row],[Position2]]="RM",1,0)</f>
        <v>0</v>
      </c>
      <c r="AJ1064">
        <f>IF(Merge6[[#This Row],[Position2]]="LW",1,0)</f>
        <v>1</v>
      </c>
      <c r="AK1064">
        <f>IF(Merge6[[#This Row],[Position2]]="RW",1,0)</f>
        <v>0</v>
      </c>
      <c r="AL1064">
        <f>IF(Merge6[[#This Row],[Position2]]="CF",1,0)</f>
        <v>0</v>
      </c>
      <c r="AM1064">
        <f>IF(Merge6[[#This Row],[Position2]]="ST",1,0)</f>
        <v>0</v>
      </c>
      <c r="AN1064">
        <v>69</v>
      </c>
      <c r="AO1064">
        <v>71</v>
      </c>
      <c r="AP1064">
        <v>63</v>
      </c>
      <c r="AQ1064">
        <v>68</v>
      </c>
      <c r="AR1064">
        <v>63</v>
      </c>
      <c r="AS1064">
        <v>42</v>
      </c>
      <c r="AT1064">
        <v>70</v>
      </c>
      <c r="AU1064">
        <v>66</v>
      </c>
      <c r="AV1064">
        <v>58</v>
      </c>
      <c r="AW1064">
        <v>66</v>
      </c>
      <c r="AX1064">
        <v>45</v>
      </c>
      <c r="AY1064">
        <v>58</v>
      </c>
      <c r="AZ1064">
        <v>63</v>
      </c>
      <c r="BA1064">
        <v>37</v>
      </c>
      <c r="BB1064">
        <v>35</v>
      </c>
      <c r="BC1064">
        <v>30</v>
      </c>
      <c r="BD1064">
        <v>91</v>
      </c>
      <c r="BE1064">
        <v>79</v>
      </c>
      <c r="BF1064">
        <v>52</v>
      </c>
      <c r="BG1064">
        <v>72</v>
      </c>
      <c r="BH1064">
        <v>90</v>
      </c>
      <c r="BI1064">
        <v>82</v>
      </c>
      <c r="BJ1064">
        <v>57</v>
      </c>
      <c r="BK1064">
        <v>11</v>
      </c>
      <c r="BL1064">
        <v>5</v>
      </c>
      <c r="BM1064">
        <v>11</v>
      </c>
      <c r="BN1064">
        <v>8</v>
      </c>
      <c r="BO1064">
        <v>10</v>
      </c>
      <c r="BP1064">
        <v>45</v>
      </c>
      <c r="BQ1064">
        <v>66</v>
      </c>
      <c r="BR1064">
        <v>65</v>
      </c>
      <c r="BS1064">
        <v>25</v>
      </c>
      <c r="BT1064">
        <v>66</v>
      </c>
      <c r="BU1064">
        <v>67</v>
      </c>
    </row>
    <row r="1065" spans="1:73" x14ac:dyDescent="0.25">
      <c r="A1065" t="s">
        <v>758</v>
      </c>
      <c r="B1065">
        <v>33</v>
      </c>
      <c r="C1065" t="s">
        <v>57</v>
      </c>
      <c r="D1065">
        <v>24</v>
      </c>
      <c r="E1065">
        <f>Merge6[[#This Row],[age]]^2</f>
        <v>576</v>
      </c>
      <c r="F1065" s="1">
        <v>15000000</v>
      </c>
      <c r="G1065" s="1">
        <v>13000000</v>
      </c>
      <c r="H1065" s="1">
        <f>Merge6[[#This Row],[MV at time]]/1000000</f>
        <v>15</v>
      </c>
      <c r="I1065" s="1">
        <f>Merge6[[#This Row],[fee]]/1000000</f>
        <v>13</v>
      </c>
      <c r="J1065" s="2">
        <f>Merge6[[#This Row],[fee]]/Merge6[[#This Row],[MV at time]]</f>
        <v>0.8666666666666667</v>
      </c>
      <c r="K1065" t="s">
        <v>509</v>
      </c>
      <c r="L1065" t="s">
        <v>149</v>
      </c>
      <c r="M1065" t="s">
        <v>135</v>
      </c>
      <c r="N1065" t="s">
        <v>291</v>
      </c>
      <c r="O106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6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65" t="s">
        <v>55</v>
      </c>
      <c r="R1065" t="s">
        <v>55</v>
      </c>
      <c r="S1065">
        <v>80</v>
      </c>
      <c r="T1065">
        <v>83</v>
      </c>
      <c r="U1065">
        <f>Merge6[[#This Row],[POT]]-Merge6[[#This Row],[TOT]]</f>
        <v>3</v>
      </c>
      <c r="V1065" t="s">
        <v>8</v>
      </c>
      <c r="W1065">
        <f>IF(Merge6[[#This Row],[Preffoot]]="Right",1,0)</f>
        <v>1</v>
      </c>
      <c r="X1065" t="s">
        <v>20</v>
      </c>
      <c r="Y1065">
        <f>IF(Merge6[[#This Row],[Position2]]="GK",1,0)</f>
        <v>0</v>
      </c>
      <c r="Z1065">
        <f>IF(Merge6[[#This Row],[Position2]]="LB",1,0)</f>
        <v>0</v>
      </c>
      <c r="AA1065">
        <f>IF(Merge6[[#This Row],[Position2]]="CB",1,0)</f>
        <v>0</v>
      </c>
      <c r="AB1065">
        <f>IF(Merge6[[#This Row],[Position2]]="RB",1,0)</f>
        <v>0</v>
      </c>
      <c r="AC1065">
        <f>IF(Merge6[[#This Row],[Position2]]="LWB",1,0)</f>
        <v>0</v>
      </c>
      <c r="AD1065">
        <f>IF(Merge6[[#This Row],[Position2]]="RWB",1,0)</f>
        <v>0</v>
      </c>
      <c r="AE1065">
        <f>IF(Merge6[[#This Row],[Position2]]="LM",1,0)</f>
        <v>0</v>
      </c>
      <c r="AF1065">
        <f>IF(Merge6[[#This Row],[Position2]]="CDM",1,0)</f>
        <v>0</v>
      </c>
      <c r="AG1065">
        <f>IF(Merge6[[#This Row],[Position2]]="CM",1,0)</f>
        <v>1</v>
      </c>
      <c r="AH1065">
        <f>IF(Merge6[[#This Row],[Position2]]="CAM",1,0)</f>
        <v>0</v>
      </c>
      <c r="AI1065">
        <f>IF(Merge6[[#This Row],[Position2]]="RM",1,0)</f>
        <v>0</v>
      </c>
      <c r="AJ1065">
        <f>IF(Merge6[[#This Row],[Position2]]="LW",1,0)</f>
        <v>0</v>
      </c>
      <c r="AK1065">
        <f>IF(Merge6[[#This Row],[Position2]]="RW",1,0)</f>
        <v>0</v>
      </c>
      <c r="AL1065">
        <f>IF(Merge6[[#This Row],[Position2]]="CF",1,0)</f>
        <v>0</v>
      </c>
      <c r="AM1065">
        <f>IF(Merge6[[#This Row],[Position2]]="ST",1,0)</f>
        <v>0</v>
      </c>
      <c r="AN1065">
        <v>82</v>
      </c>
      <c r="AO1065">
        <v>79</v>
      </c>
      <c r="AP1065">
        <v>62</v>
      </c>
      <c r="AQ1065">
        <v>82</v>
      </c>
      <c r="AR1065">
        <v>81</v>
      </c>
      <c r="AS1065">
        <v>40</v>
      </c>
      <c r="AT1065">
        <v>75</v>
      </c>
      <c r="AU1065">
        <v>71</v>
      </c>
      <c r="AV1065">
        <v>79</v>
      </c>
      <c r="AW1065">
        <v>76</v>
      </c>
      <c r="AX1065">
        <v>69</v>
      </c>
      <c r="AY1065">
        <v>65</v>
      </c>
      <c r="AZ1065">
        <v>75</v>
      </c>
      <c r="BA1065">
        <v>76</v>
      </c>
      <c r="BB1065">
        <v>71</v>
      </c>
      <c r="BC1065">
        <v>84</v>
      </c>
      <c r="BD1065">
        <v>67</v>
      </c>
      <c r="BE1065">
        <v>80</v>
      </c>
      <c r="BF1065">
        <v>58</v>
      </c>
      <c r="BG1065">
        <v>90</v>
      </c>
      <c r="BH1065">
        <v>61</v>
      </c>
      <c r="BI1065">
        <v>78</v>
      </c>
      <c r="BJ1065">
        <v>74</v>
      </c>
      <c r="BK1065">
        <v>7</v>
      </c>
      <c r="BL1065">
        <v>11</v>
      </c>
      <c r="BM1065">
        <v>8</v>
      </c>
      <c r="BN1065">
        <v>12</v>
      </c>
      <c r="BO1065">
        <v>11</v>
      </c>
      <c r="BP1065">
        <v>52</v>
      </c>
      <c r="BQ1065">
        <v>75</v>
      </c>
      <c r="BR1065">
        <v>73</v>
      </c>
      <c r="BS1065">
        <v>79</v>
      </c>
      <c r="BT1065">
        <v>77</v>
      </c>
      <c r="BU1065">
        <v>78</v>
      </c>
    </row>
    <row r="1066" spans="1:73" x14ac:dyDescent="0.25">
      <c r="A1066" t="s">
        <v>466</v>
      </c>
      <c r="B1066">
        <v>23</v>
      </c>
      <c r="C1066" t="s">
        <v>33</v>
      </c>
      <c r="D1066">
        <v>23</v>
      </c>
      <c r="E1066">
        <f>Merge6[[#This Row],[age]]^2</f>
        <v>529</v>
      </c>
      <c r="F1066" s="1">
        <v>17000000</v>
      </c>
      <c r="G1066" s="1">
        <v>22400000</v>
      </c>
      <c r="H1066" s="1">
        <f>Merge6[[#This Row],[MV at time]]/1000000</f>
        <v>17</v>
      </c>
      <c r="I1066" s="1">
        <f>Merge6[[#This Row],[fee]]/1000000</f>
        <v>22.4</v>
      </c>
      <c r="J1066" s="2">
        <f>Merge6[[#This Row],[fee]]/Merge6[[#This Row],[MV at time]]</f>
        <v>1.3176470588235294</v>
      </c>
      <c r="K1066" t="s">
        <v>509</v>
      </c>
      <c r="L1066" t="s">
        <v>467</v>
      </c>
      <c r="M1066" t="s">
        <v>427</v>
      </c>
      <c r="N1066" t="s">
        <v>24</v>
      </c>
      <c r="O106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6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66" t="s">
        <v>91</v>
      </c>
      <c r="R1066" t="s">
        <v>7</v>
      </c>
      <c r="S1066">
        <v>77</v>
      </c>
      <c r="T1066">
        <v>82</v>
      </c>
      <c r="U1066">
        <f>Merge6[[#This Row],[POT]]-Merge6[[#This Row],[TOT]]</f>
        <v>5</v>
      </c>
      <c r="V1066" t="s">
        <v>8</v>
      </c>
      <c r="W1066">
        <f>IF(Merge6[[#This Row],[Preffoot]]="Right",1,0)</f>
        <v>1</v>
      </c>
      <c r="X1066" t="s">
        <v>92</v>
      </c>
      <c r="Y1066">
        <f>IF(Merge6[[#This Row],[Position2]]="GK",1,0)</f>
        <v>0</v>
      </c>
      <c r="Z1066">
        <f>IF(Merge6[[#This Row],[Position2]]="LB",1,0)</f>
        <v>0</v>
      </c>
      <c r="AA1066">
        <f>IF(Merge6[[#This Row],[Position2]]="CB",1,0)</f>
        <v>0</v>
      </c>
      <c r="AB1066">
        <f>IF(Merge6[[#This Row],[Position2]]="RB",1,0)</f>
        <v>0</v>
      </c>
      <c r="AC1066">
        <f>IF(Merge6[[#This Row],[Position2]]="LWB",1,0)</f>
        <v>0</v>
      </c>
      <c r="AD1066">
        <f>IF(Merge6[[#This Row],[Position2]]="RWB",1,0)</f>
        <v>1</v>
      </c>
      <c r="AE1066">
        <f>IF(Merge6[[#This Row],[Position2]]="LM",1,0)</f>
        <v>0</v>
      </c>
      <c r="AF1066">
        <f>IF(Merge6[[#This Row],[Position2]]="CDM",1,0)</f>
        <v>0</v>
      </c>
      <c r="AG1066">
        <f>IF(Merge6[[#This Row],[Position2]]="CM",1,0)</f>
        <v>0</v>
      </c>
      <c r="AH1066">
        <f>IF(Merge6[[#This Row],[Position2]]="CAM",1,0)</f>
        <v>0</v>
      </c>
      <c r="AI1066">
        <f>IF(Merge6[[#This Row],[Position2]]="RM",1,0)</f>
        <v>0</v>
      </c>
      <c r="AJ1066">
        <f>IF(Merge6[[#This Row],[Position2]]="LW",1,0)</f>
        <v>0</v>
      </c>
      <c r="AK1066">
        <f>IF(Merge6[[#This Row],[Position2]]="RW",1,0)</f>
        <v>0</v>
      </c>
      <c r="AL1066">
        <f>IF(Merge6[[#This Row],[Position2]]="CF",1,0)</f>
        <v>0</v>
      </c>
      <c r="AM1066">
        <f>IF(Merge6[[#This Row],[Position2]]="ST",1,0)</f>
        <v>0</v>
      </c>
      <c r="AN1066">
        <v>81</v>
      </c>
      <c r="AO1066">
        <v>81</v>
      </c>
      <c r="AP1066">
        <v>80</v>
      </c>
      <c r="AQ1066">
        <v>77</v>
      </c>
      <c r="AR1066">
        <v>72</v>
      </c>
      <c r="AS1066">
        <v>49</v>
      </c>
      <c r="AT1066">
        <v>69</v>
      </c>
      <c r="AU1066">
        <v>69</v>
      </c>
      <c r="AV1066">
        <v>70</v>
      </c>
      <c r="AW1066">
        <v>77</v>
      </c>
      <c r="AX1066">
        <v>69</v>
      </c>
      <c r="AY1066">
        <v>67</v>
      </c>
      <c r="AZ1066">
        <v>72</v>
      </c>
      <c r="BA1066">
        <v>72</v>
      </c>
      <c r="BB1066">
        <v>69</v>
      </c>
      <c r="BC1066">
        <v>70</v>
      </c>
      <c r="BD1066">
        <v>86</v>
      </c>
      <c r="BE1066">
        <v>73</v>
      </c>
      <c r="BF1066">
        <v>66</v>
      </c>
      <c r="BG1066">
        <v>77</v>
      </c>
      <c r="BH1066">
        <v>82</v>
      </c>
      <c r="BI1066">
        <v>82</v>
      </c>
      <c r="BJ1066">
        <v>56</v>
      </c>
      <c r="BK1066">
        <v>8</v>
      </c>
      <c r="BL1066">
        <v>8</v>
      </c>
      <c r="BM1066">
        <v>13</v>
      </c>
      <c r="BN1066">
        <v>11</v>
      </c>
      <c r="BO1066">
        <v>8</v>
      </c>
      <c r="BP1066">
        <v>65</v>
      </c>
      <c r="BQ1066">
        <v>76</v>
      </c>
      <c r="BR1066">
        <v>76</v>
      </c>
      <c r="BS1066">
        <v>71</v>
      </c>
      <c r="BT1066">
        <v>75</v>
      </c>
      <c r="BU1066">
        <v>77</v>
      </c>
    </row>
    <row r="1067" spans="1:73" x14ac:dyDescent="0.25">
      <c r="A1067" t="s">
        <v>466</v>
      </c>
      <c r="B1067">
        <v>11</v>
      </c>
      <c r="C1067" t="s">
        <v>33</v>
      </c>
      <c r="D1067">
        <v>22</v>
      </c>
      <c r="E1067">
        <f>Merge6[[#This Row],[age]]^2</f>
        <v>484</v>
      </c>
      <c r="F1067" s="1">
        <v>9000000</v>
      </c>
      <c r="G1067" s="1">
        <v>10500000</v>
      </c>
      <c r="H1067" s="1">
        <f>Merge6[[#This Row],[MV at time]]/1000000</f>
        <v>9</v>
      </c>
      <c r="I1067" s="1">
        <f>Merge6[[#This Row],[fee]]/1000000</f>
        <v>10.5</v>
      </c>
      <c r="J1067" s="2">
        <f>Merge6[[#This Row],[fee]]/Merge6[[#This Row],[MV at time]]</f>
        <v>1.1666666666666667</v>
      </c>
      <c r="K1067" t="s">
        <v>2</v>
      </c>
      <c r="L1067" t="s">
        <v>467</v>
      </c>
      <c r="M1067" t="s">
        <v>203</v>
      </c>
      <c r="N1067" t="s">
        <v>427</v>
      </c>
      <c r="O106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6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67" t="s">
        <v>91</v>
      </c>
      <c r="R1067" t="s">
        <v>91</v>
      </c>
      <c r="S1067">
        <v>75</v>
      </c>
      <c r="T1067">
        <v>81</v>
      </c>
      <c r="U1067">
        <f>Merge6[[#This Row],[POT]]-Merge6[[#This Row],[TOT]]</f>
        <v>6</v>
      </c>
      <c r="V1067" t="s">
        <v>8</v>
      </c>
      <c r="W1067">
        <f>IF(Merge6[[#This Row],[Preffoot]]="Right",1,0)</f>
        <v>1</v>
      </c>
      <c r="X1067" t="s">
        <v>37</v>
      </c>
      <c r="Y1067">
        <f>IF(Merge6[[#This Row],[Position2]]="GK",1,0)</f>
        <v>0</v>
      </c>
      <c r="Z1067">
        <f>IF(Merge6[[#This Row],[Position2]]="LB",1,0)</f>
        <v>0</v>
      </c>
      <c r="AA1067">
        <f>IF(Merge6[[#This Row],[Position2]]="CB",1,0)</f>
        <v>0</v>
      </c>
      <c r="AB1067">
        <f>IF(Merge6[[#This Row],[Position2]]="RB",1,0)</f>
        <v>0</v>
      </c>
      <c r="AC1067">
        <f>IF(Merge6[[#This Row],[Position2]]="LWB",1,0)</f>
        <v>0</v>
      </c>
      <c r="AD1067">
        <f>IF(Merge6[[#This Row],[Position2]]="RWB",1,0)</f>
        <v>0</v>
      </c>
      <c r="AE1067">
        <f>IF(Merge6[[#This Row],[Position2]]="LM",1,0)</f>
        <v>0</v>
      </c>
      <c r="AF1067">
        <f>IF(Merge6[[#This Row],[Position2]]="CDM",1,0)</f>
        <v>0</v>
      </c>
      <c r="AG1067">
        <f>IF(Merge6[[#This Row],[Position2]]="CM",1,0)</f>
        <v>0</v>
      </c>
      <c r="AH1067">
        <f>IF(Merge6[[#This Row],[Position2]]="CAM",1,0)</f>
        <v>0</v>
      </c>
      <c r="AI1067">
        <f>IF(Merge6[[#This Row],[Position2]]="RM",1,0)</f>
        <v>1</v>
      </c>
      <c r="AJ1067">
        <f>IF(Merge6[[#This Row],[Position2]]="LW",1,0)</f>
        <v>0</v>
      </c>
      <c r="AK1067">
        <f>IF(Merge6[[#This Row],[Position2]]="RW",1,0)</f>
        <v>0</v>
      </c>
      <c r="AL1067">
        <f>IF(Merge6[[#This Row],[Position2]]="CF",1,0)</f>
        <v>0</v>
      </c>
      <c r="AM1067">
        <f>IF(Merge6[[#This Row],[Position2]]="ST",1,0)</f>
        <v>0</v>
      </c>
      <c r="AN1067">
        <v>77</v>
      </c>
      <c r="AO1067">
        <v>78</v>
      </c>
      <c r="AP1067">
        <v>77</v>
      </c>
      <c r="AQ1067">
        <v>76</v>
      </c>
      <c r="AR1067">
        <v>72</v>
      </c>
      <c r="AS1067">
        <v>48</v>
      </c>
      <c r="AT1067">
        <v>72</v>
      </c>
      <c r="AU1067">
        <v>67</v>
      </c>
      <c r="AV1067">
        <v>72</v>
      </c>
      <c r="AW1067">
        <v>75</v>
      </c>
      <c r="AX1067">
        <v>64</v>
      </c>
      <c r="AY1067">
        <v>67</v>
      </c>
      <c r="AZ1067">
        <v>66</v>
      </c>
      <c r="BA1067">
        <v>46</v>
      </c>
      <c r="BB1067">
        <v>49</v>
      </c>
      <c r="BC1067">
        <v>54</v>
      </c>
      <c r="BD1067">
        <v>88</v>
      </c>
      <c r="BE1067">
        <v>62</v>
      </c>
      <c r="BF1067">
        <v>65</v>
      </c>
      <c r="BG1067">
        <v>74</v>
      </c>
      <c r="BH1067">
        <v>90</v>
      </c>
      <c r="BI1067">
        <v>81</v>
      </c>
      <c r="BJ1067">
        <v>56</v>
      </c>
      <c r="BK1067">
        <v>8</v>
      </c>
      <c r="BL1067">
        <v>8</v>
      </c>
      <c r="BM1067">
        <v>13</v>
      </c>
      <c r="BN1067">
        <v>11</v>
      </c>
      <c r="BO1067">
        <v>8</v>
      </c>
      <c r="BP1067">
        <v>61</v>
      </c>
      <c r="BQ1067">
        <v>64</v>
      </c>
      <c r="BR1067">
        <v>60</v>
      </c>
      <c r="BS1067">
        <v>56</v>
      </c>
      <c r="BT1067">
        <v>71</v>
      </c>
      <c r="BU1067">
        <v>72</v>
      </c>
    </row>
    <row r="1068" spans="1:73" x14ac:dyDescent="0.25">
      <c r="A1068" t="s">
        <v>1220</v>
      </c>
      <c r="B1068">
        <v>47</v>
      </c>
      <c r="C1068" t="s">
        <v>33</v>
      </c>
      <c r="D1068">
        <v>20</v>
      </c>
      <c r="E1068">
        <f>Merge6[[#This Row],[age]]^2</f>
        <v>400</v>
      </c>
      <c r="F1068" s="1">
        <v>8500000</v>
      </c>
      <c r="G1068" s="1">
        <v>11000000</v>
      </c>
      <c r="H1068" s="1">
        <f>Merge6[[#This Row],[MV at time]]/1000000</f>
        <v>8.5</v>
      </c>
      <c r="I1068" s="1">
        <f>Merge6[[#This Row],[fee]]/1000000</f>
        <v>11</v>
      </c>
      <c r="J1068" s="2">
        <f>Merge6[[#This Row],[fee]]/Merge6[[#This Row],[MV at time]]</f>
        <v>1.2941176470588236</v>
      </c>
      <c r="K1068" t="s">
        <v>1050</v>
      </c>
      <c r="L1068" t="s">
        <v>11</v>
      </c>
      <c r="M1068" t="s">
        <v>265</v>
      </c>
      <c r="N1068" t="s">
        <v>59</v>
      </c>
      <c r="O106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6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68" t="s">
        <v>879</v>
      </c>
      <c r="R1068" t="s">
        <v>55</v>
      </c>
      <c r="S1068">
        <v>63</v>
      </c>
      <c r="T1068">
        <v>72</v>
      </c>
      <c r="U1068">
        <f>Merge6[[#This Row],[POT]]-Merge6[[#This Row],[TOT]]</f>
        <v>9</v>
      </c>
      <c r="V1068" t="s">
        <v>8</v>
      </c>
      <c r="W1068">
        <f>IF(Merge6[[#This Row],[Preffoot]]="Right",1,0)</f>
        <v>1</v>
      </c>
      <c r="X1068" t="s">
        <v>77</v>
      </c>
      <c r="Y1068">
        <f>IF(Merge6[[#This Row],[Position2]]="GK",1,0)</f>
        <v>0</v>
      </c>
      <c r="Z1068">
        <f>IF(Merge6[[#This Row],[Position2]]="LB",1,0)</f>
        <v>0</v>
      </c>
      <c r="AA1068">
        <f>IF(Merge6[[#This Row],[Position2]]="CB",1,0)</f>
        <v>0</v>
      </c>
      <c r="AB1068">
        <f>IF(Merge6[[#This Row],[Position2]]="RB",1,0)</f>
        <v>0</v>
      </c>
      <c r="AC1068">
        <f>IF(Merge6[[#This Row],[Position2]]="LWB",1,0)</f>
        <v>0</v>
      </c>
      <c r="AD1068">
        <f>IF(Merge6[[#This Row],[Position2]]="RWB",1,0)</f>
        <v>0</v>
      </c>
      <c r="AE1068">
        <f>IF(Merge6[[#This Row],[Position2]]="LM",1,0)</f>
        <v>1</v>
      </c>
      <c r="AF1068">
        <f>IF(Merge6[[#This Row],[Position2]]="CDM",1,0)</f>
        <v>0</v>
      </c>
      <c r="AG1068">
        <f>IF(Merge6[[#This Row],[Position2]]="CM",1,0)</f>
        <v>0</v>
      </c>
      <c r="AH1068">
        <f>IF(Merge6[[#This Row],[Position2]]="CAM",1,0)</f>
        <v>0</v>
      </c>
      <c r="AI1068">
        <f>IF(Merge6[[#This Row],[Position2]]="RM",1,0)</f>
        <v>0</v>
      </c>
      <c r="AJ1068">
        <f>IF(Merge6[[#This Row],[Position2]]="LW",1,0)</f>
        <v>0</v>
      </c>
      <c r="AK1068">
        <f>IF(Merge6[[#This Row],[Position2]]="RW",1,0)</f>
        <v>0</v>
      </c>
      <c r="AL1068">
        <f>IF(Merge6[[#This Row],[Position2]]="CF",1,0)</f>
        <v>0</v>
      </c>
      <c r="AM1068">
        <f>IF(Merge6[[#This Row],[Position2]]="ST",1,0)</f>
        <v>0</v>
      </c>
      <c r="AN1068">
        <v>63</v>
      </c>
      <c r="AO1068">
        <v>71</v>
      </c>
      <c r="AP1068">
        <v>59</v>
      </c>
      <c r="AQ1068">
        <v>55</v>
      </c>
      <c r="AR1068">
        <v>55</v>
      </c>
      <c r="AS1068">
        <v>61</v>
      </c>
      <c r="AT1068">
        <v>62</v>
      </c>
      <c r="AU1068">
        <v>62</v>
      </c>
      <c r="AV1068">
        <v>64</v>
      </c>
      <c r="AW1068">
        <v>63</v>
      </c>
      <c r="AX1068">
        <v>57</v>
      </c>
      <c r="AY1068">
        <v>61</v>
      </c>
      <c r="AZ1068">
        <v>64</v>
      </c>
      <c r="BA1068">
        <v>18</v>
      </c>
      <c r="BB1068">
        <v>24</v>
      </c>
      <c r="BC1068">
        <v>28</v>
      </c>
      <c r="BD1068">
        <v>78</v>
      </c>
      <c r="BE1068">
        <v>48</v>
      </c>
      <c r="BF1068">
        <v>70</v>
      </c>
      <c r="BG1068">
        <v>70</v>
      </c>
      <c r="BH1068">
        <v>75</v>
      </c>
      <c r="BI1068">
        <v>80</v>
      </c>
      <c r="BJ1068">
        <v>88</v>
      </c>
      <c r="BK1068">
        <v>9</v>
      </c>
      <c r="BL1068">
        <v>7</v>
      </c>
      <c r="BM1068">
        <v>10</v>
      </c>
      <c r="BN1068">
        <v>11</v>
      </c>
      <c r="BO1068">
        <v>9</v>
      </c>
      <c r="BP1068">
        <v>55</v>
      </c>
      <c r="BQ1068">
        <v>57</v>
      </c>
      <c r="BR1068">
        <v>60</v>
      </c>
      <c r="BS1068">
        <v>25</v>
      </c>
      <c r="BT1068">
        <v>58</v>
      </c>
      <c r="BU1068">
        <v>69</v>
      </c>
    </row>
    <row r="1069" spans="1:73" x14ac:dyDescent="0.25">
      <c r="A1069" t="s">
        <v>982</v>
      </c>
      <c r="B1069">
        <v>33</v>
      </c>
      <c r="C1069" t="s">
        <v>28</v>
      </c>
      <c r="D1069">
        <v>26</v>
      </c>
      <c r="E1069">
        <f>Merge6[[#This Row],[age]]^2</f>
        <v>676</v>
      </c>
      <c r="F1069" s="1">
        <v>12000000</v>
      </c>
      <c r="G1069" s="1">
        <v>20000000</v>
      </c>
      <c r="H1069" s="1">
        <f>Merge6[[#This Row],[MV at time]]/1000000</f>
        <v>12</v>
      </c>
      <c r="I1069" s="1">
        <f>Merge6[[#This Row],[fee]]/1000000</f>
        <v>20</v>
      </c>
      <c r="J1069" s="2">
        <f>Merge6[[#This Row],[fee]]/Merge6[[#This Row],[MV at time]]</f>
        <v>1.6666666666666667</v>
      </c>
      <c r="K1069" t="s">
        <v>773</v>
      </c>
      <c r="L1069" t="s">
        <v>527</v>
      </c>
      <c r="M1069" t="s">
        <v>433</v>
      </c>
      <c r="N1069" t="s">
        <v>247</v>
      </c>
      <c r="O106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106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69" t="s">
        <v>75</v>
      </c>
      <c r="R1069" t="s">
        <v>7</v>
      </c>
      <c r="S1069">
        <v>75</v>
      </c>
      <c r="T1069">
        <v>76</v>
      </c>
      <c r="U1069">
        <f>Merge6[[#This Row],[POT]]-Merge6[[#This Row],[TOT]]</f>
        <v>1</v>
      </c>
      <c r="V1069" t="s">
        <v>43</v>
      </c>
      <c r="W1069">
        <f>IF(Merge6[[#This Row],[Preffoot]]="Right",1,0)</f>
        <v>0</v>
      </c>
      <c r="X1069" t="s">
        <v>15</v>
      </c>
      <c r="Y1069">
        <f>IF(Merge6[[#This Row],[Position2]]="GK",1,0)</f>
        <v>0</v>
      </c>
      <c r="Z1069">
        <f>IF(Merge6[[#This Row],[Position2]]="LB",1,0)</f>
        <v>0</v>
      </c>
      <c r="AA1069">
        <f>IF(Merge6[[#This Row],[Position2]]="CB",1,0)</f>
        <v>0</v>
      </c>
      <c r="AB1069">
        <f>IF(Merge6[[#This Row],[Position2]]="RB",1,0)</f>
        <v>0</v>
      </c>
      <c r="AC1069">
        <f>IF(Merge6[[#This Row],[Position2]]="LWB",1,0)</f>
        <v>0</v>
      </c>
      <c r="AD1069">
        <f>IF(Merge6[[#This Row],[Position2]]="RWB",1,0)</f>
        <v>0</v>
      </c>
      <c r="AE1069">
        <f>IF(Merge6[[#This Row],[Position2]]="LM",1,0)</f>
        <v>0</v>
      </c>
      <c r="AF1069">
        <f>IF(Merge6[[#This Row],[Position2]]="CDM",1,0)</f>
        <v>0</v>
      </c>
      <c r="AG1069">
        <f>IF(Merge6[[#This Row],[Position2]]="CM",1,0)</f>
        <v>0</v>
      </c>
      <c r="AH1069">
        <f>IF(Merge6[[#This Row],[Position2]]="CAM",1,0)</f>
        <v>0</v>
      </c>
      <c r="AI1069">
        <f>IF(Merge6[[#This Row],[Position2]]="RM",1,0)</f>
        <v>0</v>
      </c>
      <c r="AJ1069">
        <f>IF(Merge6[[#This Row],[Position2]]="LW",1,0)</f>
        <v>0</v>
      </c>
      <c r="AK1069">
        <f>IF(Merge6[[#This Row],[Position2]]="RW",1,0)</f>
        <v>0</v>
      </c>
      <c r="AL1069">
        <f>IF(Merge6[[#This Row],[Position2]]="CF",1,0)</f>
        <v>0</v>
      </c>
      <c r="AM1069">
        <f>IF(Merge6[[#This Row],[Position2]]="ST",1,0)</f>
        <v>1</v>
      </c>
      <c r="AN1069">
        <v>74</v>
      </c>
      <c r="AO1069">
        <v>69</v>
      </c>
      <c r="AP1069">
        <v>35</v>
      </c>
      <c r="AQ1069">
        <v>70</v>
      </c>
      <c r="AR1069">
        <v>42</v>
      </c>
      <c r="AS1069">
        <v>79</v>
      </c>
      <c r="AT1069">
        <v>78</v>
      </c>
      <c r="AU1069">
        <v>77</v>
      </c>
      <c r="AV1069">
        <v>67</v>
      </c>
      <c r="AW1069">
        <v>58</v>
      </c>
      <c r="AX1069">
        <v>30</v>
      </c>
      <c r="AY1069">
        <v>71</v>
      </c>
      <c r="AZ1069">
        <v>70</v>
      </c>
      <c r="BA1069">
        <v>23</v>
      </c>
      <c r="BB1069">
        <v>22</v>
      </c>
      <c r="BC1069">
        <v>25</v>
      </c>
      <c r="BD1069">
        <v>50</v>
      </c>
      <c r="BE1069">
        <v>75</v>
      </c>
      <c r="BF1069">
        <v>91</v>
      </c>
      <c r="BG1069">
        <v>38</v>
      </c>
      <c r="BH1069">
        <v>68</v>
      </c>
      <c r="BI1069">
        <v>49</v>
      </c>
      <c r="BJ1069">
        <v>57</v>
      </c>
      <c r="BK1069">
        <v>9</v>
      </c>
      <c r="BL1069">
        <v>8</v>
      </c>
      <c r="BM1069">
        <v>9</v>
      </c>
      <c r="BN1069">
        <v>14</v>
      </c>
      <c r="BO1069">
        <v>10</v>
      </c>
      <c r="BP1069">
        <v>73</v>
      </c>
      <c r="BQ1069">
        <v>75</v>
      </c>
      <c r="BR1069">
        <v>77</v>
      </c>
      <c r="BS1069">
        <v>18</v>
      </c>
      <c r="BT1069">
        <v>63</v>
      </c>
      <c r="BU1069">
        <v>73</v>
      </c>
    </row>
    <row r="1070" spans="1:73" x14ac:dyDescent="0.25">
      <c r="A1070" t="s">
        <v>480</v>
      </c>
      <c r="B1070">
        <v>29</v>
      </c>
      <c r="C1070" t="s">
        <v>17</v>
      </c>
      <c r="D1070">
        <v>30</v>
      </c>
      <c r="E1070">
        <f>Merge6[[#This Row],[age]]^2</f>
        <v>900</v>
      </c>
      <c r="F1070" s="1">
        <v>9000000</v>
      </c>
      <c r="G1070" s="1">
        <v>10000000</v>
      </c>
      <c r="H1070" s="1">
        <f>Merge6[[#This Row],[MV at time]]/1000000</f>
        <v>9</v>
      </c>
      <c r="I1070" s="1">
        <f>Merge6[[#This Row],[fee]]/1000000</f>
        <v>10</v>
      </c>
      <c r="J1070" s="2">
        <f>Merge6[[#This Row],[fee]]/Merge6[[#This Row],[MV at time]]</f>
        <v>1.1111111111111112</v>
      </c>
      <c r="K1070" t="s">
        <v>2</v>
      </c>
      <c r="L1070" t="s">
        <v>34</v>
      </c>
      <c r="M1070" t="s">
        <v>216</v>
      </c>
      <c r="N1070" t="s">
        <v>95</v>
      </c>
      <c r="O107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7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70" t="s">
        <v>60</v>
      </c>
      <c r="R1070" t="s">
        <v>6</v>
      </c>
      <c r="S1070">
        <v>81</v>
      </c>
      <c r="T1070">
        <v>81</v>
      </c>
      <c r="U1070">
        <f>Merge6[[#This Row],[POT]]-Merge6[[#This Row],[TOT]]</f>
        <v>0</v>
      </c>
      <c r="V1070" t="s">
        <v>8</v>
      </c>
      <c r="W1070">
        <f>IF(Merge6[[#This Row],[Preffoot]]="Right",1,0)</f>
        <v>1</v>
      </c>
      <c r="X1070" t="s">
        <v>61</v>
      </c>
      <c r="Y1070">
        <f>IF(Merge6[[#This Row],[Position2]]="GK",1,0)</f>
        <v>0</v>
      </c>
      <c r="Z1070">
        <f>IF(Merge6[[#This Row],[Position2]]="LB",1,0)</f>
        <v>0</v>
      </c>
      <c r="AA1070">
        <f>IF(Merge6[[#This Row],[Position2]]="CB",1,0)</f>
        <v>0</v>
      </c>
      <c r="AB1070">
        <f>IF(Merge6[[#This Row],[Position2]]="RB",1,0)</f>
        <v>0</v>
      </c>
      <c r="AC1070">
        <f>IF(Merge6[[#This Row],[Position2]]="LWB",1,0)</f>
        <v>0</v>
      </c>
      <c r="AD1070">
        <f>IF(Merge6[[#This Row],[Position2]]="RWB",1,0)</f>
        <v>0</v>
      </c>
      <c r="AE1070">
        <f>IF(Merge6[[#This Row],[Position2]]="LM",1,0)</f>
        <v>0</v>
      </c>
      <c r="AF1070">
        <f>IF(Merge6[[#This Row],[Position2]]="CDM",1,0)</f>
        <v>1</v>
      </c>
      <c r="AG1070">
        <f>IF(Merge6[[#This Row],[Position2]]="CM",1,0)</f>
        <v>0</v>
      </c>
      <c r="AH1070">
        <f>IF(Merge6[[#This Row],[Position2]]="CAM",1,0)</f>
        <v>0</v>
      </c>
      <c r="AI1070">
        <f>IF(Merge6[[#This Row],[Position2]]="RM",1,0)</f>
        <v>0</v>
      </c>
      <c r="AJ1070">
        <f>IF(Merge6[[#This Row],[Position2]]="LW",1,0)</f>
        <v>0</v>
      </c>
      <c r="AK1070">
        <f>IF(Merge6[[#This Row],[Position2]]="RW",1,0)</f>
        <v>0</v>
      </c>
      <c r="AL1070">
        <f>IF(Merge6[[#This Row],[Position2]]="CF",1,0)</f>
        <v>0</v>
      </c>
      <c r="AM1070">
        <f>IF(Merge6[[#This Row],[Position2]]="ST",1,0)</f>
        <v>0</v>
      </c>
      <c r="AN1070">
        <v>81</v>
      </c>
      <c r="AO1070">
        <v>70</v>
      </c>
      <c r="AP1070">
        <v>53</v>
      </c>
      <c r="AQ1070">
        <v>83</v>
      </c>
      <c r="AR1070">
        <v>81</v>
      </c>
      <c r="AS1070">
        <v>81</v>
      </c>
      <c r="AT1070">
        <v>81</v>
      </c>
      <c r="AU1070">
        <v>70</v>
      </c>
      <c r="AV1070">
        <v>65</v>
      </c>
      <c r="AW1070">
        <v>66</v>
      </c>
      <c r="AX1070">
        <v>70</v>
      </c>
      <c r="AY1070">
        <v>73</v>
      </c>
      <c r="AZ1070">
        <v>66</v>
      </c>
      <c r="BA1070">
        <v>79</v>
      </c>
      <c r="BB1070">
        <v>74</v>
      </c>
      <c r="BC1070">
        <v>82</v>
      </c>
      <c r="BD1070">
        <v>49</v>
      </c>
      <c r="BE1070">
        <v>79</v>
      </c>
      <c r="BF1070">
        <v>87</v>
      </c>
      <c r="BG1070">
        <v>38</v>
      </c>
      <c r="BH1070">
        <v>51</v>
      </c>
      <c r="BI1070">
        <v>54</v>
      </c>
      <c r="BJ1070">
        <v>73</v>
      </c>
      <c r="BK1070">
        <v>15</v>
      </c>
      <c r="BL1070">
        <v>14</v>
      </c>
      <c r="BM1070">
        <v>11</v>
      </c>
      <c r="BN1070">
        <v>6</v>
      </c>
      <c r="BO1070">
        <v>8</v>
      </c>
      <c r="BP1070">
        <v>78</v>
      </c>
      <c r="BQ1070">
        <v>76</v>
      </c>
      <c r="BR1070">
        <v>77</v>
      </c>
      <c r="BS1070">
        <v>81</v>
      </c>
      <c r="BT1070">
        <v>76</v>
      </c>
      <c r="BU1070">
        <v>76</v>
      </c>
    </row>
    <row r="1071" spans="1:73" x14ac:dyDescent="0.25">
      <c r="A1071" t="s">
        <v>462</v>
      </c>
      <c r="B1071">
        <v>29</v>
      </c>
      <c r="C1071" t="s">
        <v>28</v>
      </c>
      <c r="D1071">
        <v>21</v>
      </c>
      <c r="E1071">
        <f>Merge6[[#This Row],[age]]^2</f>
        <v>441</v>
      </c>
      <c r="F1071" s="1">
        <v>3500000</v>
      </c>
      <c r="G1071" s="1">
        <v>10600000</v>
      </c>
      <c r="H1071" s="1">
        <f>Merge6[[#This Row],[MV at time]]/1000000</f>
        <v>3.5</v>
      </c>
      <c r="I1071" s="1">
        <f>Merge6[[#This Row],[fee]]/1000000</f>
        <v>10.6</v>
      </c>
      <c r="J1071" s="2">
        <f>Merge6[[#This Row],[fee]]/Merge6[[#This Row],[MV at time]]</f>
        <v>3.0285714285714285</v>
      </c>
      <c r="K1071" t="s">
        <v>2</v>
      </c>
      <c r="L1071" t="s">
        <v>128</v>
      </c>
      <c r="M1071" t="s">
        <v>67</v>
      </c>
      <c r="N1071" t="s">
        <v>463</v>
      </c>
      <c r="O107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7</v>
      </c>
      <c r="P107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7</v>
      </c>
      <c r="Q1071" t="s">
        <v>69</v>
      </c>
      <c r="R1071" t="s">
        <v>69</v>
      </c>
      <c r="S1071">
        <v>64</v>
      </c>
      <c r="T1071">
        <v>71</v>
      </c>
      <c r="U1071">
        <f>Merge6[[#This Row],[POT]]-Merge6[[#This Row],[TOT]]</f>
        <v>7</v>
      </c>
      <c r="V1071" t="s">
        <v>43</v>
      </c>
      <c r="W1071">
        <f>IF(Merge6[[#This Row],[Preffoot]]="Right",1,0)</f>
        <v>0</v>
      </c>
      <c r="X1071" t="s">
        <v>15</v>
      </c>
      <c r="Y1071">
        <f>IF(Merge6[[#This Row],[Position2]]="GK",1,0)</f>
        <v>0</v>
      </c>
      <c r="Z1071">
        <f>IF(Merge6[[#This Row],[Position2]]="LB",1,0)</f>
        <v>0</v>
      </c>
      <c r="AA1071">
        <f>IF(Merge6[[#This Row],[Position2]]="CB",1,0)</f>
        <v>0</v>
      </c>
      <c r="AB1071">
        <f>IF(Merge6[[#This Row],[Position2]]="RB",1,0)</f>
        <v>0</v>
      </c>
      <c r="AC1071">
        <f>IF(Merge6[[#This Row],[Position2]]="LWB",1,0)</f>
        <v>0</v>
      </c>
      <c r="AD1071">
        <f>IF(Merge6[[#This Row],[Position2]]="RWB",1,0)</f>
        <v>0</v>
      </c>
      <c r="AE1071">
        <f>IF(Merge6[[#This Row],[Position2]]="LM",1,0)</f>
        <v>0</v>
      </c>
      <c r="AF1071">
        <f>IF(Merge6[[#This Row],[Position2]]="CDM",1,0)</f>
        <v>0</v>
      </c>
      <c r="AG1071">
        <f>IF(Merge6[[#This Row],[Position2]]="CM",1,0)</f>
        <v>0</v>
      </c>
      <c r="AH1071">
        <f>IF(Merge6[[#This Row],[Position2]]="CAM",1,0)</f>
        <v>0</v>
      </c>
      <c r="AI1071">
        <f>IF(Merge6[[#This Row],[Position2]]="RM",1,0)</f>
        <v>0</v>
      </c>
      <c r="AJ1071">
        <f>IF(Merge6[[#This Row],[Position2]]="LW",1,0)</f>
        <v>0</v>
      </c>
      <c r="AK1071">
        <f>IF(Merge6[[#This Row],[Position2]]="RW",1,0)</f>
        <v>0</v>
      </c>
      <c r="AL1071">
        <f>IF(Merge6[[#This Row],[Position2]]="CF",1,0)</f>
        <v>0</v>
      </c>
      <c r="AM1071">
        <f>IF(Merge6[[#This Row],[Position2]]="ST",1,0)</f>
        <v>1</v>
      </c>
      <c r="AN1071">
        <v>68</v>
      </c>
      <c r="AO1071">
        <v>70</v>
      </c>
      <c r="AP1071">
        <v>45</v>
      </c>
      <c r="AQ1071">
        <v>70</v>
      </c>
      <c r="AR1071">
        <v>65</v>
      </c>
      <c r="AS1071">
        <v>34</v>
      </c>
      <c r="AT1071">
        <v>68</v>
      </c>
      <c r="AU1071">
        <v>64</v>
      </c>
      <c r="AV1071">
        <v>60</v>
      </c>
      <c r="AW1071">
        <v>65</v>
      </c>
      <c r="AX1071">
        <v>67</v>
      </c>
      <c r="AY1071">
        <v>53</v>
      </c>
      <c r="AZ1071">
        <v>57</v>
      </c>
      <c r="BA1071">
        <v>35</v>
      </c>
      <c r="BB1071">
        <v>34</v>
      </c>
      <c r="BC1071">
        <v>31</v>
      </c>
      <c r="BD1071">
        <v>68</v>
      </c>
      <c r="BE1071">
        <v>64</v>
      </c>
      <c r="BF1071">
        <v>45</v>
      </c>
      <c r="BG1071">
        <v>75</v>
      </c>
      <c r="BH1071">
        <v>73</v>
      </c>
      <c r="BI1071">
        <v>78</v>
      </c>
      <c r="BJ1071">
        <v>52</v>
      </c>
      <c r="BK1071">
        <v>16</v>
      </c>
      <c r="BL1071">
        <v>15</v>
      </c>
      <c r="BM1071">
        <v>10</v>
      </c>
      <c r="BN1071">
        <v>13</v>
      </c>
      <c r="BO1071">
        <v>15</v>
      </c>
      <c r="BP1071">
        <v>37</v>
      </c>
      <c r="BQ1071">
        <v>64</v>
      </c>
      <c r="BR1071">
        <v>69</v>
      </c>
      <c r="BS1071">
        <v>25</v>
      </c>
      <c r="BT1071">
        <v>63</v>
      </c>
      <c r="BU1071">
        <v>72</v>
      </c>
    </row>
    <row r="1072" spans="1:73" x14ac:dyDescent="0.25">
      <c r="A1072" t="s">
        <v>1359</v>
      </c>
      <c r="B1072">
        <v>35</v>
      </c>
      <c r="C1072" t="s">
        <v>23</v>
      </c>
      <c r="D1072">
        <v>20</v>
      </c>
      <c r="E1072">
        <f>Merge6[[#This Row],[age]]^2</f>
        <v>400</v>
      </c>
      <c r="F1072" s="1">
        <v>4000000</v>
      </c>
      <c r="G1072" s="1">
        <v>14000000</v>
      </c>
      <c r="H1072" s="1">
        <f>Merge6[[#This Row],[MV at time]]/1000000</f>
        <v>4</v>
      </c>
      <c r="I1072" s="1">
        <f>Merge6[[#This Row],[fee]]/1000000</f>
        <v>14</v>
      </c>
      <c r="J1072" s="2">
        <f>Merge6[[#This Row],[fee]]/Merge6[[#This Row],[MV at time]]</f>
        <v>3.5</v>
      </c>
      <c r="K1072" t="s">
        <v>1233</v>
      </c>
      <c r="L1072" t="s">
        <v>287</v>
      </c>
      <c r="M1072" t="s">
        <v>99</v>
      </c>
      <c r="N1072" t="s">
        <v>216</v>
      </c>
      <c r="O107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7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72" t="s">
        <v>795</v>
      </c>
      <c r="R1072" t="s">
        <v>60</v>
      </c>
      <c r="S1072">
        <v>69</v>
      </c>
      <c r="T1072">
        <v>80</v>
      </c>
      <c r="U1072">
        <f>Merge6[[#This Row],[POT]]-Merge6[[#This Row],[TOT]]</f>
        <v>11</v>
      </c>
      <c r="V1072" t="s">
        <v>43</v>
      </c>
      <c r="W1072">
        <f>IF(Merge6[[#This Row],[Preffoot]]="Right",1,0)</f>
        <v>0</v>
      </c>
      <c r="X1072" t="s">
        <v>26</v>
      </c>
      <c r="Y1072">
        <f>IF(Merge6[[#This Row],[Position2]]="GK",1,0)</f>
        <v>0</v>
      </c>
      <c r="Z1072">
        <f>IF(Merge6[[#This Row],[Position2]]="LB",1,0)</f>
        <v>1</v>
      </c>
      <c r="AA1072">
        <f>IF(Merge6[[#This Row],[Position2]]="CB",1,0)</f>
        <v>0</v>
      </c>
      <c r="AB1072">
        <f>IF(Merge6[[#This Row],[Position2]]="RB",1,0)</f>
        <v>0</v>
      </c>
      <c r="AC1072">
        <f>IF(Merge6[[#This Row],[Position2]]="LWB",1,0)</f>
        <v>0</v>
      </c>
      <c r="AD1072">
        <f>IF(Merge6[[#This Row],[Position2]]="RWB",1,0)</f>
        <v>0</v>
      </c>
      <c r="AE1072">
        <f>IF(Merge6[[#This Row],[Position2]]="LM",1,0)</f>
        <v>0</v>
      </c>
      <c r="AF1072">
        <f>IF(Merge6[[#This Row],[Position2]]="CDM",1,0)</f>
        <v>0</v>
      </c>
      <c r="AG1072">
        <f>IF(Merge6[[#This Row],[Position2]]="CM",1,0)</f>
        <v>0</v>
      </c>
      <c r="AH1072">
        <f>IF(Merge6[[#This Row],[Position2]]="CAM",1,0)</f>
        <v>0</v>
      </c>
      <c r="AI1072">
        <f>IF(Merge6[[#This Row],[Position2]]="RM",1,0)</f>
        <v>0</v>
      </c>
      <c r="AJ1072">
        <f>IF(Merge6[[#This Row],[Position2]]="LW",1,0)</f>
        <v>0</v>
      </c>
      <c r="AK1072">
        <f>IF(Merge6[[#This Row],[Position2]]="RW",1,0)</f>
        <v>0</v>
      </c>
      <c r="AL1072">
        <f>IF(Merge6[[#This Row],[Position2]]="CF",1,0)</f>
        <v>0</v>
      </c>
      <c r="AM1072">
        <f>IF(Merge6[[#This Row],[Position2]]="ST",1,0)</f>
        <v>0</v>
      </c>
      <c r="AN1072">
        <v>68</v>
      </c>
      <c r="AO1072">
        <v>67</v>
      </c>
      <c r="AP1072">
        <v>67</v>
      </c>
      <c r="AQ1072">
        <v>65</v>
      </c>
      <c r="AR1072">
        <v>61</v>
      </c>
      <c r="AS1072">
        <v>56</v>
      </c>
      <c r="AT1072">
        <v>62</v>
      </c>
      <c r="AU1072">
        <v>48</v>
      </c>
      <c r="AV1072">
        <v>46</v>
      </c>
      <c r="AW1072">
        <v>62</v>
      </c>
      <c r="AX1072">
        <v>48</v>
      </c>
      <c r="AY1072">
        <v>42</v>
      </c>
      <c r="AZ1072">
        <v>49</v>
      </c>
      <c r="BA1072" t="s">
        <v>1234</v>
      </c>
      <c r="BB1072">
        <v>64</v>
      </c>
      <c r="BC1072">
        <v>66</v>
      </c>
      <c r="BD1072">
        <v>76</v>
      </c>
      <c r="BE1072">
        <v>82</v>
      </c>
      <c r="BF1072">
        <v>67</v>
      </c>
      <c r="BG1072">
        <v>76</v>
      </c>
      <c r="BH1072">
        <v>75</v>
      </c>
      <c r="BI1072">
        <v>72</v>
      </c>
      <c r="BJ1072">
        <v>63</v>
      </c>
      <c r="BK1072">
        <v>12</v>
      </c>
      <c r="BL1072">
        <v>10</v>
      </c>
      <c r="BM1072">
        <v>10</v>
      </c>
      <c r="BN1072">
        <v>8</v>
      </c>
      <c r="BO1072">
        <v>6</v>
      </c>
      <c r="BP1072">
        <v>68</v>
      </c>
      <c r="BQ1072">
        <v>62</v>
      </c>
      <c r="BR1072">
        <v>62</v>
      </c>
      <c r="BS1072">
        <v>64</v>
      </c>
      <c r="BT1072">
        <v>55</v>
      </c>
      <c r="BU1072">
        <v>66</v>
      </c>
    </row>
    <row r="1073" spans="1:73" x14ac:dyDescent="0.25">
      <c r="A1073" t="s">
        <v>1221</v>
      </c>
      <c r="B1073">
        <v>34</v>
      </c>
      <c r="C1073" t="s">
        <v>1</v>
      </c>
      <c r="D1073">
        <v>22</v>
      </c>
      <c r="E1073">
        <f>Merge6[[#This Row],[age]]^2</f>
        <v>484</v>
      </c>
      <c r="F1073" s="1">
        <v>3500000</v>
      </c>
      <c r="G1073" s="1">
        <v>7000000</v>
      </c>
      <c r="H1073" s="1">
        <f>Merge6[[#This Row],[MV at time]]/1000000</f>
        <v>3.5</v>
      </c>
      <c r="I1073" s="1">
        <f>Merge6[[#This Row],[fee]]/1000000</f>
        <v>7</v>
      </c>
      <c r="J1073" s="2">
        <f>Merge6[[#This Row],[fee]]/Merge6[[#This Row],[MV at time]]</f>
        <v>2</v>
      </c>
      <c r="K1073" t="s">
        <v>1050</v>
      </c>
      <c r="L1073" t="s">
        <v>287</v>
      </c>
      <c r="M1073" t="s">
        <v>99</v>
      </c>
      <c r="N1073" t="s">
        <v>73</v>
      </c>
      <c r="O107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7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8</v>
      </c>
      <c r="Q1073" t="s">
        <v>795</v>
      </c>
      <c r="R1073" t="s">
        <v>75</v>
      </c>
      <c r="S1073">
        <v>75</v>
      </c>
      <c r="T1073">
        <v>82</v>
      </c>
      <c r="U1073">
        <f>Merge6[[#This Row],[POT]]-Merge6[[#This Row],[TOT]]</f>
        <v>7</v>
      </c>
      <c r="V1073" t="s">
        <v>8</v>
      </c>
      <c r="W1073">
        <f>IF(Merge6[[#This Row],[Preffoot]]="Right",1,0)</f>
        <v>1</v>
      </c>
      <c r="X1073" t="s">
        <v>9</v>
      </c>
      <c r="Y1073">
        <f>IF(Merge6[[#This Row],[Position2]]="GK",1,0)</f>
        <v>0</v>
      </c>
      <c r="Z1073">
        <f>IF(Merge6[[#This Row],[Position2]]="LB",1,0)</f>
        <v>0</v>
      </c>
      <c r="AA1073">
        <f>IF(Merge6[[#This Row],[Position2]]="CB",1,0)</f>
        <v>1</v>
      </c>
      <c r="AB1073">
        <f>IF(Merge6[[#This Row],[Position2]]="RB",1,0)</f>
        <v>0</v>
      </c>
      <c r="AC1073">
        <f>IF(Merge6[[#This Row],[Position2]]="LWB",1,0)</f>
        <v>0</v>
      </c>
      <c r="AD1073">
        <f>IF(Merge6[[#This Row],[Position2]]="RWB",1,0)</f>
        <v>0</v>
      </c>
      <c r="AE1073">
        <f>IF(Merge6[[#This Row],[Position2]]="LM",1,0)</f>
        <v>0</v>
      </c>
      <c r="AF1073">
        <f>IF(Merge6[[#This Row],[Position2]]="CDM",1,0)</f>
        <v>0</v>
      </c>
      <c r="AG1073">
        <f>IF(Merge6[[#This Row],[Position2]]="CM",1,0)</f>
        <v>0</v>
      </c>
      <c r="AH1073">
        <f>IF(Merge6[[#This Row],[Position2]]="CAM",1,0)</f>
        <v>0</v>
      </c>
      <c r="AI1073">
        <f>IF(Merge6[[#This Row],[Position2]]="RM",1,0)</f>
        <v>0</v>
      </c>
      <c r="AJ1073">
        <f>IF(Merge6[[#This Row],[Position2]]="LW",1,0)</f>
        <v>0</v>
      </c>
      <c r="AK1073">
        <f>IF(Merge6[[#This Row],[Position2]]="RW",1,0)</f>
        <v>0</v>
      </c>
      <c r="AL1073">
        <f>IF(Merge6[[#This Row],[Position2]]="CF",1,0)</f>
        <v>0</v>
      </c>
      <c r="AM1073">
        <f>IF(Merge6[[#This Row],[Position2]]="ST",1,0)</f>
        <v>0</v>
      </c>
      <c r="AN1073">
        <v>68</v>
      </c>
      <c r="AO1073">
        <v>60</v>
      </c>
      <c r="AP1073">
        <v>51</v>
      </c>
      <c r="AQ1073">
        <v>71</v>
      </c>
      <c r="AR1073">
        <v>69</v>
      </c>
      <c r="AS1073">
        <v>73</v>
      </c>
      <c r="AT1073">
        <v>60</v>
      </c>
      <c r="AU1073">
        <v>36</v>
      </c>
      <c r="AV1073">
        <v>41</v>
      </c>
      <c r="AW1073">
        <v>52</v>
      </c>
      <c r="AX1073">
        <v>38</v>
      </c>
      <c r="AY1073">
        <v>53</v>
      </c>
      <c r="AZ1073">
        <v>37</v>
      </c>
      <c r="BA1073">
        <v>76</v>
      </c>
      <c r="BB1073">
        <v>73</v>
      </c>
      <c r="BC1073">
        <v>74</v>
      </c>
      <c r="BD1073">
        <v>72</v>
      </c>
      <c r="BE1073">
        <v>83</v>
      </c>
      <c r="BF1073">
        <v>85</v>
      </c>
      <c r="BG1073">
        <v>71</v>
      </c>
      <c r="BH1073">
        <v>71</v>
      </c>
      <c r="BI1073">
        <v>63</v>
      </c>
      <c r="BJ1073">
        <v>81</v>
      </c>
      <c r="BK1073">
        <v>7</v>
      </c>
      <c r="BL1073">
        <v>10</v>
      </c>
      <c r="BM1073">
        <v>6</v>
      </c>
      <c r="BN1073">
        <v>12</v>
      </c>
      <c r="BO1073">
        <v>14</v>
      </c>
      <c r="BP1073">
        <v>76</v>
      </c>
      <c r="BQ1073">
        <v>70</v>
      </c>
      <c r="BR1073">
        <v>47</v>
      </c>
      <c r="BS1073">
        <v>73</v>
      </c>
      <c r="BT1073">
        <v>59</v>
      </c>
      <c r="BU1073">
        <v>67</v>
      </c>
    </row>
    <row r="1074" spans="1:73" x14ac:dyDescent="0.25">
      <c r="A1074" t="s">
        <v>759</v>
      </c>
      <c r="B1074">
        <v>45</v>
      </c>
      <c r="C1074" t="s">
        <v>28</v>
      </c>
      <c r="D1074">
        <v>21</v>
      </c>
      <c r="E1074">
        <f>Merge6[[#This Row],[age]]^2</f>
        <v>441</v>
      </c>
      <c r="F1074" s="1">
        <v>40000000</v>
      </c>
      <c r="G1074" s="1">
        <v>75000000</v>
      </c>
      <c r="H1074" s="1">
        <f>Merge6[[#This Row],[MV at time]]/1000000</f>
        <v>40</v>
      </c>
      <c r="I1074" s="1">
        <f>Merge6[[#This Row],[fee]]/1000000</f>
        <v>75</v>
      </c>
      <c r="J1074" s="2">
        <f>Merge6[[#This Row],[fee]]/Merge6[[#This Row],[MV at time]]</f>
        <v>1.875</v>
      </c>
      <c r="K1074" t="s">
        <v>773</v>
      </c>
      <c r="L1074" t="s">
        <v>124</v>
      </c>
      <c r="M1074" t="s">
        <v>363</v>
      </c>
      <c r="N1074" t="s">
        <v>228</v>
      </c>
      <c r="O107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7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74" t="s">
        <v>55</v>
      </c>
      <c r="R1074" t="s">
        <v>7</v>
      </c>
      <c r="S1074">
        <v>79</v>
      </c>
      <c r="T1074">
        <v>87</v>
      </c>
      <c r="U1074">
        <f>Merge6[[#This Row],[POT]]-Merge6[[#This Row],[TOT]]</f>
        <v>8</v>
      </c>
      <c r="V1074" t="s">
        <v>8</v>
      </c>
      <c r="W1074">
        <f>IF(Merge6[[#This Row],[Preffoot]]="Right",1,0)</f>
        <v>1</v>
      </c>
      <c r="X1074" t="s">
        <v>15</v>
      </c>
      <c r="Y1074">
        <f>IF(Merge6[[#This Row],[Position2]]="GK",1,0)</f>
        <v>0</v>
      </c>
      <c r="Z1074">
        <f>IF(Merge6[[#This Row],[Position2]]="LB",1,0)</f>
        <v>0</v>
      </c>
      <c r="AA1074">
        <f>IF(Merge6[[#This Row],[Position2]]="CB",1,0)</f>
        <v>0</v>
      </c>
      <c r="AB1074">
        <f>IF(Merge6[[#This Row],[Position2]]="RB",1,0)</f>
        <v>0</v>
      </c>
      <c r="AC1074">
        <f>IF(Merge6[[#This Row],[Position2]]="LWB",1,0)</f>
        <v>0</v>
      </c>
      <c r="AD1074">
        <f>IF(Merge6[[#This Row],[Position2]]="RWB",1,0)</f>
        <v>0</v>
      </c>
      <c r="AE1074">
        <f>IF(Merge6[[#This Row],[Position2]]="LM",1,0)</f>
        <v>0</v>
      </c>
      <c r="AF1074">
        <f>IF(Merge6[[#This Row],[Position2]]="CDM",1,0)</f>
        <v>0</v>
      </c>
      <c r="AG1074">
        <f>IF(Merge6[[#This Row],[Position2]]="CM",1,0)</f>
        <v>0</v>
      </c>
      <c r="AH1074">
        <f>IF(Merge6[[#This Row],[Position2]]="CAM",1,0)</f>
        <v>0</v>
      </c>
      <c r="AI1074">
        <f>IF(Merge6[[#This Row],[Position2]]="RM",1,0)</f>
        <v>0</v>
      </c>
      <c r="AJ1074">
        <f>IF(Merge6[[#This Row],[Position2]]="LW",1,0)</f>
        <v>0</v>
      </c>
      <c r="AK1074">
        <f>IF(Merge6[[#This Row],[Position2]]="RW",1,0)</f>
        <v>0</v>
      </c>
      <c r="AL1074">
        <f>IF(Merge6[[#This Row],[Position2]]="CF",1,0)</f>
        <v>0</v>
      </c>
      <c r="AM1074">
        <f>IF(Merge6[[#This Row],[Position2]]="ST",1,0)</f>
        <v>1</v>
      </c>
      <c r="AN1074">
        <v>75</v>
      </c>
      <c r="AO1074">
        <v>70</v>
      </c>
      <c r="AP1074">
        <v>64</v>
      </c>
      <c r="AQ1074">
        <v>67</v>
      </c>
      <c r="AR1074">
        <v>53</v>
      </c>
      <c r="AS1074">
        <v>78</v>
      </c>
      <c r="AT1074">
        <v>78</v>
      </c>
      <c r="AU1074">
        <v>83</v>
      </c>
      <c r="AV1074">
        <v>72</v>
      </c>
      <c r="AW1074">
        <v>63</v>
      </c>
      <c r="AX1074">
        <v>48</v>
      </c>
      <c r="AY1074">
        <v>75</v>
      </c>
      <c r="AZ1074">
        <v>75</v>
      </c>
      <c r="BA1074">
        <v>36</v>
      </c>
      <c r="BB1074">
        <v>19</v>
      </c>
      <c r="BC1074">
        <v>38</v>
      </c>
      <c r="BD1074">
        <v>81</v>
      </c>
      <c r="BE1074">
        <v>86</v>
      </c>
      <c r="BF1074">
        <v>77</v>
      </c>
      <c r="BG1074">
        <v>68</v>
      </c>
      <c r="BH1074">
        <v>92</v>
      </c>
      <c r="BI1074">
        <v>77</v>
      </c>
      <c r="BJ1074">
        <v>82</v>
      </c>
      <c r="BK1074">
        <v>9</v>
      </c>
      <c r="BL1074">
        <v>14</v>
      </c>
      <c r="BM1074">
        <v>14</v>
      </c>
      <c r="BN1074">
        <v>10</v>
      </c>
      <c r="BO1074">
        <v>6</v>
      </c>
      <c r="BP1074">
        <v>76</v>
      </c>
      <c r="BQ1074">
        <v>78</v>
      </c>
      <c r="BR1074">
        <v>81</v>
      </c>
      <c r="BS1074">
        <v>34</v>
      </c>
      <c r="BT1074">
        <v>65</v>
      </c>
      <c r="BU1074">
        <v>72</v>
      </c>
    </row>
    <row r="1075" spans="1:73" x14ac:dyDescent="0.25">
      <c r="A1075" t="s">
        <v>759</v>
      </c>
      <c r="B1075">
        <v>0</v>
      </c>
      <c r="C1075" t="s">
        <v>28</v>
      </c>
      <c r="D1075">
        <v>20</v>
      </c>
      <c r="E1075">
        <f>Merge6[[#This Row],[age]]^2</f>
        <v>400</v>
      </c>
      <c r="F1075" s="1">
        <v>13000000</v>
      </c>
      <c r="G1075" s="1">
        <v>22400000</v>
      </c>
      <c r="H1075" s="1">
        <f>Merge6[[#This Row],[MV at time]]/1000000</f>
        <v>13</v>
      </c>
      <c r="I1075" s="1">
        <f>Merge6[[#This Row],[fee]]/1000000</f>
        <v>22.4</v>
      </c>
      <c r="J1075" s="2">
        <f>Merge6[[#This Row],[fee]]/Merge6[[#This Row],[MV at time]]</f>
        <v>1.7230769230769232</v>
      </c>
      <c r="K1075" t="s">
        <v>509</v>
      </c>
      <c r="L1075" t="s">
        <v>124</v>
      </c>
      <c r="M1075" t="s">
        <v>760</v>
      </c>
      <c r="N1075" t="s">
        <v>363</v>
      </c>
      <c r="O107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7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75" t="s">
        <v>42</v>
      </c>
      <c r="R1075" t="s">
        <v>55</v>
      </c>
      <c r="S1075">
        <v>78</v>
      </c>
      <c r="T1075">
        <v>88</v>
      </c>
      <c r="U1075">
        <f>Merge6[[#This Row],[POT]]-Merge6[[#This Row],[TOT]]</f>
        <v>10</v>
      </c>
      <c r="V1075" t="s">
        <v>8</v>
      </c>
      <c r="W1075">
        <f>IF(Merge6[[#This Row],[Preffoot]]="Right",1,0)</f>
        <v>1</v>
      </c>
      <c r="X1075" t="s">
        <v>15</v>
      </c>
      <c r="Y1075">
        <f>IF(Merge6[[#This Row],[Position2]]="GK",1,0)</f>
        <v>0</v>
      </c>
      <c r="Z1075">
        <f>IF(Merge6[[#This Row],[Position2]]="LB",1,0)</f>
        <v>0</v>
      </c>
      <c r="AA1075">
        <f>IF(Merge6[[#This Row],[Position2]]="CB",1,0)</f>
        <v>0</v>
      </c>
      <c r="AB1075">
        <f>IF(Merge6[[#This Row],[Position2]]="RB",1,0)</f>
        <v>0</v>
      </c>
      <c r="AC1075">
        <f>IF(Merge6[[#This Row],[Position2]]="LWB",1,0)</f>
        <v>0</v>
      </c>
      <c r="AD1075">
        <f>IF(Merge6[[#This Row],[Position2]]="RWB",1,0)</f>
        <v>0</v>
      </c>
      <c r="AE1075">
        <f>IF(Merge6[[#This Row],[Position2]]="LM",1,0)</f>
        <v>0</v>
      </c>
      <c r="AF1075">
        <f>IF(Merge6[[#This Row],[Position2]]="CDM",1,0)</f>
        <v>0</v>
      </c>
      <c r="AG1075">
        <f>IF(Merge6[[#This Row],[Position2]]="CM",1,0)</f>
        <v>0</v>
      </c>
      <c r="AH1075">
        <f>IF(Merge6[[#This Row],[Position2]]="CAM",1,0)</f>
        <v>0</v>
      </c>
      <c r="AI1075">
        <f>IF(Merge6[[#This Row],[Position2]]="RM",1,0)</f>
        <v>0</v>
      </c>
      <c r="AJ1075">
        <f>IF(Merge6[[#This Row],[Position2]]="LW",1,0)</f>
        <v>0</v>
      </c>
      <c r="AK1075">
        <f>IF(Merge6[[#This Row],[Position2]]="RW",1,0)</f>
        <v>0</v>
      </c>
      <c r="AL1075">
        <f>IF(Merge6[[#This Row],[Position2]]="CF",1,0)</f>
        <v>0</v>
      </c>
      <c r="AM1075">
        <f>IF(Merge6[[#This Row],[Position2]]="ST",1,0)</f>
        <v>1</v>
      </c>
      <c r="AN1075">
        <v>75</v>
      </c>
      <c r="AO1075">
        <v>70</v>
      </c>
      <c r="AP1075">
        <v>64</v>
      </c>
      <c r="AQ1075">
        <v>66</v>
      </c>
      <c r="AR1075">
        <v>53</v>
      </c>
      <c r="AS1075">
        <v>77</v>
      </c>
      <c r="AT1075">
        <v>78</v>
      </c>
      <c r="AU1075">
        <v>79</v>
      </c>
      <c r="AV1075">
        <v>71</v>
      </c>
      <c r="AW1075">
        <v>63</v>
      </c>
      <c r="AX1075">
        <v>48</v>
      </c>
      <c r="AY1075">
        <v>75</v>
      </c>
      <c r="AZ1075">
        <v>73</v>
      </c>
      <c r="BA1075">
        <v>36</v>
      </c>
      <c r="BB1075">
        <v>19</v>
      </c>
      <c r="BC1075">
        <v>38</v>
      </c>
      <c r="BD1075">
        <v>83</v>
      </c>
      <c r="BE1075">
        <v>85</v>
      </c>
      <c r="BF1075">
        <v>77</v>
      </c>
      <c r="BG1075">
        <v>68</v>
      </c>
      <c r="BH1075">
        <v>92</v>
      </c>
      <c r="BI1075">
        <v>78</v>
      </c>
      <c r="BJ1075">
        <v>81</v>
      </c>
      <c r="BK1075">
        <v>9</v>
      </c>
      <c r="BL1075">
        <v>14</v>
      </c>
      <c r="BM1075">
        <v>14</v>
      </c>
      <c r="BN1075">
        <v>10</v>
      </c>
      <c r="BO1075">
        <v>6</v>
      </c>
      <c r="BP1075">
        <v>76</v>
      </c>
      <c r="BQ1075">
        <v>78</v>
      </c>
      <c r="BR1075">
        <v>78</v>
      </c>
      <c r="BS1075">
        <v>34</v>
      </c>
      <c r="BT1075">
        <v>65</v>
      </c>
      <c r="BU1075">
        <v>72</v>
      </c>
    </row>
    <row r="1076" spans="1:73" x14ac:dyDescent="0.25">
      <c r="A1076" t="s">
        <v>1222</v>
      </c>
      <c r="B1076">
        <v>44</v>
      </c>
      <c r="C1076" t="s">
        <v>23</v>
      </c>
      <c r="D1076">
        <v>22</v>
      </c>
      <c r="E1076">
        <f>Merge6[[#This Row],[age]]^2</f>
        <v>484</v>
      </c>
      <c r="F1076" s="1">
        <v>17000000</v>
      </c>
      <c r="G1076" s="1">
        <v>23500000</v>
      </c>
      <c r="H1076" s="1">
        <f>Merge6[[#This Row],[MV at time]]/1000000</f>
        <v>17</v>
      </c>
      <c r="I1076" s="1">
        <f>Merge6[[#This Row],[fee]]/1000000</f>
        <v>23.5</v>
      </c>
      <c r="J1076" s="2">
        <f>Merge6[[#This Row],[fee]]/Merge6[[#This Row],[MV at time]]</f>
        <v>1.3823529411764706</v>
      </c>
      <c r="K1076" t="s">
        <v>1050</v>
      </c>
      <c r="L1076" t="s">
        <v>324</v>
      </c>
      <c r="M1076" t="s">
        <v>1223</v>
      </c>
      <c r="N1076" t="s">
        <v>94</v>
      </c>
      <c r="O107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107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76" t="s">
        <v>66</v>
      </c>
      <c r="R1076" t="s">
        <v>60</v>
      </c>
      <c r="S1076">
        <v>76</v>
      </c>
      <c r="T1076">
        <v>83</v>
      </c>
      <c r="U1076">
        <f>Merge6[[#This Row],[POT]]-Merge6[[#This Row],[TOT]]</f>
        <v>7</v>
      </c>
      <c r="V1076" t="s">
        <v>43</v>
      </c>
      <c r="W1076">
        <f>IF(Merge6[[#This Row],[Preffoot]]="Right",1,0)</f>
        <v>0</v>
      </c>
      <c r="X1076" t="s">
        <v>26</v>
      </c>
      <c r="Y1076">
        <f>IF(Merge6[[#This Row],[Position2]]="GK",1,0)</f>
        <v>0</v>
      </c>
      <c r="Z1076">
        <f>IF(Merge6[[#This Row],[Position2]]="LB",1,0)</f>
        <v>1</v>
      </c>
      <c r="AA1076">
        <f>IF(Merge6[[#This Row],[Position2]]="CB",1,0)</f>
        <v>0</v>
      </c>
      <c r="AB1076">
        <f>IF(Merge6[[#This Row],[Position2]]="RB",1,0)</f>
        <v>0</v>
      </c>
      <c r="AC1076">
        <f>IF(Merge6[[#This Row],[Position2]]="LWB",1,0)</f>
        <v>0</v>
      </c>
      <c r="AD1076">
        <f>IF(Merge6[[#This Row],[Position2]]="RWB",1,0)</f>
        <v>0</v>
      </c>
      <c r="AE1076">
        <f>IF(Merge6[[#This Row],[Position2]]="LM",1,0)</f>
        <v>0</v>
      </c>
      <c r="AF1076">
        <f>IF(Merge6[[#This Row],[Position2]]="CDM",1,0)</f>
        <v>0</v>
      </c>
      <c r="AG1076">
        <f>IF(Merge6[[#This Row],[Position2]]="CM",1,0)</f>
        <v>0</v>
      </c>
      <c r="AH1076">
        <f>IF(Merge6[[#This Row],[Position2]]="CAM",1,0)</f>
        <v>0</v>
      </c>
      <c r="AI1076">
        <f>IF(Merge6[[#This Row],[Position2]]="RM",1,0)</f>
        <v>0</v>
      </c>
      <c r="AJ1076">
        <f>IF(Merge6[[#This Row],[Position2]]="LW",1,0)</f>
        <v>0</v>
      </c>
      <c r="AK1076">
        <f>IF(Merge6[[#This Row],[Position2]]="RW",1,0)</f>
        <v>0</v>
      </c>
      <c r="AL1076">
        <f>IF(Merge6[[#This Row],[Position2]]="CF",1,0)</f>
        <v>0</v>
      </c>
      <c r="AM1076">
        <f>IF(Merge6[[#This Row],[Position2]]="ST",1,0)</f>
        <v>0</v>
      </c>
      <c r="AN1076">
        <v>66</v>
      </c>
      <c r="AO1076">
        <v>54</v>
      </c>
      <c r="AP1076">
        <v>76</v>
      </c>
      <c r="AQ1076">
        <v>72</v>
      </c>
      <c r="AR1076">
        <v>55</v>
      </c>
      <c r="AS1076">
        <v>66</v>
      </c>
      <c r="AT1076">
        <v>47</v>
      </c>
      <c r="AU1076">
        <v>44</v>
      </c>
      <c r="AV1076">
        <v>49</v>
      </c>
      <c r="AW1076">
        <v>32</v>
      </c>
      <c r="AX1076">
        <v>32</v>
      </c>
      <c r="AY1076">
        <v>35</v>
      </c>
      <c r="AZ1076">
        <v>27</v>
      </c>
      <c r="BA1076">
        <v>76</v>
      </c>
      <c r="BB1076">
        <v>76</v>
      </c>
      <c r="BC1076">
        <v>73</v>
      </c>
      <c r="BD1076">
        <v>77</v>
      </c>
      <c r="BE1076">
        <v>78</v>
      </c>
      <c r="BF1076">
        <v>57</v>
      </c>
      <c r="BG1076">
        <v>67</v>
      </c>
      <c r="BH1076">
        <v>78</v>
      </c>
      <c r="BI1076">
        <v>69</v>
      </c>
      <c r="BJ1076">
        <v>66</v>
      </c>
      <c r="BK1076">
        <v>9</v>
      </c>
      <c r="BL1076">
        <v>9</v>
      </c>
      <c r="BM1076">
        <v>8</v>
      </c>
      <c r="BN1076">
        <v>14</v>
      </c>
      <c r="BO1076">
        <v>14</v>
      </c>
      <c r="BP1076">
        <v>57</v>
      </c>
      <c r="BQ1076">
        <v>73</v>
      </c>
      <c r="BR1076">
        <v>41</v>
      </c>
      <c r="BS1076">
        <v>72</v>
      </c>
      <c r="BT1076">
        <v>52</v>
      </c>
      <c r="BU1076">
        <v>59</v>
      </c>
    </row>
    <row r="1077" spans="1:73" x14ac:dyDescent="0.25">
      <c r="A1077" t="s">
        <v>1302</v>
      </c>
      <c r="B1077">
        <v>52</v>
      </c>
      <c r="C1077" t="s">
        <v>28</v>
      </c>
      <c r="D1077">
        <v>22</v>
      </c>
      <c r="E1077">
        <f>Merge6[[#This Row],[age]]^2</f>
        <v>484</v>
      </c>
      <c r="F1077" s="1">
        <v>15000000</v>
      </c>
      <c r="G1077" s="1">
        <v>32000000</v>
      </c>
      <c r="H1077" s="1">
        <f>Merge6[[#This Row],[MV at time]]/1000000</f>
        <v>15</v>
      </c>
      <c r="I1077" s="1">
        <f>Merge6[[#This Row],[fee]]/1000000</f>
        <v>32</v>
      </c>
      <c r="J1077" s="2">
        <f>Merge6[[#This Row],[fee]]/Merge6[[#This Row],[MV at time]]</f>
        <v>2.1333333333333333</v>
      </c>
      <c r="K1077" t="s">
        <v>1233</v>
      </c>
      <c r="L1077" t="s">
        <v>238</v>
      </c>
      <c r="M1077" t="s">
        <v>105</v>
      </c>
      <c r="N1077" t="s">
        <v>291</v>
      </c>
      <c r="O107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07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77" t="s">
        <v>1242</v>
      </c>
      <c r="R1077" t="s">
        <v>55</v>
      </c>
      <c r="S1077">
        <v>73</v>
      </c>
      <c r="T1077">
        <v>84</v>
      </c>
      <c r="U1077">
        <f>Merge6[[#This Row],[POT]]-Merge6[[#This Row],[TOT]]</f>
        <v>11</v>
      </c>
      <c r="V1077" t="s">
        <v>8</v>
      </c>
      <c r="W1077">
        <f>IF(Merge6[[#This Row],[Preffoot]]="Right",1,0)</f>
        <v>1</v>
      </c>
      <c r="X1077" t="s">
        <v>15</v>
      </c>
      <c r="Y1077">
        <f>IF(Merge6[[#This Row],[Position2]]="GK",1,0)</f>
        <v>0</v>
      </c>
      <c r="Z1077">
        <f>IF(Merge6[[#This Row],[Position2]]="LB",1,0)</f>
        <v>0</v>
      </c>
      <c r="AA1077">
        <f>IF(Merge6[[#This Row],[Position2]]="CB",1,0)</f>
        <v>0</v>
      </c>
      <c r="AB1077">
        <f>IF(Merge6[[#This Row],[Position2]]="RB",1,0)</f>
        <v>0</v>
      </c>
      <c r="AC1077">
        <f>IF(Merge6[[#This Row],[Position2]]="LWB",1,0)</f>
        <v>0</v>
      </c>
      <c r="AD1077">
        <f>IF(Merge6[[#This Row],[Position2]]="RWB",1,0)</f>
        <v>0</v>
      </c>
      <c r="AE1077">
        <f>IF(Merge6[[#This Row],[Position2]]="LM",1,0)</f>
        <v>0</v>
      </c>
      <c r="AF1077">
        <f>IF(Merge6[[#This Row],[Position2]]="CDM",1,0)</f>
        <v>0</v>
      </c>
      <c r="AG1077">
        <f>IF(Merge6[[#This Row],[Position2]]="CM",1,0)</f>
        <v>0</v>
      </c>
      <c r="AH1077">
        <f>IF(Merge6[[#This Row],[Position2]]="CAM",1,0)</f>
        <v>0</v>
      </c>
      <c r="AI1077">
        <f>IF(Merge6[[#This Row],[Position2]]="RM",1,0)</f>
        <v>0</v>
      </c>
      <c r="AJ1077">
        <f>IF(Merge6[[#This Row],[Position2]]="LW",1,0)</f>
        <v>0</v>
      </c>
      <c r="AK1077">
        <f>IF(Merge6[[#This Row],[Position2]]="RW",1,0)</f>
        <v>0</v>
      </c>
      <c r="AL1077">
        <f>IF(Merge6[[#This Row],[Position2]]="CF",1,0)</f>
        <v>0</v>
      </c>
      <c r="AM1077">
        <f>IF(Merge6[[#This Row],[Position2]]="ST",1,0)</f>
        <v>1</v>
      </c>
      <c r="AN1077">
        <v>72</v>
      </c>
      <c r="AO1077">
        <v>73</v>
      </c>
      <c r="AP1077">
        <v>58</v>
      </c>
      <c r="AQ1077">
        <v>66</v>
      </c>
      <c r="AR1077">
        <v>59</v>
      </c>
      <c r="AS1077">
        <v>71</v>
      </c>
      <c r="AT1077">
        <v>75</v>
      </c>
      <c r="AU1077">
        <v>74</v>
      </c>
      <c r="AV1077">
        <v>67</v>
      </c>
      <c r="AW1077">
        <v>55</v>
      </c>
      <c r="AX1077">
        <v>48</v>
      </c>
      <c r="AY1077">
        <v>65</v>
      </c>
      <c r="AZ1077">
        <v>70</v>
      </c>
      <c r="BA1077" t="s">
        <v>1234</v>
      </c>
      <c r="BB1077">
        <v>15</v>
      </c>
      <c r="BC1077">
        <v>22</v>
      </c>
      <c r="BD1077">
        <v>76</v>
      </c>
      <c r="BE1077">
        <v>73</v>
      </c>
      <c r="BF1077">
        <v>81</v>
      </c>
      <c r="BG1077">
        <v>70</v>
      </c>
      <c r="BH1077">
        <v>75</v>
      </c>
      <c r="BI1077">
        <v>66</v>
      </c>
      <c r="BJ1077">
        <v>76</v>
      </c>
      <c r="BK1077">
        <v>9</v>
      </c>
      <c r="BL1077">
        <v>5</v>
      </c>
      <c r="BM1077">
        <v>8</v>
      </c>
      <c r="BN1077">
        <v>6</v>
      </c>
      <c r="BO1077">
        <v>15</v>
      </c>
      <c r="BP1077">
        <v>85</v>
      </c>
      <c r="BQ1077">
        <v>72</v>
      </c>
      <c r="BR1077">
        <v>73</v>
      </c>
      <c r="BS1077">
        <v>36</v>
      </c>
      <c r="BT1077">
        <v>60</v>
      </c>
      <c r="BU1077">
        <v>65</v>
      </c>
    </row>
    <row r="1078" spans="1:73" x14ac:dyDescent="0.25">
      <c r="A1078" t="s">
        <v>435</v>
      </c>
      <c r="B1078">
        <v>23</v>
      </c>
      <c r="C1078" t="s">
        <v>71</v>
      </c>
      <c r="D1078">
        <v>24</v>
      </c>
      <c r="E1078">
        <f>Merge6[[#This Row],[age]]^2</f>
        <v>576</v>
      </c>
      <c r="F1078" s="1">
        <v>8000000</v>
      </c>
      <c r="G1078" s="1">
        <v>12000000</v>
      </c>
      <c r="H1078" s="1">
        <f>Merge6[[#This Row],[MV at time]]/1000000</f>
        <v>8</v>
      </c>
      <c r="I1078" s="1">
        <f>Merge6[[#This Row],[fee]]/1000000</f>
        <v>12</v>
      </c>
      <c r="J1078" s="2">
        <f>Merge6[[#This Row],[fee]]/Merge6[[#This Row],[MV at time]]</f>
        <v>1.5</v>
      </c>
      <c r="K1078" t="s">
        <v>2</v>
      </c>
      <c r="L1078" t="s">
        <v>11</v>
      </c>
      <c r="M1078" t="s">
        <v>270</v>
      </c>
      <c r="N1078" t="s">
        <v>230</v>
      </c>
      <c r="O107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107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78" t="s">
        <v>66</v>
      </c>
      <c r="R1078" t="s">
        <v>30</v>
      </c>
      <c r="S1078">
        <v>76</v>
      </c>
      <c r="T1078">
        <v>83</v>
      </c>
      <c r="U1078">
        <f>Merge6[[#This Row],[POT]]-Merge6[[#This Row],[TOT]]</f>
        <v>7</v>
      </c>
      <c r="V1078" t="s">
        <v>8</v>
      </c>
      <c r="W1078">
        <f>IF(Merge6[[#This Row],[Preffoot]]="Right",1,0)</f>
        <v>1</v>
      </c>
      <c r="X1078" t="s">
        <v>15</v>
      </c>
      <c r="Y1078">
        <f>IF(Merge6[[#This Row],[Position2]]="GK",1,0)</f>
        <v>0</v>
      </c>
      <c r="Z1078">
        <f>IF(Merge6[[#This Row],[Position2]]="LB",1,0)</f>
        <v>0</v>
      </c>
      <c r="AA1078">
        <f>IF(Merge6[[#This Row],[Position2]]="CB",1,0)</f>
        <v>0</v>
      </c>
      <c r="AB1078">
        <f>IF(Merge6[[#This Row],[Position2]]="RB",1,0)</f>
        <v>0</v>
      </c>
      <c r="AC1078">
        <f>IF(Merge6[[#This Row],[Position2]]="LWB",1,0)</f>
        <v>0</v>
      </c>
      <c r="AD1078">
        <f>IF(Merge6[[#This Row],[Position2]]="RWB",1,0)</f>
        <v>0</v>
      </c>
      <c r="AE1078">
        <f>IF(Merge6[[#This Row],[Position2]]="LM",1,0)</f>
        <v>0</v>
      </c>
      <c r="AF1078">
        <f>IF(Merge6[[#This Row],[Position2]]="CDM",1,0)</f>
        <v>0</v>
      </c>
      <c r="AG1078">
        <f>IF(Merge6[[#This Row],[Position2]]="CM",1,0)</f>
        <v>0</v>
      </c>
      <c r="AH1078">
        <f>IF(Merge6[[#This Row],[Position2]]="CAM",1,0)</f>
        <v>0</v>
      </c>
      <c r="AI1078">
        <f>IF(Merge6[[#This Row],[Position2]]="RM",1,0)</f>
        <v>0</v>
      </c>
      <c r="AJ1078">
        <f>IF(Merge6[[#This Row],[Position2]]="LW",1,0)</f>
        <v>0</v>
      </c>
      <c r="AK1078">
        <f>IF(Merge6[[#This Row],[Position2]]="RW",1,0)</f>
        <v>0</v>
      </c>
      <c r="AL1078">
        <f>IF(Merge6[[#This Row],[Position2]]="CF",1,0)</f>
        <v>0</v>
      </c>
      <c r="AM1078">
        <f>IF(Merge6[[#This Row],[Position2]]="ST",1,0)</f>
        <v>1</v>
      </c>
      <c r="AN1078">
        <v>81</v>
      </c>
      <c r="AO1078">
        <v>83</v>
      </c>
      <c r="AP1078">
        <v>73</v>
      </c>
      <c r="AQ1078">
        <v>73</v>
      </c>
      <c r="AR1078">
        <v>73</v>
      </c>
      <c r="AS1078">
        <v>52</v>
      </c>
      <c r="AT1078">
        <v>81</v>
      </c>
      <c r="AU1078">
        <v>77</v>
      </c>
      <c r="AV1078">
        <v>82</v>
      </c>
      <c r="AW1078">
        <v>76</v>
      </c>
      <c r="AX1078">
        <v>76</v>
      </c>
      <c r="AY1078">
        <v>75</v>
      </c>
      <c r="AZ1078">
        <v>73</v>
      </c>
      <c r="BA1078">
        <v>28</v>
      </c>
      <c r="BB1078">
        <v>33</v>
      </c>
      <c r="BC1078">
        <v>44</v>
      </c>
      <c r="BD1078">
        <v>78</v>
      </c>
      <c r="BE1078">
        <v>70</v>
      </c>
      <c r="BF1078">
        <v>65</v>
      </c>
      <c r="BG1078">
        <v>72</v>
      </c>
      <c r="BH1078">
        <v>80</v>
      </c>
      <c r="BI1078">
        <v>83</v>
      </c>
      <c r="BJ1078">
        <v>71</v>
      </c>
      <c r="BK1078">
        <v>8</v>
      </c>
      <c r="BL1078">
        <v>13</v>
      </c>
      <c r="BM1078">
        <v>14</v>
      </c>
      <c r="BN1078">
        <v>8</v>
      </c>
      <c r="BO1078">
        <v>8</v>
      </c>
      <c r="BP1078">
        <v>39</v>
      </c>
      <c r="BQ1078">
        <v>73</v>
      </c>
      <c r="BR1078">
        <v>75</v>
      </c>
      <c r="BS1078">
        <v>45</v>
      </c>
      <c r="BT1078">
        <v>75</v>
      </c>
      <c r="BU1078">
        <v>75</v>
      </c>
    </row>
    <row r="1079" spans="1:73" x14ac:dyDescent="0.25">
      <c r="A1079" t="s">
        <v>435</v>
      </c>
      <c r="B1079">
        <v>11</v>
      </c>
      <c r="C1079" t="s">
        <v>71</v>
      </c>
      <c r="D1079">
        <v>22</v>
      </c>
      <c r="E1079">
        <f>Merge6[[#This Row],[age]]^2</f>
        <v>484</v>
      </c>
      <c r="F1079" s="1">
        <v>3500000</v>
      </c>
      <c r="G1079" s="1">
        <v>6000000</v>
      </c>
      <c r="H1079" s="1">
        <f>Merge6[[#This Row],[MV at time]]/1000000</f>
        <v>3.5</v>
      </c>
      <c r="I1079" s="1">
        <f>Merge6[[#This Row],[fee]]/1000000</f>
        <v>6</v>
      </c>
      <c r="J1079" s="2">
        <f>Merge6[[#This Row],[fee]]/Merge6[[#This Row],[MV at time]]</f>
        <v>1.7142857142857142</v>
      </c>
      <c r="K1079" t="s">
        <v>1050</v>
      </c>
      <c r="L1079" t="s">
        <v>11</v>
      </c>
      <c r="M1079" t="s">
        <v>551</v>
      </c>
      <c r="N1079" t="s">
        <v>1223</v>
      </c>
      <c r="O107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7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1079" t="s">
        <v>30</v>
      </c>
      <c r="R1079" t="s">
        <v>66</v>
      </c>
      <c r="S1079">
        <v>68</v>
      </c>
      <c r="T1079">
        <v>77</v>
      </c>
      <c r="U1079">
        <f>Merge6[[#This Row],[POT]]-Merge6[[#This Row],[TOT]]</f>
        <v>9</v>
      </c>
      <c r="V1079" t="s">
        <v>8</v>
      </c>
      <c r="W1079">
        <f>IF(Merge6[[#This Row],[Preffoot]]="Right",1,0)</f>
        <v>1</v>
      </c>
      <c r="X1079" t="s">
        <v>27</v>
      </c>
      <c r="Y1079">
        <f>IF(Merge6[[#This Row],[Position2]]="GK",1,0)</f>
        <v>0</v>
      </c>
      <c r="Z1079">
        <f>IF(Merge6[[#This Row],[Position2]]="LB",1,0)</f>
        <v>0</v>
      </c>
      <c r="AA1079">
        <f>IF(Merge6[[#This Row],[Position2]]="CB",1,0)</f>
        <v>0</v>
      </c>
      <c r="AB1079">
        <f>IF(Merge6[[#This Row],[Position2]]="RB",1,0)</f>
        <v>1</v>
      </c>
      <c r="AC1079">
        <f>IF(Merge6[[#This Row],[Position2]]="LWB",1,0)</f>
        <v>0</v>
      </c>
      <c r="AD1079">
        <f>IF(Merge6[[#This Row],[Position2]]="RWB",1,0)</f>
        <v>0</v>
      </c>
      <c r="AE1079">
        <f>IF(Merge6[[#This Row],[Position2]]="LM",1,0)</f>
        <v>0</v>
      </c>
      <c r="AF1079">
        <f>IF(Merge6[[#This Row],[Position2]]="CDM",1,0)</f>
        <v>0</v>
      </c>
      <c r="AG1079">
        <f>IF(Merge6[[#This Row],[Position2]]="CM",1,0)</f>
        <v>0</v>
      </c>
      <c r="AH1079">
        <f>IF(Merge6[[#This Row],[Position2]]="CAM",1,0)</f>
        <v>0</v>
      </c>
      <c r="AI1079">
        <f>IF(Merge6[[#This Row],[Position2]]="RM",1,0)</f>
        <v>0</v>
      </c>
      <c r="AJ1079">
        <f>IF(Merge6[[#This Row],[Position2]]="LW",1,0)</f>
        <v>0</v>
      </c>
      <c r="AK1079">
        <f>IF(Merge6[[#This Row],[Position2]]="RW",1,0)</f>
        <v>0</v>
      </c>
      <c r="AL1079">
        <f>IF(Merge6[[#This Row],[Position2]]="CF",1,0)</f>
        <v>0</v>
      </c>
      <c r="AM1079">
        <f>IF(Merge6[[#This Row],[Position2]]="ST",1,0)</f>
        <v>0</v>
      </c>
      <c r="AN1079">
        <v>68</v>
      </c>
      <c r="AO1079">
        <v>75</v>
      </c>
      <c r="AP1079">
        <v>64</v>
      </c>
      <c r="AQ1079">
        <v>64</v>
      </c>
      <c r="AR1079">
        <v>50</v>
      </c>
      <c r="AS1079">
        <v>42</v>
      </c>
      <c r="AT1079">
        <v>67</v>
      </c>
      <c r="AU1079">
        <v>23</v>
      </c>
      <c r="AV1079">
        <v>50</v>
      </c>
      <c r="AW1079">
        <v>49</v>
      </c>
      <c r="AX1079">
        <v>41</v>
      </c>
      <c r="AY1079">
        <v>38</v>
      </c>
      <c r="AZ1079">
        <v>25</v>
      </c>
      <c r="BA1079">
        <v>59</v>
      </c>
      <c r="BB1079">
        <v>67</v>
      </c>
      <c r="BC1079">
        <v>68</v>
      </c>
      <c r="BD1079">
        <v>86</v>
      </c>
      <c r="BE1079">
        <v>70</v>
      </c>
      <c r="BF1079">
        <v>62</v>
      </c>
      <c r="BG1079">
        <v>81</v>
      </c>
      <c r="BH1079">
        <v>80</v>
      </c>
      <c r="BI1079">
        <v>84</v>
      </c>
      <c r="BJ1079">
        <v>78</v>
      </c>
      <c r="BK1079">
        <v>9</v>
      </c>
      <c r="BL1079">
        <v>11</v>
      </c>
      <c r="BM1079">
        <v>9</v>
      </c>
      <c r="BN1079">
        <v>12</v>
      </c>
      <c r="BO1079">
        <v>8</v>
      </c>
      <c r="BP1079">
        <v>65</v>
      </c>
      <c r="BQ1079">
        <v>66</v>
      </c>
      <c r="BR1079">
        <v>59</v>
      </c>
      <c r="BS1079">
        <v>58</v>
      </c>
      <c r="BT1079">
        <v>62</v>
      </c>
      <c r="BU1079">
        <v>59</v>
      </c>
    </row>
    <row r="1080" spans="1:73" x14ac:dyDescent="0.25">
      <c r="A1080" t="s">
        <v>921</v>
      </c>
      <c r="B1080">
        <v>21</v>
      </c>
      <c r="C1080" t="s">
        <v>1</v>
      </c>
      <c r="D1080">
        <v>30</v>
      </c>
      <c r="E1080">
        <f>Merge6[[#This Row],[age]]^2</f>
        <v>900</v>
      </c>
      <c r="F1080" s="1">
        <v>5000000</v>
      </c>
      <c r="G1080" s="1">
        <v>9500000</v>
      </c>
      <c r="H1080" s="1">
        <f>Merge6[[#This Row],[MV at time]]/1000000</f>
        <v>5</v>
      </c>
      <c r="I1080" s="1">
        <f>Merge6[[#This Row],[fee]]/1000000</f>
        <v>9.5</v>
      </c>
      <c r="J1080" s="2">
        <f>Merge6[[#This Row],[fee]]/Merge6[[#This Row],[MV at time]]</f>
        <v>1.9</v>
      </c>
      <c r="K1080" t="s">
        <v>773</v>
      </c>
      <c r="L1080" t="s">
        <v>152</v>
      </c>
      <c r="M1080" t="s">
        <v>228</v>
      </c>
      <c r="N1080" t="s">
        <v>377</v>
      </c>
      <c r="O108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08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80" t="s">
        <v>7</v>
      </c>
      <c r="R1080" t="s">
        <v>7</v>
      </c>
      <c r="S1080">
        <v>73</v>
      </c>
      <c r="T1080">
        <v>73</v>
      </c>
      <c r="U1080">
        <f>Merge6[[#This Row],[POT]]-Merge6[[#This Row],[TOT]]</f>
        <v>0</v>
      </c>
      <c r="V1080" t="s">
        <v>8</v>
      </c>
      <c r="W1080">
        <f>IF(Merge6[[#This Row],[Preffoot]]="Right",1,0)</f>
        <v>1</v>
      </c>
      <c r="X1080" t="s">
        <v>9</v>
      </c>
      <c r="Y1080">
        <f>IF(Merge6[[#This Row],[Position2]]="GK",1,0)</f>
        <v>0</v>
      </c>
      <c r="Z1080">
        <f>IF(Merge6[[#This Row],[Position2]]="LB",1,0)</f>
        <v>0</v>
      </c>
      <c r="AA1080">
        <f>IF(Merge6[[#This Row],[Position2]]="CB",1,0)</f>
        <v>1</v>
      </c>
      <c r="AB1080">
        <f>IF(Merge6[[#This Row],[Position2]]="RB",1,0)</f>
        <v>0</v>
      </c>
      <c r="AC1080">
        <f>IF(Merge6[[#This Row],[Position2]]="LWB",1,0)</f>
        <v>0</v>
      </c>
      <c r="AD1080">
        <f>IF(Merge6[[#This Row],[Position2]]="RWB",1,0)</f>
        <v>0</v>
      </c>
      <c r="AE1080">
        <f>IF(Merge6[[#This Row],[Position2]]="LM",1,0)</f>
        <v>0</v>
      </c>
      <c r="AF1080">
        <f>IF(Merge6[[#This Row],[Position2]]="CDM",1,0)</f>
        <v>0</v>
      </c>
      <c r="AG1080">
        <f>IF(Merge6[[#This Row],[Position2]]="CM",1,0)</f>
        <v>0</v>
      </c>
      <c r="AH1080">
        <f>IF(Merge6[[#This Row],[Position2]]="CAM",1,0)</f>
        <v>0</v>
      </c>
      <c r="AI1080">
        <f>IF(Merge6[[#This Row],[Position2]]="RM",1,0)</f>
        <v>0</v>
      </c>
      <c r="AJ1080">
        <f>IF(Merge6[[#This Row],[Position2]]="LW",1,0)</f>
        <v>0</v>
      </c>
      <c r="AK1080">
        <f>IF(Merge6[[#This Row],[Position2]]="RW",1,0)</f>
        <v>0</v>
      </c>
      <c r="AL1080">
        <f>IF(Merge6[[#This Row],[Position2]]="CF",1,0)</f>
        <v>0</v>
      </c>
      <c r="AM1080">
        <f>IF(Merge6[[#This Row],[Position2]]="ST",1,0)</f>
        <v>0</v>
      </c>
      <c r="AN1080">
        <v>65</v>
      </c>
      <c r="AO1080">
        <v>59</v>
      </c>
      <c r="AP1080">
        <v>46</v>
      </c>
      <c r="AQ1080">
        <v>68</v>
      </c>
      <c r="AR1080">
        <v>70</v>
      </c>
      <c r="AS1080">
        <v>73</v>
      </c>
      <c r="AT1080">
        <v>75</v>
      </c>
      <c r="AU1080">
        <v>56</v>
      </c>
      <c r="AV1080">
        <v>69</v>
      </c>
      <c r="AW1080">
        <v>46</v>
      </c>
      <c r="AX1080">
        <v>25</v>
      </c>
      <c r="AY1080">
        <v>51</v>
      </c>
      <c r="AZ1080">
        <v>70</v>
      </c>
      <c r="BA1080">
        <v>76</v>
      </c>
      <c r="BB1080">
        <v>73</v>
      </c>
      <c r="BC1080">
        <v>75</v>
      </c>
      <c r="BD1080">
        <v>59</v>
      </c>
      <c r="BE1080">
        <v>56</v>
      </c>
      <c r="BF1080">
        <v>68</v>
      </c>
      <c r="BG1080">
        <v>66</v>
      </c>
      <c r="BH1080">
        <v>59</v>
      </c>
      <c r="BI1080">
        <v>56</v>
      </c>
      <c r="BJ1080">
        <v>69</v>
      </c>
      <c r="BK1080">
        <v>14</v>
      </c>
      <c r="BL1080">
        <v>7</v>
      </c>
      <c r="BM1080">
        <v>11</v>
      </c>
      <c r="BN1080">
        <v>10</v>
      </c>
      <c r="BO1080">
        <v>13</v>
      </c>
      <c r="BP1080">
        <v>75</v>
      </c>
      <c r="BQ1080">
        <v>72</v>
      </c>
      <c r="BR1080">
        <v>36</v>
      </c>
      <c r="BS1080">
        <v>76</v>
      </c>
      <c r="BT1080">
        <v>46</v>
      </c>
      <c r="BU1080">
        <v>67</v>
      </c>
    </row>
    <row r="1081" spans="1:73" x14ac:dyDescent="0.25">
      <c r="A1081" t="s">
        <v>1029</v>
      </c>
      <c r="B1081">
        <v>44</v>
      </c>
      <c r="C1081" t="s">
        <v>33</v>
      </c>
      <c r="D1081">
        <v>28</v>
      </c>
      <c r="E1081">
        <f>Merge6[[#This Row],[age]]^2</f>
        <v>784</v>
      </c>
      <c r="F1081" s="1">
        <v>2000000</v>
      </c>
      <c r="G1081" s="1">
        <v>6000000</v>
      </c>
      <c r="H1081" s="1">
        <f>Merge6[[#This Row],[MV at time]]/1000000</f>
        <v>2</v>
      </c>
      <c r="I1081" s="1">
        <f>Merge6[[#This Row],[fee]]/1000000</f>
        <v>6</v>
      </c>
      <c r="J1081" s="2">
        <f>Merge6[[#This Row],[fee]]/Merge6[[#This Row],[MV at time]]</f>
        <v>3</v>
      </c>
      <c r="K1081" t="s">
        <v>773</v>
      </c>
      <c r="L1081" t="s">
        <v>233</v>
      </c>
      <c r="M1081" t="s">
        <v>517</v>
      </c>
      <c r="N1081" t="s">
        <v>181</v>
      </c>
      <c r="O108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8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81" t="s">
        <v>1030</v>
      </c>
      <c r="R1081" t="s">
        <v>60</v>
      </c>
      <c r="S1081">
        <v>79</v>
      </c>
      <c r="T1081">
        <v>79</v>
      </c>
      <c r="U1081">
        <f>Merge6[[#This Row],[POT]]-Merge6[[#This Row],[TOT]]</f>
        <v>0</v>
      </c>
      <c r="V1081" t="s">
        <v>8</v>
      </c>
      <c r="W1081">
        <f>IF(Merge6[[#This Row],[Preffoot]]="Right",1,0)</f>
        <v>1</v>
      </c>
      <c r="X1081" t="s">
        <v>27</v>
      </c>
      <c r="Y1081">
        <f>IF(Merge6[[#This Row],[Position2]]="GK",1,0)</f>
        <v>0</v>
      </c>
      <c r="Z1081">
        <f>IF(Merge6[[#This Row],[Position2]]="LB",1,0)</f>
        <v>0</v>
      </c>
      <c r="AA1081">
        <f>IF(Merge6[[#This Row],[Position2]]="CB",1,0)</f>
        <v>0</v>
      </c>
      <c r="AB1081">
        <f>IF(Merge6[[#This Row],[Position2]]="RB",1,0)</f>
        <v>1</v>
      </c>
      <c r="AC1081">
        <f>IF(Merge6[[#This Row],[Position2]]="LWB",1,0)</f>
        <v>0</v>
      </c>
      <c r="AD1081">
        <f>IF(Merge6[[#This Row],[Position2]]="RWB",1,0)</f>
        <v>0</v>
      </c>
      <c r="AE1081">
        <f>IF(Merge6[[#This Row],[Position2]]="LM",1,0)</f>
        <v>0</v>
      </c>
      <c r="AF1081">
        <f>IF(Merge6[[#This Row],[Position2]]="CDM",1,0)</f>
        <v>0</v>
      </c>
      <c r="AG1081">
        <f>IF(Merge6[[#This Row],[Position2]]="CM",1,0)</f>
        <v>0</v>
      </c>
      <c r="AH1081">
        <f>IF(Merge6[[#This Row],[Position2]]="CAM",1,0)</f>
        <v>0</v>
      </c>
      <c r="AI1081">
        <f>IF(Merge6[[#This Row],[Position2]]="RM",1,0)</f>
        <v>0</v>
      </c>
      <c r="AJ1081">
        <f>IF(Merge6[[#This Row],[Position2]]="LW",1,0)</f>
        <v>0</v>
      </c>
      <c r="AK1081">
        <f>IF(Merge6[[#This Row],[Position2]]="RW",1,0)</f>
        <v>0</v>
      </c>
      <c r="AL1081">
        <f>IF(Merge6[[#This Row],[Position2]]="CF",1,0)</f>
        <v>0</v>
      </c>
      <c r="AM1081">
        <f>IF(Merge6[[#This Row],[Position2]]="ST",1,0)</f>
        <v>0</v>
      </c>
      <c r="AN1081">
        <v>76</v>
      </c>
      <c r="AO1081">
        <v>73</v>
      </c>
      <c r="AP1081">
        <v>80</v>
      </c>
      <c r="AQ1081">
        <v>75</v>
      </c>
      <c r="AR1081">
        <v>73</v>
      </c>
      <c r="AS1081">
        <v>70</v>
      </c>
      <c r="AT1081">
        <v>66</v>
      </c>
      <c r="AU1081">
        <v>50</v>
      </c>
      <c r="AV1081">
        <v>59</v>
      </c>
      <c r="AW1081">
        <v>70</v>
      </c>
      <c r="AX1081">
        <v>42</v>
      </c>
      <c r="AY1081">
        <v>49</v>
      </c>
      <c r="AZ1081">
        <v>61</v>
      </c>
      <c r="BA1081">
        <v>75</v>
      </c>
      <c r="BB1081">
        <v>76</v>
      </c>
      <c r="BC1081">
        <v>78</v>
      </c>
      <c r="BD1081">
        <v>76</v>
      </c>
      <c r="BE1081">
        <v>88</v>
      </c>
      <c r="BF1081">
        <v>76</v>
      </c>
      <c r="BG1081">
        <v>84</v>
      </c>
      <c r="BH1081">
        <v>78</v>
      </c>
      <c r="BI1081">
        <v>74</v>
      </c>
      <c r="BJ1081">
        <v>82</v>
      </c>
      <c r="BK1081">
        <v>6</v>
      </c>
      <c r="BL1081">
        <v>13</v>
      </c>
      <c r="BM1081">
        <v>12</v>
      </c>
      <c r="BN1081">
        <v>12</v>
      </c>
      <c r="BO1081">
        <v>13</v>
      </c>
      <c r="BP1081">
        <v>85</v>
      </c>
      <c r="BQ1081">
        <v>75</v>
      </c>
      <c r="BR1081">
        <v>68</v>
      </c>
      <c r="BS1081">
        <v>75</v>
      </c>
      <c r="BT1081">
        <v>69</v>
      </c>
      <c r="BU1081">
        <v>71</v>
      </c>
    </row>
    <row r="1082" spans="1:73" x14ac:dyDescent="0.25">
      <c r="A1082" t="s">
        <v>1026</v>
      </c>
      <c r="B1082">
        <v>57</v>
      </c>
      <c r="C1082" t="s">
        <v>1</v>
      </c>
      <c r="D1082">
        <v>21</v>
      </c>
      <c r="E1082">
        <f>Merge6[[#This Row],[age]]^2</f>
        <v>441</v>
      </c>
      <c r="F1082" s="1">
        <v>40000000</v>
      </c>
      <c r="G1082" s="1">
        <v>80400000</v>
      </c>
      <c r="H1082" s="1">
        <f>Merge6[[#This Row],[MV at time]]/1000000</f>
        <v>40</v>
      </c>
      <c r="I1082" s="1">
        <f>Merge6[[#This Row],[fee]]/1000000</f>
        <v>80.400000000000006</v>
      </c>
      <c r="J1082" s="2">
        <f>Merge6[[#This Row],[fee]]/Merge6[[#This Row],[MV at time]]</f>
        <v>2.0099999999999998</v>
      </c>
      <c r="K1082" t="s">
        <v>1233</v>
      </c>
      <c r="L1082" t="s">
        <v>149</v>
      </c>
      <c r="M1082" t="s">
        <v>216</v>
      </c>
      <c r="N1082" t="s">
        <v>58</v>
      </c>
      <c r="O108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8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82" t="s">
        <v>60</v>
      </c>
      <c r="R1082" t="s">
        <v>60</v>
      </c>
      <c r="S1082">
        <v>79</v>
      </c>
      <c r="T1082">
        <v>86</v>
      </c>
      <c r="U1082">
        <f>Merge6[[#This Row],[POT]]-Merge6[[#This Row],[TOT]]</f>
        <v>7</v>
      </c>
      <c r="V1082" t="s">
        <v>8</v>
      </c>
      <c r="W1082">
        <f>IF(Merge6[[#This Row],[Preffoot]]="Right",1,0)</f>
        <v>1</v>
      </c>
      <c r="X1082" t="s">
        <v>9</v>
      </c>
      <c r="Y1082">
        <f>IF(Merge6[[#This Row],[Position2]]="GK",1,0)</f>
        <v>0</v>
      </c>
      <c r="Z1082">
        <f>IF(Merge6[[#This Row],[Position2]]="LB",1,0)</f>
        <v>0</v>
      </c>
      <c r="AA1082">
        <f>IF(Merge6[[#This Row],[Position2]]="CB",1,0)</f>
        <v>1</v>
      </c>
      <c r="AB1082">
        <f>IF(Merge6[[#This Row],[Position2]]="RB",1,0)</f>
        <v>0</v>
      </c>
      <c r="AC1082">
        <f>IF(Merge6[[#This Row],[Position2]]="LWB",1,0)</f>
        <v>0</v>
      </c>
      <c r="AD1082">
        <f>IF(Merge6[[#This Row],[Position2]]="RWB",1,0)</f>
        <v>0</v>
      </c>
      <c r="AE1082">
        <f>IF(Merge6[[#This Row],[Position2]]="LM",1,0)</f>
        <v>0</v>
      </c>
      <c r="AF1082">
        <f>IF(Merge6[[#This Row],[Position2]]="CDM",1,0)</f>
        <v>0</v>
      </c>
      <c r="AG1082">
        <f>IF(Merge6[[#This Row],[Position2]]="CM",1,0)</f>
        <v>0</v>
      </c>
      <c r="AH1082">
        <f>IF(Merge6[[#This Row],[Position2]]="CAM",1,0)</f>
        <v>0</v>
      </c>
      <c r="AI1082">
        <f>IF(Merge6[[#This Row],[Position2]]="RM",1,0)</f>
        <v>0</v>
      </c>
      <c r="AJ1082">
        <f>IF(Merge6[[#This Row],[Position2]]="LW",1,0)</f>
        <v>0</v>
      </c>
      <c r="AK1082">
        <f>IF(Merge6[[#This Row],[Position2]]="RW",1,0)</f>
        <v>0</v>
      </c>
      <c r="AL1082">
        <f>IF(Merge6[[#This Row],[Position2]]="CF",1,0)</f>
        <v>0</v>
      </c>
      <c r="AM1082">
        <f>IF(Merge6[[#This Row],[Position2]]="ST",1,0)</f>
        <v>0</v>
      </c>
      <c r="AN1082">
        <v>67</v>
      </c>
      <c r="AO1082">
        <v>61</v>
      </c>
      <c r="AP1082">
        <v>39</v>
      </c>
      <c r="AQ1082">
        <v>69</v>
      </c>
      <c r="AR1082">
        <v>66</v>
      </c>
      <c r="AS1082">
        <v>74</v>
      </c>
      <c r="AT1082">
        <v>48</v>
      </c>
      <c r="AU1082">
        <v>29</v>
      </c>
      <c r="AV1082">
        <v>37</v>
      </c>
      <c r="AW1082">
        <v>39</v>
      </c>
      <c r="AX1082">
        <v>38</v>
      </c>
      <c r="AY1082">
        <v>48</v>
      </c>
      <c r="AZ1082">
        <v>40</v>
      </c>
      <c r="BA1082" t="s">
        <v>1234</v>
      </c>
      <c r="BB1082">
        <v>80</v>
      </c>
      <c r="BC1082">
        <v>82</v>
      </c>
      <c r="BD1082">
        <v>69</v>
      </c>
      <c r="BE1082">
        <v>67</v>
      </c>
      <c r="BF1082">
        <v>80</v>
      </c>
      <c r="BG1082">
        <v>58</v>
      </c>
      <c r="BH1082">
        <v>80</v>
      </c>
      <c r="BI1082">
        <v>61</v>
      </c>
      <c r="BJ1082">
        <v>78</v>
      </c>
      <c r="BK1082">
        <v>14</v>
      </c>
      <c r="BL1082">
        <v>14</v>
      </c>
      <c r="BM1082">
        <v>12</v>
      </c>
      <c r="BN1082">
        <v>9</v>
      </c>
      <c r="BO1082">
        <v>6</v>
      </c>
      <c r="BP1082">
        <v>79</v>
      </c>
      <c r="BQ1082">
        <v>76</v>
      </c>
      <c r="BR1082">
        <v>42</v>
      </c>
      <c r="BS1082">
        <v>84</v>
      </c>
      <c r="BT1082">
        <v>47</v>
      </c>
      <c r="BU1082">
        <v>70</v>
      </c>
    </row>
    <row r="1083" spans="1:73" x14ac:dyDescent="0.25">
      <c r="A1083" t="s">
        <v>1026</v>
      </c>
      <c r="B1083">
        <v>44</v>
      </c>
      <c r="C1083" t="s">
        <v>1</v>
      </c>
      <c r="D1083">
        <v>19</v>
      </c>
      <c r="E1083">
        <f>Merge6[[#This Row],[age]]^2</f>
        <v>361</v>
      </c>
      <c r="F1083" s="1">
        <v>10000000</v>
      </c>
      <c r="G1083" s="1">
        <v>35000000</v>
      </c>
      <c r="H1083" s="1">
        <f>Merge6[[#This Row],[MV at time]]/1000000</f>
        <v>10</v>
      </c>
      <c r="I1083" s="1">
        <f>Merge6[[#This Row],[fee]]/1000000</f>
        <v>35</v>
      </c>
      <c r="J1083" s="2">
        <f>Merge6[[#This Row],[fee]]/Merge6[[#This Row],[MV at time]]</f>
        <v>3.5</v>
      </c>
      <c r="K1083" t="s">
        <v>773</v>
      </c>
      <c r="L1083" t="s">
        <v>149</v>
      </c>
      <c r="M1083" t="s">
        <v>717</v>
      </c>
      <c r="N1083" t="s">
        <v>216</v>
      </c>
      <c r="O108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8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83" t="s">
        <v>55</v>
      </c>
      <c r="R1083" t="s">
        <v>60</v>
      </c>
      <c r="S1083">
        <v>78</v>
      </c>
      <c r="T1083">
        <v>86</v>
      </c>
      <c r="U1083">
        <f>Merge6[[#This Row],[POT]]-Merge6[[#This Row],[TOT]]</f>
        <v>8</v>
      </c>
      <c r="V1083" t="s">
        <v>8</v>
      </c>
      <c r="W1083">
        <f>IF(Merge6[[#This Row],[Preffoot]]="Right",1,0)</f>
        <v>1</v>
      </c>
      <c r="X1083" t="s">
        <v>9</v>
      </c>
      <c r="Y1083">
        <f>IF(Merge6[[#This Row],[Position2]]="GK",1,0)</f>
        <v>0</v>
      </c>
      <c r="Z1083">
        <f>IF(Merge6[[#This Row],[Position2]]="LB",1,0)</f>
        <v>0</v>
      </c>
      <c r="AA1083">
        <f>IF(Merge6[[#This Row],[Position2]]="CB",1,0)</f>
        <v>1</v>
      </c>
      <c r="AB1083">
        <f>IF(Merge6[[#This Row],[Position2]]="RB",1,0)</f>
        <v>0</v>
      </c>
      <c r="AC1083">
        <f>IF(Merge6[[#This Row],[Position2]]="LWB",1,0)</f>
        <v>0</v>
      </c>
      <c r="AD1083">
        <f>IF(Merge6[[#This Row],[Position2]]="RWB",1,0)</f>
        <v>0</v>
      </c>
      <c r="AE1083">
        <f>IF(Merge6[[#This Row],[Position2]]="LM",1,0)</f>
        <v>0</v>
      </c>
      <c r="AF1083">
        <f>IF(Merge6[[#This Row],[Position2]]="CDM",1,0)</f>
        <v>0</v>
      </c>
      <c r="AG1083">
        <f>IF(Merge6[[#This Row],[Position2]]="CM",1,0)</f>
        <v>0</v>
      </c>
      <c r="AH1083">
        <f>IF(Merge6[[#This Row],[Position2]]="CAM",1,0)</f>
        <v>0</v>
      </c>
      <c r="AI1083">
        <f>IF(Merge6[[#This Row],[Position2]]="RM",1,0)</f>
        <v>0</v>
      </c>
      <c r="AJ1083">
        <f>IF(Merge6[[#This Row],[Position2]]="LW",1,0)</f>
        <v>0</v>
      </c>
      <c r="AK1083">
        <f>IF(Merge6[[#This Row],[Position2]]="RW",1,0)</f>
        <v>0</v>
      </c>
      <c r="AL1083">
        <f>IF(Merge6[[#This Row],[Position2]]="CF",1,0)</f>
        <v>0</v>
      </c>
      <c r="AM1083">
        <f>IF(Merge6[[#This Row],[Position2]]="ST",1,0)</f>
        <v>0</v>
      </c>
      <c r="AN1083">
        <v>67</v>
      </c>
      <c r="AO1083">
        <v>61</v>
      </c>
      <c r="AP1083">
        <v>39</v>
      </c>
      <c r="AQ1083">
        <v>69</v>
      </c>
      <c r="AR1083">
        <v>66</v>
      </c>
      <c r="AS1083">
        <v>74</v>
      </c>
      <c r="AT1083">
        <v>48</v>
      </c>
      <c r="AU1083">
        <v>29</v>
      </c>
      <c r="AV1083">
        <v>37</v>
      </c>
      <c r="AW1083">
        <v>39</v>
      </c>
      <c r="AX1083">
        <v>38</v>
      </c>
      <c r="AY1083">
        <v>48</v>
      </c>
      <c r="AZ1083">
        <v>40</v>
      </c>
      <c r="BA1083">
        <v>79</v>
      </c>
      <c r="BB1083">
        <v>78</v>
      </c>
      <c r="BC1083">
        <v>80</v>
      </c>
      <c r="BD1083">
        <v>68</v>
      </c>
      <c r="BE1083">
        <v>73</v>
      </c>
      <c r="BF1083">
        <v>78</v>
      </c>
      <c r="BG1083">
        <v>58</v>
      </c>
      <c r="BH1083">
        <v>77</v>
      </c>
      <c r="BI1083">
        <v>61</v>
      </c>
      <c r="BJ1083">
        <v>78</v>
      </c>
      <c r="BK1083">
        <v>14</v>
      </c>
      <c r="BL1083">
        <v>14</v>
      </c>
      <c r="BM1083">
        <v>12</v>
      </c>
      <c r="BN1083">
        <v>9</v>
      </c>
      <c r="BO1083">
        <v>6</v>
      </c>
      <c r="BP1083">
        <v>79</v>
      </c>
      <c r="BQ1083">
        <v>75</v>
      </c>
      <c r="BR1083">
        <v>42</v>
      </c>
      <c r="BS1083">
        <v>83</v>
      </c>
      <c r="BT1083">
        <v>47</v>
      </c>
      <c r="BU1083">
        <v>70</v>
      </c>
    </row>
    <row r="1084" spans="1:73" x14ac:dyDescent="0.25">
      <c r="A1084" t="s">
        <v>1224</v>
      </c>
      <c r="B1084">
        <v>35</v>
      </c>
      <c r="C1084" t="s">
        <v>57</v>
      </c>
      <c r="D1084">
        <v>22</v>
      </c>
      <c r="E1084">
        <f>Merge6[[#This Row],[age]]^2</f>
        <v>484</v>
      </c>
      <c r="F1084" s="1">
        <v>25000000</v>
      </c>
      <c r="G1084" s="1">
        <v>20500000</v>
      </c>
      <c r="H1084" s="1">
        <f>Merge6[[#This Row],[MV at time]]/1000000</f>
        <v>25</v>
      </c>
      <c r="I1084" s="1">
        <f>Merge6[[#This Row],[fee]]/1000000</f>
        <v>20.5</v>
      </c>
      <c r="J1084" s="2">
        <f>Merge6[[#This Row],[fee]]/Merge6[[#This Row],[MV at time]]</f>
        <v>0.82</v>
      </c>
      <c r="K1084" t="s">
        <v>1050</v>
      </c>
      <c r="L1084" t="s">
        <v>52</v>
      </c>
      <c r="M1084" t="s">
        <v>253</v>
      </c>
      <c r="N1084" t="s">
        <v>187</v>
      </c>
      <c r="O108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8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084" t="s">
        <v>542</v>
      </c>
      <c r="R1084" t="s">
        <v>7</v>
      </c>
      <c r="S1084">
        <v>78</v>
      </c>
      <c r="T1084">
        <v>82</v>
      </c>
      <c r="U1084">
        <f>Merge6[[#This Row],[POT]]-Merge6[[#This Row],[TOT]]</f>
        <v>4</v>
      </c>
      <c r="V1084" t="s">
        <v>8</v>
      </c>
      <c r="W1084">
        <f>IF(Merge6[[#This Row],[Preffoot]]="Right",1,0)</f>
        <v>1</v>
      </c>
      <c r="X1084" t="s">
        <v>20</v>
      </c>
      <c r="Y1084">
        <f>IF(Merge6[[#This Row],[Position2]]="GK",1,0)</f>
        <v>0</v>
      </c>
      <c r="Z1084">
        <f>IF(Merge6[[#This Row],[Position2]]="LB",1,0)</f>
        <v>0</v>
      </c>
      <c r="AA1084">
        <f>IF(Merge6[[#This Row],[Position2]]="CB",1,0)</f>
        <v>0</v>
      </c>
      <c r="AB1084">
        <f>IF(Merge6[[#This Row],[Position2]]="RB",1,0)</f>
        <v>0</v>
      </c>
      <c r="AC1084">
        <f>IF(Merge6[[#This Row],[Position2]]="LWB",1,0)</f>
        <v>0</v>
      </c>
      <c r="AD1084">
        <f>IF(Merge6[[#This Row],[Position2]]="RWB",1,0)</f>
        <v>0</v>
      </c>
      <c r="AE1084">
        <f>IF(Merge6[[#This Row],[Position2]]="LM",1,0)</f>
        <v>0</v>
      </c>
      <c r="AF1084">
        <f>IF(Merge6[[#This Row],[Position2]]="CDM",1,0)</f>
        <v>0</v>
      </c>
      <c r="AG1084">
        <f>IF(Merge6[[#This Row],[Position2]]="CM",1,0)</f>
        <v>1</v>
      </c>
      <c r="AH1084">
        <f>IF(Merge6[[#This Row],[Position2]]="CAM",1,0)</f>
        <v>0</v>
      </c>
      <c r="AI1084">
        <f>IF(Merge6[[#This Row],[Position2]]="RM",1,0)</f>
        <v>0</v>
      </c>
      <c r="AJ1084">
        <f>IF(Merge6[[#This Row],[Position2]]="LW",1,0)</f>
        <v>0</v>
      </c>
      <c r="AK1084">
        <f>IF(Merge6[[#This Row],[Position2]]="RW",1,0)</f>
        <v>0</v>
      </c>
      <c r="AL1084">
        <f>IF(Merge6[[#This Row],[Position2]]="CF",1,0)</f>
        <v>0</v>
      </c>
      <c r="AM1084">
        <f>IF(Merge6[[#This Row],[Position2]]="ST",1,0)</f>
        <v>0</v>
      </c>
      <c r="AN1084">
        <v>78</v>
      </c>
      <c r="AO1084">
        <v>77</v>
      </c>
      <c r="AP1084">
        <v>64</v>
      </c>
      <c r="AQ1084">
        <v>79</v>
      </c>
      <c r="AR1084">
        <v>74</v>
      </c>
      <c r="AS1084">
        <v>80</v>
      </c>
      <c r="AT1084">
        <v>74</v>
      </c>
      <c r="AU1084">
        <v>73</v>
      </c>
      <c r="AV1084">
        <v>72</v>
      </c>
      <c r="AW1084">
        <v>67</v>
      </c>
      <c r="AX1084">
        <v>63</v>
      </c>
      <c r="AY1084">
        <v>61</v>
      </c>
      <c r="AZ1084">
        <v>75</v>
      </c>
      <c r="BA1084">
        <v>75</v>
      </c>
      <c r="BB1084">
        <v>75</v>
      </c>
      <c r="BC1084">
        <v>79</v>
      </c>
      <c r="BD1084">
        <v>79</v>
      </c>
      <c r="BE1084">
        <v>86</v>
      </c>
      <c r="BF1084">
        <v>79</v>
      </c>
      <c r="BG1084">
        <v>69</v>
      </c>
      <c r="BH1084">
        <v>82</v>
      </c>
      <c r="BI1084">
        <v>74</v>
      </c>
      <c r="BJ1084">
        <v>92</v>
      </c>
      <c r="BK1084">
        <v>9</v>
      </c>
      <c r="BL1084">
        <v>7</v>
      </c>
      <c r="BM1084">
        <v>9</v>
      </c>
      <c r="BN1084">
        <v>12</v>
      </c>
      <c r="BO1084">
        <v>11</v>
      </c>
      <c r="BP1084">
        <v>80</v>
      </c>
      <c r="BQ1084">
        <v>78</v>
      </c>
      <c r="BR1084">
        <v>80</v>
      </c>
      <c r="BS1084">
        <v>76</v>
      </c>
      <c r="BT1084">
        <v>77</v>
      </c>
      <c r="BU1084">
        <v>76</v>
      </c>
    </row>
    <row r="1085" spans="1:73" x14ac:dyDescent="0.25">
      <c r="A1085" t="s">
        <v>1225</v>
      </c>
      <c r="B1085">
        <v>10</v>
      </c>
      <c r="C1085" t="s">
        <v>57</v>
      </c>
      <c r="D1085">
        <v>26</v>
      </c>
      <c r="E1085">
        <f>Merge6[[#This Row],[age]]^2</f>
        <v>676</v>
      </c>
      <c r="F1085" s="1">
        <v>7000000</v>
      </c>
      <c r="G1085" s="1">
        <v>7000000</v>
      </c>
      <c r="H1085" s="1">
        <f>Merge6[[#This Row],[MV at time]]/1000000</f>
        <v>7</v>
      </c>
      <c r="I1085" s="1">
        <f>Merge6[[#This Row],[fee]]/1000000</f>
        <v>7</v>
      </c>
      <c r="J1085" s="2">
        <f>Merge6[[#This Row],[fee]]/Merge6[[#This Row],[MV at time]]</f>
        <v>1</v>
      </c>
      <c r="K1085" t="s">
        <v>1050</v>
      </c>
      <c r="L1085" t="s">
        <v>145</v>
      </c>
      <c r="M1085" t="s">
        <v>118</v>
      </c>
      <c r="N1085" t="s">
        <v>460</v>
      </c>
      <c r="O108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08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85" t="s">
        <v>60</v>
      </c>
      <c r="R1085" t="s">
        <v>60</v>
      </c>
      <c r="S1085">
        <v>75</v>
      </c>
      <c r="T1085">
        <v>76</v>
      </c>
      <c r="U1085">
        <f>Merge6[[#This Row],[POT]]-Merge6[[#This Row],[TOT]]</f>
        <v>1</v>
      </c>
      <c r="V1085" t="s">
        <v>43</v>
      </c>
      <c r="W1085">
        <f>IF(Merge6[[#This Row],[Preffoot]]="Right",1,0)</f>
        <v>0</v>
      </c>
      <c r="X1085" t="s">
        <v>20</v>
      </c>
      <c r="Y1085">
        <f>IF(Merge6[[#This Row],[Position2]]="GK",1,0)</f>
        <v>0</v>
      </c>
      <c r="Z1085">
        <f>IF(Merge6[[#This Row],[Position2]]="LB",1,0)</f>
        <v>0</v>
      </c>
      <c r="AA1085">
        <f>IF(Merge6[[#This Row],[Position2]]="CB",1,0)</f>
        <v>0</v>
      </c>
      <c r="AB1085">
        <f>IF(Merge6[[#This Row],[Position2]]="RB",1,0)</f>
        <v>0</v>
      </c>
      <c r="AC1085">
        <f>IF(Merge6[[#This Row],[Position2]]="LWB",1,0)</f>
        <v>0</v>
      </c>
      <c r="AD1085">
        <f>IF(Merge6[[#This Row],[Position2]]="RWB",1,0)</f>
        <v>0</v>
      </c>
      <c r="AE1085">
        <f>IF(Merge6[[#This Row],[Position2]]="LM",1,0)</f>
        <v>0</v>
      </c>
      <c r="AF1085">
        <f>IF(Merge6[[#This Row],[Position2]]="CDM",1,0)</f>
        <v>0</v>
      </c>
      <c r="AG1085">
        <f>IF(Merge6[[#This Row],[Position2]]="CM",1,0)</f>
        <v>1</v>
      </c>
      <c r="AH1085">
        <f>IF(Merge6[[#This Row],[Position2]]="CAM",1,0)</f>
        <v>0</v>
      </c>
      <c r="AI1085">
        <f>IF(Merge6[[#This Row],[Position2]]="RM",1,0)</f>
        <v>0</v>
      </c>
      <c r="AJ1085">
        <f>IF(Merge6[[#This Row],[Position2]]="LW",1,0)</f>
        <v>0</v>
      </c>
      <c r="AK1085">
        <f>IF(Merge6[[#This Row],[Position2]]="RW",1,0)</f>
        <v>0</v>
      </c>
      <c r="AL1085">
        <f>IF(Merge6[[#This Row],[Position2]]="CF",1,0)</f>
        <v>0</v>
      </c>
      <c r="AM1085">
        <f>IF(Merge6[[#This Row],[Position2]]="ST",1,0)</f>
        <v>0</v>
      </c>
      <c r="AN1085">
        <v>78</v>
      </c>
      <c r="AO1085">
        <v>77</v>
      </c>
      <c r="AP1085">
        <v>76</v>
      </c>
      <c r="AQ1085">
        <v>80</v>
      </c>
      <c r="AR1085">
        <v>76</v>
      </c>
      <c r="AS1085">
        <v>58</v>
      </c>
      <c r="AT1085">
        <v>60</v>
      </c>
      <c r="AU1085">
        <v>67</v>
      </c>
      <c r="AV1085">
        <v>62</v>
      </c>
      <c r="AW1085">
        <v>67</v>
      </c>
      <c r="AX1085">
        <v>62</v>
      </c>
      <c r="AY1085">
        <v>66</v>
      </c>
      <c r="AZ1085">
        <v>50</v>
      </c>
      <c r="BA1085">
        <v>69</v>
      </c>
      <c r="BB1085">
        <v>69</v>
      </c>
      <c r="BC1085">
        <v>71</v>
      </c>
      <c r="BD1085">
        <v>67</v>
      </c>
      <c r="BE1085">
        <v>72</v>
      </c>
      <c r="BF1085">
        <v>58</v>
      </c>
      <c r="BG1085">
        <v>68</v>
      </c>
      <c r="BH1085">
        <v>50</v>
      </c>
      <c r="BI1085">
        <v>71</v>
      </c>
      <c r="BJ1085">
        <v>49</v>
      </c>
      <c r="BK1085">
        <v>9</v>
      </c>
      <c r="BL1085">
        <v>7</v>
      </c>
      <c r="BM1085">
        <v>15</v>
      </c>
      <c r="BN1085">
        <v>12</v>
      </c>
      <c r="BO1085">
        <v>12</v>
      </c>
      <c r="BP1085">
        <v>70</v>
      </c>
      <c r="BQ1085">
        <v>75</v>
      </c>
      <c r="BR1085">
        <v>72</v>
      </c>
      <c r="BS1085">
        <v>65</v>
      </c>
      <c r="BT1085">
        <v>80</v>
      </c>
      <c r="BU1085">
        <v>79</v>
      </c>
    </row>
    <row r="1086" spans="1:73" x14ac:dyDescent="0.25">
      <c r="A1086" t="s">
        <v>372</v>
      </c>
      <c r="B1086">
        <v>23</v>
      </c>
      <c r="C1086" t="s">
        <v>17</v>
      </c>
      <c r="D1086">
        <v>26</v>
      </c>
      <c r="E1086">
        <f>Merge6[[#This Row],[age]]^2</f>
        <v>676</v>
      </c>
      <c r="F1086" s="1">
        <v>25000000</v>
      </c>
      <c r="G1086" s="1">
        <v>16000000</v>
      </c>
      <c r="H1086" s="1">
        <f>Merge6[[#This Row],[MV at time]]/1000000</f>
        <v>25</v>
      </c>
      <c r="I1086" s="1">
        <f>Merge6[[#This Row],[fee]]/1000000</f>
        <v>16</v>
      </c>
      <c r="J1086" s="2">
        <f>Merge6[[#This Row],[fee]]/Merge6[[#This Row],[MV at time]]</f>
        <v>0.64</v>
      </c>
      <c r="K1086" t="s">
        <v>2</v>
      </c>
      <c r="L1086" t="s">
        <v>238</v>
      </c>
      <c r="M1086" t="s">
        <v>168</v>
      </c>
      <c r="N1086" t="s">
        <v>4</v>
      </c>
      <c r="O108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08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86" t="s">
        <v>14</v>
      </c>
      <c r="R1086" t="s">
        <v>6</v>
      </c>
      <c r="S1086">
        <v>83</v>
      </c>
      <c r="T1086">
        <v>86</v>
      </c>
      <c r="U1086">
        <f>Merge6[[#This Row],[POT]]-Merge6[[#This Row],[TOT]]</f>
        <v>3</v>
      </c>
      <c r="V1086" t="s">
        <v>8</v>
      </c>
      <c r="W1086">
        <f>IF(Merge6[[#This Row],[Preffoot]]="Right",1,0)</f>
        <v>1</v>
      </c>
      <c r="X1086" t="s">
        <v>61</v>
      </c>
      <c r="Y1086">
        <f>IF(Merge6[[#This Row],[Position2]]="GK",1,0)</f>
        <v>0</v>
      </c>
      <c r="Z1086">
        <f>IF(Merge6[[#This Row],[Position2]]="LB",1,0)</f>
        <v>0</v>
      </c>
      <c r="AA1086">
        <f>IF(Merge6[[#This Row],[Position2]]="CB",1,0)</f>
        <v>0</v>
      </c>
      <c r="AB1086">
        <f>IF(Merge6[[#This Row],[Position2]]="RB",1,0)</f>
        <v>0</v>
      </c>
      <c r="AC1086">
        <f>IF(Merge6[[#This Row],[Position2]]="LWB",1,0)</f>
        <v>0</v>
      </c>
      <c r="AD1086">
        <f>IF(Merge6[[#This Row],[Position2]]="RWB",1,0)</f>
        <v>0</v>
      </c>
      <c r="AE1086">
        <f>IF(Merge6[[#This Row],[Position2]]="LM",1,0)</f>
        <v>0</v>
      </c>
      <c r="AF1086">
        <f>IF(Merge6[[#This Row],[Position2]]="CDM",1,0)</f>
        <v>1</v>
      </c>
      <c r="AG1086">
        <f>IF(Merge6[[#This Row],[Position2]]="CM",1,0)</f>
        <v>0</v>
      </c>
      <c r="AH1086">
        <f>IF(Merge6[[#This Row],[Position2]]="CAM",1,0)</f>
        <v>0</v>
      </c>
      <c r="AI1086">
        <f>IF(Merge6[[#This Row],[Position2]]="RM",1,0)</f>
        <v>0</v>
      </c>
      <c r="AJ1086">
        <f>IF(Merge6[[#This Row],[Position2]]="LW",1,0)</f>
        <v>0</v>
      </c>
      <c r="AK1086">
        <f>IF(Merge6[[#This Row],[Position2]]="RW",1,0)</f>
        <v>0</v>
      </c>
      <c r="AL1086">
        <f>IF(Merge6[[#This Row],[Position2]]="CF",1,0)</f>
        <v>0</v>
      </c>
      <c r="AM1086">
        <f>IF(Merge6[[#This Row],[Position2]]="ST",1,0)</f>
        <v>0</v>
      </c>
      <c r="AN1086">
        <v>78</v>
      </c>
      <c r="AO1086">
        <v>79</v>
      </c>
      <c r="AP1086">
        <v>66</v>
      </c>
      <c r="AQ1086">
        <v>84</v>
      </c>
      <c r="AR1086">
        <v>86</v>
      </c>
      <c r="AS1086">
        <v>73</v>
      </c>
      <c r="AT1086">
        <v>59</v>
      </c>
      <c r="AU1086">
        <v>56</v>
      </c>
      <c r="AV1086">
        <v>58</v>
      </c>
      <c r="AW1086">
        <v>77</v>
      </c>
      <c r="AX1086">
        <v>50</v>
      </c>
      <c r="AY1086">
        <v>60</v>
      </c>
      <c r="AZ1086">
        <v>50</v>
      </c>
      <c r="BA1086">
        <v>77</v>
      </c>
      <c r="BB1086">
        <v>71</v>
      </c>
      <c r="BC1086">
        <v>85</v>
      </c>
      <c r="BD1086">
        <v>52</v>
      </c>
      <c r="BE1086">
        <v>84</v>
      </c>
      <c r="BF1086">
        <v>88</v>
      </c>
      <c r="BG1086">
        <v>50</v>
      </c>
      <c r="BH1086">
        <v>53</v>
      </c>
      <c r="BI1086">
        <v>45</v>
      </c>
      <c r="BJ1086">
        <v>68</v>
      </c>
      <c r="BK1086">
        <v>14</v>
      </c>
      <c r="BL1086">
        <v>6</v>
      </c>
      <c r="BM1086">
        <v>6</v>
      </c>
      <c r="BN1086">
        <v>5</v>
      </c>
      <c r="BO1086">
        <v>14</v>
      </c>
      <c r="BP1086">
        <v>75</v>
      </c>
      <c r="BQ1086">
        <v>74</v>
      </c>
      <c r="BR1086">
        <v>62</v>
      </c>
      <c r="BS1086">
        <v>84</v>
      </c>
      <c r="BT1086">
        <v>78</v>
      </c>
      <c r="BU1086">
        <v>89</v>
      </c>
    </row>
    <row r="1087" spans="1:73" x14ac:dyDescent="0.25">
      <c r="A1087" t="s">
        <v>761</v>
      </c>
      <c r="B1087">
        <v>47</v>
      </c>
      <c r="C1087" t="s">
        <v>1</v>
      </c>
      <c r="D1087">
        <v>18</v>
      </c>
      <c r="E1087">
        <f>Merge6[[#This Row],[age]]^2</f>
        <v>324</v>
      </c>
      <c r="F1087" s="1">
        <v>12000000</v>
      </c>
      <c r="G1087" s="1">
        <v>30000000</v>
      </c>
      <c r="H1087" s="1">
        <f>Merge6[[#This Row],[MV at time]]/1000000</f>
        <v>12</v>
      </c>
      <c r="I1087" s="1">
        <f>Merge6[[#This Row],[fee]]/1000000</f>
        <v>30</v>
      </c>
      <c r="J1087" s="2">
        <f>Merge6[[#This Row],[fee]]/Merge6[[#This Row],[MV at time]]</f>
        <v>2.5</v>
      </c>
      <c r="K1087" t="s">
        <v>509</v>
      </c>
      <c r="L1087" t="s">
        <v>149</v>
      </c>
      <c r="M1087" t="s">
        <v>717</v>
      </c>
      <c r="N1087" t="s">
        <v>184</v>
      </c>
      <c r="O108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8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87" t="s">
        <v>55</v>
      </c>
      <c r="R1087" t="s">
        <v>60</v>
      </c>
      <c r="S1087">
        <v>75</v>
      </c>
      <c r="T1087">
        <v>88</v>
      </c>
      <c r="U1087">
        <f>Merge6[[#This Row],[POT]]-Merge6[[#This Row],[TOT]]</f>
        <v>13</v>
      </c>
      <c r="V1087" t="s">
        <v>8</v>
      </c>
      <c r="W1087">
        <f>IF(Merge6[[#This Row],[Preffoot]]="Right",1,0)</f>
        <v>1</v>
      </c>
      <c r="X1087" t="s">
        <v>9</v>
      </c>
      <c r="Y1087">
        <f>IF(Merge6[[#This Row],[Position2]]="GK",1,0)</f>
        <v>0</v>
      </c>
      <c r="Z1087">
        <f>IF(Merge6[[#This Row],[Position2]]="LB",1,0)</f>
        <v>0</v>
      </c>
      <c r="AA1087">
        <f>IF(Merge6[[#This Row],[Position2]]="CB",1,0)</f>
        <v>1</v>
      </c>
      <c r="AB1087">
        <f>IF(Merge6[[#This Row],[Position2]]="RB",1,0)</f>
        <v>0</v>
      </c>
      <c r="AC1087">
        <f>IF(Merge6[[#This Row],[Position2]]="LWB",1,0)</f>
        <v>0</v>
      </c>
      <c r="AD1087">
        <f>IF(Merge6[[#This Row],[Position2]]="RWB",1,0)</f>
        <v>0</v>
      </c>
      <c r="AE1087">
        <f>IF(Merge6[[#This Row],[Position2]]="LM",1,0)</f>
        <v>0</v>
      </c>
      <c r="AF1087">
        <f>IF(Merge6[[#This Row],[Position2]]="CDM",1,0)</f>
        <v>0</v>
      </c>
      <c r="AG1087">
        <f>IF(Merge6[[#This Row],[Position2]]="CM",1,0)</f>
        <v>0</v>
      </c>
      <c r="AH1087">
        <f>IF(Merge6[[#This Row],[Position2]]="CAM",1,0)</f>
        <v>0</v>
      </c>
      <c r="AI1087">
        <f>IF(Merge6[[#This Row],[Position2]]="RM",1,0)</f>
        <v>0</v>
      </c>
      <c r="AJ1087">
        <f>IF(Merge6[[#This Row],[Position2]]="LW",1,0)</f>
        <v>0</v>
      </c>
      <c r="AK1087">
        <f>IF(Merge6[[#This Row],[Position2]]="RW",1,0)</f>
        <v>0</v>
      </c>
      <c r="AL1087">
        <f>IF(Merge6[[#This Row],[Position2]]="CF",1,0)</f>
        <v>0</v>
      </c>
      <c r="AM1087">
        <f>IF(Merge6[[#This Row],[Position2]]="ST",1,0)</f>
        <v>0</v>
      </c>
      <c r="AN1087">
        <v>70</v>
      </c>
      <c r="AO1087">
        <v>66</v>
      </c>
      <c r="AP1087">
        <v>46</v>
      </c>
      <c r="AQ1087">
        <v>73</v>
      </c>
      <c r="AR1087">
        <v>66</v>
      </c>
      <c r="AS1087">
        <v>69</v>
      </c>
      <c r="AT1087">
        <v>57</v>
      </c>
      <c r="AU1087">
        <v>25</v>
      </c>
      <c r="AV1087">
        <v>23</v>
      </c>
      <c r="AW1087">
        <v>55</v>
      </c>
      <c r="AX1087">
        <v>35</v>
      </c>
      <c r="AY1087">
        <v>47</v>
      </c>
      <c r="AZ1087">
        <v>34</v>
      </c>
      <c r="BA1087">
        <v>75</v>
      </c>
      <c r="BB1087">
        <v>73</v>
      </c>
      <c r="BC1087">
        <v>75</v>
      </c>
      <c r="BD1087">
        <v>68</v>
      </c>
      <c r="BE1087">
        <v>71</v>
      </c>
      <c r="BF1087">
        <v>78</v>
      </c>
      <c r="BG1087">
        <v>60</v>
      </c>
      <c r="BH1087">
        <v>75</v>
      </c>
      <c r="BI1087">
        <v>53</v>
      </c>
      <c r="BJ1087">
        <v>74</v>
      </c>
      <c r="BK1087">
        <v>8</v>
      </c>
      <c r="BL1087">
        <v>7</v>
      </c>
      <c r="BM1087">
        <v>10</v>
      </c>
      <c r="BN1087">
        <v>6</v>
      </c>
      <c r="BO1087">
        <v>11</v>
      </c>
      <c r="BP1087">
        <v>70</v>
      </c>
      <c r="BQ1087">
        <v>69</v>
      </c>
      <c r="BR1087">
        <v>39</v>
      </c>
      <c r="BS1087">
        <v>77</v>
      </c>
      <c r="BT1087">
        <v>61</v>
      </c>
      <c r="BU1087">
        <v>70</v>
      </c>
    </row>
    <row r="1088" spans="1:73" x14ac:dyDescent="0.25">
      <c r="A1088" t="s">
        <v>1419</v>
      </c>
      <c r="B1088">
        <v>23</v>
      </c>
      <c r="C1088" t="s">
        <v>28</v>
      </c>
      <c r="D1088">
        <v>30</v>
      </c>
      <c r="E1088">
        <f>Merge6[[#This Row],[age]]^2</f>
        <v>900</v>
      </c>
      <c r="F1088" s="1">
        <v>12000000</v>
      </c>
      <c r="G1088" s="1">
        <v>10000000</v>
      </c>
      <c r="H1088" s="1">
        <f>Merge6[[#This Row],[MV at time]]/1000000</f>
        <v>12</v>
      </c>
      <c r="I1088" s="1">
        <f>Merge6[[#This Row],[fee]]/1000000</f>
        <v>10</v>
      </c>
      <c r="J1088" s="2">
        <f>Merge6[[#This Row],[fee]]/Merge6[[#This Row],[MV at time]]</f>
        <v>0.83333333333333337</v>
      </c>
      <c r="K1088" t="s">
        <v>1233</v>
      </c>
      <c r="L1088" t="s">
        <v>11</v>
      </c>
      <c r="M1088" t="s">
        <v>263</v>
      </c>
      <c r="N1088" t="s">
        <v>4</v>
      </c>
      <c r="O108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08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088" t="s">
        <v>6</v>
      </c>
      <c r="R1088" t="s">
        <v>6</v>
      </c>
      <c r="S1088">
        <v>78</v>
      </c>
      <c r="T1088">
        <v>78</v>
      </c>
      <c r="U1088">
        <f>Merge6[[#This Row],[POT]]-Merge6[[#This Row],[TOT]]</f>
        <v>0</v>
      </c>
      <c r="V1088" t="s">
        <v>8</v>
      </c>
      <c r="W1088">
        <f>IF(Merge6[[#This Row],[Preffoot]]="Right",1,0)</f>
        <v>1</v>
      </c>
      <c r="X1088" t="s">
        <v>15</v>
      </c>
      <c r="Y1088">
        <f>IF(Merge6[[#This Row],[Position2]]="GK",1,0)</f>
        <v>0</v>
      </c>
      <c r="Z1088">
        <f>IF(Merge6[[#This Row],[Position2]]="LB",1,0)</f>
        <v>0</v>
      </c>
      <c r="AA1088">
        <f>IF(Merge6[[#This Row],[Position2]]="CB",1,0)</f>
        <v>0</v>
      </c>
      <c r="AB1088">
        <f>IF(Merge6[[#This Row],[Position2]]="RB",1,0)</f>
        <v>0</v>
      </c>
      <c r="AC1088">
        <f>IF(Merge6[[#This Row],[Position2]]="LWB",1,0)</f>
        <v>0</v>
      </c>
      <c r="AD1088">
        <f>IF(Merge6[[#This Row],[Position2]]="RWB",1,0)</f>
        <v>0</v>
      </c>
      <c r="AE1088">
        <f>IF(Merge6[[#This Row],[Position2]]="LM",1,0)</f>
        <v>0</v>
      </c>
      <c r="AF1088">
        <f>IF(Merge6[[#This Row],[Position2]]="CDM",1,0)</f>
        <v>0</v>
      </c>
      <c r="AG1088">
        <f>IF(Merge6[[#This Row],[Position2]]="CM",1,0)</f>
        <v>0</v>
      </c>
      <c r="AH1088">
        <f>IF(Merge6[[#This Row],[Position2]]="CAM",1,0)</f>
        <v>0</v>
      </c>
      <c r="AI1088">
        <f>IF(Merge6[[#This Row],[Position2]]="RM",1,0)</f>
        <v>0</v>
      </c>
      <c r="AJ1088">
        <f>IF(Merge6[[#This Row],[Position2]]="LW",1,0)</f>
        <v>0</v>
      </c>
      <c r="AK1088">
        <f>IF(Merge6[[#This Row],[Position2]]="RW",1,0)</f>
        <v>0</v>
      </c>
      <c r="AL1088">
        <f>IF(Merge6[[#This Row],[Position2]]="CF",1,0)</f>
        <v>0</v>
      </c>
      <c r="AM1088">
        <f>IF(Merge6[[#This Row],[Position2]]="ST",1,0)</f>
        <v>1</v>
      </c>
      <c r="AN1088">
        <v>79</v>
      </c>
      <c r="AO1088">
        <v>76</v>
      </c>
      <c r="AP1088">
        <v>54</v>
      </c>
      <c r="AQ1088">
        <v>75</v>
      </c>
      <c r="AR1088">
        <v>50</v>
      </c>
      <c r="AS1088">
        <v>80</v>
      </c>
      <c r="AT1088">
        <v>83</v>
      </c>
      <c r="AU1088">
        <v>80</v>
      </c>
      <c r="AV1088">
        <v>74</v>
      </c>
      <c r="AW1088">
        <v>68</v>
      </c>
      <c r="AX1088">
        <v>60</v>
      </c>
      <c r="AY1088">
        <v>76</v>
      </c>
      <c r="AZ1088">
        <v>73</v>
      </c>
      <c r="BA1088" t="s">
        <v>1234</v>
      </c>
      <c r="BB1088">
        <v>30</v>
      </c>
      <c r="BC1088">
        <v>32</v>
      </c>
      <c r="BD1088">
        <v>59</v>
      </c>
      <c r="BE1088">
        <v>65</v>
      </c>
      <c r="BF1088">
        <v>89</v>
      </c>
      <c r="BG1088">
        <v>35</v>
      </c>
      <c r="BH1088">
        <v>64</v>
      </c>
      <c r="BI1088">
        <v>65</v>
      </c>
      <c r="BJ1088">
        <v>79</v>
      </c>
      <c r="BK1088">
        <v>15</v>
      </c>
      <c r="BL1088">
        <v>15</v>
      </c>
      <c r="BM1088">
        <v>14</v>
      </c>
      <c r="BN1088">
        <v>16</v>
      </c>
      <c r="BO1088">
        <v>8</v>
      </c>
      <c r="BP1088">
        <v>75</v>
      </c>
      <c r="BQ1088">
        <v>78</v>
      </c>
      <c r="BR1088">
        <v>81</v>
      </c>
      <c r="BS1088">
        <v>35</v>
      </c>
      <c r="BT1088">
        <v>76</v>
      </c>
      <c r="BU1088">
        <v>77</v>
      </c>
    </row>
    <row r="1089" spans="1:73" x14ac:dyDescent="0.25">
      <c r="A1089" t="s">
        <v>436</v>
      </c>
      <c r="B1089">
        <v>35</v>
      </c>
      <c r="C1089" t="s">
        <v>1</v>
      </c>
      <c r="D1089">
        <v>27</v>
      </c>
      <c r="E1089">
        <f>Merge6[[#This Row],[age]]^2</f>
        <v>729</v>
      </c>
      <c r="F1089" s="1">
        <v>5000000</v>
      </c>
      <c r="G1089" s="1">
        <v>12000000</v>
      </c>
      <c r="H1089" s="1">
        <f>Merge6[[#This Row],[MV at time]]/1000000</f>
        <v>5</v>
      </c>
      <c r="I1089" s="1">
        <f>Merge6[[#This Row],[fee]]/1000000</f>
        <v>12</v>
      </c>
      <c r="J1089" s="2">
        <f>Merge6[[#This Row],[fee]]/Merge6[[#This Row],[MV at time]]</f>
        <v>2.4</v>
      </c>
      <c r="K1089" t="s">
        <v>2</v>
      </c>
      <c r="L1089" t="s">
        <v>273</v>
      </c>
      <c r="M1089" t="s">
        <v>307</v>
      </c>
      <c r="N1089" t="s">
        <v>319</v>
      </c>
      <c r="O108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08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89" t="s">
        <v>14</v>
      </c>
      <c r="R1089" t="s">
        <v>60</v>
      </c>
      <c r="S1089">
        <v>76</v>
      </c>
      <c r="T1089">
        <v>79</v>
      </c>
      <c r="U1089">
        <f>Merge6[[#This Row],[POT]]-Merge6[[#This Row],[TOT]]</f>
        <v>3</v>
      </c>
      <c r="V1089" t="s">
        <v>8</v>
      </c>
      <c r="W1089">
        <f>IF(Merge6[[#This Row],[Preffoot]]="Right",1,0)</f>
        <v>1</v>
      </c>
      <c r="X1089" t="s">
        <v>9</v>
      </c>
      <c r="Y1089">
        <f>IF(Merge6[[#This Row],[Position2]]="GK",1,0)</f>
        <v>0</v>
      </c>
      <c r="Z1089">
        <f>IF(Merge6[[#This Row],[Position2]]="LB",1,0)</f>
        <v>0</v>
      </c>
      <c r="AA1089">
        <f>IF(Merge6[[#This Row],[Position2]]="CB",1,0)</f>
        <v>1</v>
      </c>
      <c r="AB1089">
        <f>IF(Merge6[[#This Row],[Position2]]="RB",1,0)</f>
        <v>0</v>
      </c>
      <c r="AC1089">
        <f>IF(Merge6[[#This Row],[Position2]]="LWB",1,0)</f>
        <v>0</v>
      </c>
      <c r="AD1089">
        <f>IF(Merge6[[#This Row],[Position2]]="RWB",1,0)</f>
        <v>0</v>
      </c>
      <c r="AE1089">
        <f>IF(Merge6[[#This Row],[Position2]]="LM",1,0)</f>
        <v>0</v>
      </c>
      <c r="AF1089">
        <f>IF(Merge6[[#This Row],[Position2]]="CDM",1,0)</f>
        <v>0</v>
      </c>
      <c r="AG1089">
        <f>IF(Merge6[[#This Row],[Position2]]="CM",1,0)</f>
        <v>0</v>
      </c>
      <c r="AH1089">
        <f>IF(Merge6[[#This Row],[Position2]]="CAM",1,0)</f>
        <v>0</v>
      </c>
      <c r="AI1089">
        <f>IF(Merge6[[#This Row],[Position2]]="RM",1,0)</f>
        <v>0</v>
      </c>
      <c r="AJ1089">
        <f>IF(Merge6[[#This Row],[Position2]]="LW",1,0)</f>
        <v>0</v>
      </c>
      <c r="AK1089">
        <f>IF(Merge6[[#This Row],[Position2]]="RW",1,0)</f>
        <v>0</v>
      </c>
      <c r="AL1089">
        <f>IF(Merge6[[#This Row],[Position2]]="CF",1,0)</f>
        <v>0</v>
      </c>
      <c r="AM1089">
        <f>IF(Merge6[[#This Row],[Position2]]="ST",1,0)</f>
        <v>0</v>
      </c>
      <c r="AN1089">
        <v>60</v>
      </c>
      <c r="AO1089">
        <v>48</v>
      </c>
      <c r="AP1089">
        <v>50</v>
      </c>
      <c r="AQ1089">
        <v>68</v>
      </c>
      <c r="AR1089">
        <v>56</v>
      </c>
      <c r="AS1089">
        <v>73</v>
      </c>
      <c r="AT1089">
        <v>52</v>
      </c>
      <c r="AU1089">
        <v>32</v>
      </c>
      <c r="AV1089">
        <v>21</v>
      </c>
      <c r="AW1089">
        <v>43</v>
      </c>
      <c r="AX1089">
        <v>35</v>
      </c>
      <c r="AY1089">
        <v>56</v>
      </c>
      <c r="AZ1089">
        <v>23</v>
      </c>
      <c r="BA1089">
        <v>71</v>
      </c>
      <c r="BB1089">
        <v>72</v>
      </c>
      <c r="BC1089">
        <v>76</v>
      </c>
      <c r="BD1089">
        <v>67</v>
      </c>
      <c r="BE1089">
        <v>64</v>
      </c>
      <c r="BF1089">
        <v>92</v>
      </c>
      <c r="BG1089">
        <v>47</v>
      </c>
      <c r="BH1089">
        <v>73</v>
      </c>
      <c r="BI1089">
        <v>58</v>
      </c>
      <c r="BJ1089">
        <v>64</v>
      </c>
      <c r="BK1089">
        <v>10</v>
      </c>
      <c r="BL1089">
        <v>7</v>
      </c>
      <c r="BM1089">
        <v>8</v>
      </c>
      <c r="BN1089">
        <v>15</v>
      </c>
      <c r="BO1089">
        <v>9</v>
      </c>
      <c r="BP1089">
        <v>79</v>
      </c>
      <c r="BQ1089">
        <v>71</v>
      </c>
      <c r="BR1089">
        <v>43</v>
      </c>
      <c r="BS1089">
        <v>76</v>
      </c>
      <c r="BT1089">
        <v>51</v>
      </c>
      <c r="BU1089">
        <v>74</v>
      </c>
    </row>
    <row r="1090" spans="1:73" x14ac:dyDescent="0.25">
      <c r="A1090" t="s">
        <v>384</v>
      </c>
      <c r="B1090">
        <v>28</v>
      </c>
      <c r="C1090" t="s">
        <v>17</v>
      </c>
      <c r="D1090">
        <v>25</v>
      </c>
      <c r="E1090">
        <f>Merge6[[#This Row],[age]]^2</f>
        <v>625</v>
      </c>
      <c r="F1090" s="1">
        <v>12000000</v>
      </c>
      <c r="G1090" s="1">
        <v>15000000</v>
      </c>
      <c r="H1090" s="1">
        <f>Merge6[[#This Row],[MV at time]]/1000000</f>
        <v>12</v>
      </c>
      <c r="I1090" s="1">
        <f>Merge6[[#This Row],[fee]]/1000000</f>
        <v>15</v>
      </c>
      <c r="J1090" s="2">
        <f>Merge6[[#This Row],[fee]]/Merge6[[#This Row],[MV at time]]</f>
        <v>1.25</v>
      </c>
      <c r="K1090" t="s">
        <v>2</v>
      </c>
      <c r="L1090" t="s">
        <v>121</v>
      </c>
      <c r="M1090" t="s">
        <v>79</v>
      </c>
      <c r="N1090" t="s">
        <v>244</v>
      </c>
      <c r="O109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9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1090" t="s">
        <v>81</v>
      </c>
      <c r="R1090" t="s">
        <v>66</v>
      </c>
      <c r="S1090">
        <v>77</v>
      </c>
      <c r="T1090">
        <v>84</v>
      </c>
      <c r="U1090">
        <f>Merge6[[#This Row],[POT]]-Merge6[[#This Row],[TOT]]</f>
        <v>7</v>
      </c>
      <c r="V1090" t="s">
        <v>8</v>
      </c>
      <c r="W1090">
        <f>IF(Merge6[[#This Row],[Preffoot]]="Right",1,0)</f>
        <v>1</v>
      </c>
      <c r="X1090" t="s">
        <v>61</v>
      </c>
      <c r="Y1090">
        <f>IF(Merge6[[#This Row],[Position2]]="GK",1,0)</f>
        <v>0</v>
      </c>
      <c r="Z1090">
        <f>IF(Merge6[[#This Row],[Position2]]="LB",1,0)</f>
        <v>0</v>
      </c>
      <c r="AA1090">
        <f>IF(Merge6[[#This Row],[Position2]]="CB",1,0)</f>
        <v>0</v>
      </c>
      <c r="AB1090">
        <f>IF(Merge6[[#This Row],[Position2]]="RB",1,0)</f>
        <v>0</v>
      </c>
      <c r="AC1090">
        <f>IF(Merge6[[#This Row],[Position2]]="LWB",1,0)</f>
        <v>0</v>
      </c>
      <c r="AD1090">
        <f>IF(Merge6[[#This Row],[Position2]]="RWB",1,0)</f>
        <v>0</v>
      </c>
      <c r="AE1090">
        <f>IF(Merge6[[#This Row],[Position2]]="LM",1,0)</f>
        <v>0</v>
      </c>
      <c r="AF1090">
        <f>IF(Merge6[[#This Row],[Position2]]="CDM",1,0)</f>
        <v>1</v>
      </c>
      <c r="AG1090">
        <f>IF(Merge6[[#This Row],[Position2]]="CM",1,0)</f>
        <v>0</v>
      </c>
      <c r="AH1090">
        <f>IF(Merge6[[#This Row],[Position2]]="CAM",1,0)</f>
        <v>0</v>
      </c>
      <c r="AI1090">
        <f>IF(Merge6[[#This Row],[Position2]]="RM",1,0)</f>
        <v>0</v>
      </c>
      <c r="AJ1090">
        <f>IF(Merge6[[#This Row],[Position2]]="LW",1,0)</f>
        <v>0</v>
      </c>
      <c r="AK1090">
        <f>IF(Merge6[[#This Row],[Position2]]="RW",1,0)</f>
        <v>0</v>
      </c>
      <c r="AL1090">
        <f>IF(Merge6[[#This Row],[Position2]]="CF",1,0)</f>
        <v>0</v>
      </c>
      <c r="AM1090">
        <f>IF(Merge6[[#This Row],[Position2]]="ST",1,0)</f>
        <v>0</v>
      </c>
      <c r="AN1090">
        <v>68</v>
      </c>
      <c r="AO1090">
        <v>62</v>
      </c>
      <c r="AP1090">
        <v>59</v>
      </c>
      <c r="AQ1090">
        <v>76</v>
      </c>
      <c r="AR1090">
        <v>65</v>
      </c>
      <c r="AS1090">
        <v>59</v>
      </c>
      <c r="AT1090">
        <v>53</v>
      </c>
      <c r="AU1090">
        <v>30</v>
      </c>
      <c r="AV1090">
        <v>39</v>
      </c>
      <c r="AW1090">
        <v>31</v>
      </c>
      <c r="AX1090">
        <v>31</v>
      </c>
      <c r="AY1090">
        <v>32</v>
      </c>
      <c r="AZ1090">
        <v>22</v>
      </c>
      <c r="BA1090">
        <v>78</v>
      </c>
      <c r="BB1090">
        <v>73</v>
      </c>
      <c r="BC1090">
        <v>80</v>
      </c>
      <c r="BD1090">
        <v>71</v>
      </c>
      <c r="BE1090">
        <v>90</v>
      </c>
      <c r="BF1090">
        <v>70</v>
      </c>
      <c r="BG1090">
        <v>69</v>
      </c>
      <c r="BH1090">
        <v>68</v>
      </c>
      <c r="BI1090">
        <v>69</v>
      </c>
      <c r="BJ1090">
        <v>83</v>
      </c>
      <c r="BK1090">
        <v>15</v>
      </c>
      <c r="BL1090">
        <v>13</v>
      </c>
      <c r="BM1090">
        <v>14</v>
      </c>
      <c r="BN1090">
        <v>13</v>
      </c>
      <c r="BO1090">
        <v>16</v>
      </c>
      <c r="BP1090">
        <v>82</v>
      </c>
      <c r="BQ1090">
        <v>76</v>
      </c>
      <c r="BR1090">
        <v>60</v>
      </c>
      <c r="BS1090">
        <v>80</v>
      </c>
      <c r="BT1090">
        <v>65</v>
      </c>
      <c r="BU1090">
        <v>72</v>
      </c>
    </row>
    <row r="1091" spans="1:73" x14ac:dyDescent="0.25">
      <c r="A1091" t="s">
        <v>762</v>
      </c>
      <c r="B1091">
        <v>22</v>
      </c>
      <c r="C1091" t="s">
        <v>28</v>
      </c>
      <c r="D1091">
        <v>29</v>
      </c>
      <c r="E1091">
        <f>Merge6[[#This Row],[age]]^2</f>
        <v>841</v>
      </c>
      <c r="F1091" s="1">
        <v>40000000</v>
      </c>
      <c r="G1091" s="1">
        <v>40000000</v>
      </c>
      <c r="H1091" s="1">
        <f>Merge6[[#This Row],[MV at time]]/1000000</f>
        <v>40</v>
      </c>
      <c r="I1091" s="1">
        <f>Merge6[[#This Row],[fee]]/1000000</f>
        <v>40</v>
      </c>
      <c r="J1091" s="2">
        <f>Merge6[[#This Row],[fee]]/Merge6[[#This Row],[MV at time]]</f>
        <v>1</v>
      </c>
      <c r="K1091" t="s">
        <v>509</v>
      </c>
      <c r="L1091" t="s">
        <v>149</v>
      </c>
      <c r="M1091" t="s">
        <v>36</v>
      </c>
      <c r="N1091" t="s">
        <v>59</v>
      </c>
      <c r="O109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09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091" t="s">
        <v>6</v>
      </c>
      <c r="R1091" t="s">
        <v>55</v>
      </c>
      <c r="S1091">
        <v>84</v>
      </c>
      <c r="T1091">
        <v>84</v>
      </c>
      <c r="U1091">
        <f>Merge6[[#This Row],[POT]]-Merge6[[#This Row],[TOT]]</f>
        <v>0</v>
      </c>
      <c r="V1091" t="s">
        <v>8</v>
      </c>
      <c r="W1091">
        <f>IF(Merge6[[#This Row],[Preffoot]]="Right",1,0)</f>
        <v>1</v>
      </c>
      <c r="X1091" t="s">
        <v>15</v>
      </c>
      <c r="Y1091">
        <f>IF(Merge6[[#This Row],[Position2]]="GK",1,0)</f>
        <v>0</v>
      </c>
      <c r="Z1091">
        <f>IF(Merge6[[#This Row],[Position2]]="LB",1,0)</f>
        <v>0</v>
      </c>
      <c r="AA1091">
        <f>IF(Merge6[[#This Row],[Position2]]="CB",1,0)</f>
        <v>0</v>
      </c>
      <c r="AB1091">
        <f>IF(Merge6[[#This Row],[Position2]]="RB",1,0)</f>
        <v>0</v>
      </c>
      <c r="AC1091">
        <f>IF(Merge6[[#This Row],[Position2]]="LWB",1,0)</f>
        <v>0</v>
      </c>
      <c r="AD1091">
        <f>IF(Merge6[[#This Row],[Position2]]="RWB",1,0)</f>
        <v>0</v>
      </c>
      <c r="AE1091">
        <f>IF(Merge6[[#This Row],[Position2]]="LM",1,0)</f>
        <v>0</v>
      </c>
      <c r="AF1091">
        <f>IF(Merge6[[#This Row],[Position2]]="CDM",1,0)</f>
        <v>0</v>
      </c>
      <c r="AG1091">
        <f>IF(Merge6[[#This Row],[Position2]]="CM",1,0)</f>
        <v>0</v>
      </c>
      <c r="AH1091">
        <f>IF(Merge6[[#This Row],[Position2]]="CAM",1,0)</f>
        <v>0</v>
      </c>
      <c r="AI1091">
        <f>IF(Merge6[[#This Row],[Position2]]="RM",1,0)</f>
        <v>0</v>
      </c>
      <c r="AJ1091">
        <f>IF(Merge6[[#This Row],[Position2]]="LW",1,0)</f>
        <v>0</v>
      </c>
      <c r="AK1091">
        <f>IF(Merge6[[#This Row],[Position2]]="RW",1,0)</f>
        <v>0</v>
      </c>
      <c r="AL1091">
        <f>IF(Merge6[[#This Row],[Position2]]="CF",1,0)</f>
        <v>0</v>
      </c>
      <c r="AM1091">
        <f>IF(Merge6[[#This Row],[Position2]]="ST",1,0)</f>
        <v>1</v>
      </c>
      <c r="AN1091">
        <v>86</v>
      </c>
      <c r="AO1091">
        <v>86</v>
      </c>
      <c r="AP1091">
        <v>74</v>
      </c>
      <c r="AQ1091">
        <v>80</v>
      </c>
      <c r="AR1091">
        <v>66</v>
      </c>
      <c r="AS1091">
        <v>74</v>
      </c>
      <c r="AT1091">
        <v>81</v>
      </c>
      <c r="AU1091">
        <v>88</v>
      </c>
      <c r="AV1091">
        <v>69</v>
      </c>
      <c r="AW1091">
        <v>80</v>
      </c>
      <c r="AX1091">
        <v>76</v>
      </c>
      <c r="AY1091">
        <v>78</v>
      </c>
      <c r="AZ1091">
        <v>83</v>
      </c>
      <c r="BA1091">
        <v>34</v>
      </c>
      <c r="BB1091">
        <v>26</v>
      </c>
      <c r="BC1091">
        <v>33</v>
      </c>
      <c r="BD1091">
        <v>88</v>
      </c>
      <c r="BE1091">
        <v>68</v>
      </c>
      <c r="BF1091">
        <v>59</v>
      </c>
      <c r="BG1091">
        <v>89</v>
      </c>
      <c r="BH1091">
        <v>81</v>
      </c>
      <c r="BI1091">
        <v>90</v>
      </c>
      <c r="BJ1091">
        <v>78</v>
      </c>
      <c r="BK1091">
        <v>7</v>
      </c>
      <c r="BL1091">
        <v>6</v>
      </c>
      <c r="BM1091">
        <v>13</v>
      </c>
      <c r="BN1091">
        <v>9</v>
      </c>
      <c r="BO1091">
        <v>7</v>
      </c>
      <c r="BP1091">
        <v>55</v>
      </c>
      <c r="BQ1091">
        <v>84</v>
      </c>
      <c r="BR1091">
        <v>89</v>
      </c>
      <c r="BS1091">
        <v>44</v>
      </c>
      <c r="BT1091">
        <v>80</v>
      </c>
      <c r="BU1091">
        <v>84</v>
      </c>
    </row>
    <row r="1092" spans="1:73" x14ac:dyDescent="0.25">
      <c r="A1092" t="s">
        <v>1341</v>
      </c>
      <c r="B1092">
        <v>21</v>
      </c>
      <c r="C1092" t="s">
        <v>1</v>
      </c>
      <c r="D1092">
        <v>24</v>
      </c>
      <c r="E1092">
        <f>Merge6[[#This Row],[age]]^2</f>
        <v>576</v>
      </c>
      <c r="F1092" s="1">
        <v>10000000</v>
      </c>
      <c r="G1092" s="1">
        <v>17000000</v>
      </c>
      <c r="H1092" s="1">
        <f>Merge6[[#This Row],[MV at time]]/1000000</f>
        <v>10</v>
      </c>
      <c r="I1092" s="1">
        <f>Merge6[[#This Row],[fee]]/1000000</f>
        <v>17</v>
      </c>
      <c r="J1092" s="2">
        <f>Merge6[[#This Row],[fee]]/Merge6[[#This Row],[MV at time]]</f>
        <v>1.7</v>
      </c>
      <c r="K1092" t="s">
        <v>1233</v>
      </c>
      <c r="L1092" t="s">
        <v>133</v>
      </c>
      <c r="M1092" t="s">
        <v>53</v>
      </c>
      <c r="N1092" t="s">
        <v>216</v>
      </c>
      <c r="O109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9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92" t="s">
        <v>55</v>
      </c>
      <c r="R1092" t="s">
        <v>60</v>
      </c>
      <c r="S1092">
        <v>77</v>
      </c>
      <c r="T1092">
        <v>82</v>
      </c>
      <c r="U1092">
        <f>Merge6[[#This Row],[POT]]-Merge6[[#This Row],[TOT]]</f>
        <v>5</v>
      </c>
      <c r="V1092" t="s">
        <v>8</v>
      </c>
      <c r="W1092">
        <f>IF(Merge6[[#This Row],[Preffoot]]="Right",1,0)</f>
        <v>1</v>
      </c>
      <c r="X1092" t="s">
        <v>9</v>
      </c>
      <c r="Y1092">
        <f>IF(Merge6[[#This Row],[Position2]]="GK",1,0)</f>
        <v>0</v>
      </c>
      <c r="Z1092">
        <f>IF(Merge6[[#This Row],[Position2]]="LB",1,0)</f>
        <v>0</v>
      </c>
      <c r="AA1092">
        <f>IF(Merge6[[#This Row],[Position2]]="CB",1,0)</f>
        <v>1</v>
      </c>
      <c r="AB1092">
        <f>IF(Merge6[[#This Row],[Position2]]="RB",1,0)</f>
        <v>0</v>
      </c>
      <c r="AC1092">
        <f>IF(Merge6[[#This Row],[Position2]]="LWB",1,0)</f>
        <v>0</v>
      </c>
      <c r="AD1092">
        <f>IF(Merge6[[#This Row],[Position2]]="RWB",1,0)</f>
        <v>0</v>
      </c>
      <c r="AE1092">
        <f>IF(Merge6[[#This Row],[Position2]]="LM",1,0)</f>
        <v>0</v>
      </c>
      <c r="AF1092">
        <f>IF(Merge6[[#This Row],[Position2]]="CDM",1,0)</f>
        <v>0</v>
      </c>
      <c r="AG1092">
        <f>IF(Merge6[[#This Row],[Position2]]="CM",1,0)</f>
        <v>0</v>
      </c>
      <c r="AH1092">
        <f>IF(Merge6[[#This Row],[Position2]]="CAM",1,0)</f>
        <v>0</v>
      </c>
      <c r="AI1092">
        <f>IF(Merge6[[#This Row],[Position2]]="RM",1,0)</f>
        <v>0</v>
      </c>
      <c r="AJ1092">
        <f>IF(Merge6[[#This Row],[Position2]]="LW",1,0)</f>
        <v>0</v>
      </c>
      <c r="AK1092">
        <f>IF(Merge6[[#This Row],[Position2]]="RW",1,0)</f>
        <v>0</v>
      </c>
      <c r="AL1092">
        <f>IF(Merge6[[#This Row],[Position2]]="CF",1,0)</f>
        <v>0</v>
      </c>
      <c r="AM1092">
        <f>IF(Merge6[[#This Row],[Position2]]="ST",1,0)</f>
        <v>0</v>
      </c>
      <c r="AN1092">
        <v>67</v>
      </c>
      <c r="AO1092">
        <v>53</v>
      </c>
      <c r="AP1092">
        <v>32</v>
      </c>
      <c r="AQ1092">
        <v>74</v>
      </c>
      <c r="AR1092">
        <v>70</v>
      </c>
      <c r="AS1092">
        <v>79</v>
      </c>
      <c r="AT1092">
        <v>60</v>
      </c>
      <c r="AU1092">
        <v>34</v>
      </c>
      <c r="AV1092">
        <v>27</v>
      </c>
      <c r="AW1092">
        <v>41</v>
      </c>
      <c r="AX1092">
        <v>35</v>
      </c>
      <c r="AY1092">
        <v>42</v>
      </c>
      <c r="AZ1092">
        <v>24</v>
      </c>
      <c r="BA1092" t="s">
        <v>1234</v>
      </c>
      <c r="BB1092">
        <v>77</v>
      </c>
      <c r="BC1092">
        <v>80</v>
      </c>
      <c r="BD1092">
        <v>58</v>
      </c>
      <c r="BE1092">
        <v>73</v>
      </c>
      <c r="BF1092">
        <v>80</v>
      </c>
      <c r="BG1092">
        <v>57</v>
      </c>
      <c r="BH1092">
        <v>59</v>
      </c>
      <c r="BI1092">
        <v>43</v>
      </c>
      <c r="BJ1092">
        <v>73</v>
      </c>
      <c r="BK1092">
        <v>7</v>
      </c>
      <c r="BL1092">
        <v>12</v>
      </c>
      <c r="BM1092">
        <v>10</v>
      </c>
      <c r="BN1092">
        <v>8</v>
      </c>
      <c r="BO1092">
        <v>7</v>
      </c>
      <c r="BP1092">
        <v>75</v>
      </c>
      <c r="BQ1092">
        <v>74</v>
      </c>
      <c r="BR1092">
        <v>41</v>
      </c>
      <c r="BS1092">
        <v>76</v>
      </c>
      <c r="BT1092">
        <v>42</v>
      </c>
      <c r="BU1092">
        <v>69</v>
      </c>
    </row>
    <row r="1093" spans="1:73" x14ac:dyDescent="0.25">
      <c r="A1093" t="s">
        <v>468</v>
      </c>
      <c r="B1093">
        <v>16</v>
      </c>
      <c r="C1093" t="s">
        <v>28</v>
      </c>
      <c r="D1093">
        <v>29</v>
      </c>
      <c r="E1093">
        <f>Merge6[[#This Row],[age]]^2</f>
        <v>841</v>
      </c>
      <c r="F1093" s="1">
        <v>20000000</v>
      </c>
      <c r="G1093" s="1">
        <v>17500000</v>
      </c>
      <c r="H1093" s="1">
        <f>Merge6[[#This Row],[MV at time]]/1000000</f>
        <v>20</v>
      </c>
      <c r="I1093" s="1">
        <f>Merge6[[#This Row],[fee]]/1000000</f>
        <v>17.5</v>
      </c>
      <c r="J1093" s="2">
        <f>Merge6[[#This Row],[fee]]/Merge6[[#This Row],[MV at time]]</f>
        <v>0.875</v>
      </c>
      <c r="K1093" t="s">
        <v>1050</v>
      </c>
      <c r="L1093" t="s">
        <v>290</v>
      </c>
      <c r="M1093" t="s">
        <v>469</v>
      </c>
      <c r="N1093" t="s">
        <v>192</v>
      </c>
      <c r="O109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9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93" t="s">
        <v>91</v>
      </c>
      <c r="R1093" t="s">
        <v>60</v>
      </c>
      <c r="S1093">
        <v>80</v>
      </c>
      <c r="T1093">
        <v>80</v>
      </c>
      <c r="U1093">
        <f>Merge6[[#This Row],[POT]]-Merge6[[#This Row],[TOT]]</f>
        <v>0</v>
      </c>
      <c r="V1093" t="s">
        <v>8</v>
      </c>
      <c r="W1093">
        <f>IF(Merge6[[#This Row],[Preffoot]]="Right",1,0)</f>
        <v>1</v>
      </c>
      <c r="X1093" t="s">
        <v>15</v>
      </c>
      <c r="Y1093">
        <f>IF(Merge6[[#This Row],[Position2]]="GK",1,0)</f>
        <v>0</v>
      </c>
      <c r="Z1093">
        <f>IF(Merge6[[#This Row],[Position2]]="LB",1,0)</f>
        <v>0</v>
      </c>
      <c r="AA1093">
        <f>IF(Merge6[[#This Row],[Position2]]="CB",1,0)</f>
        <v>0</v>
      </c>
      <c r="AB1093">
        <f>IF(Merge6[[#This Row],[Position2]]="RB",1,0)</f>
        <v>0</v>
      </c>
      <c r="AC1093">
        <f>IF(Merge6[[#This Row],[Position2]]="LWB",1,0)</f>
        <v>0</v>
      </c>
      <c r="AD1093">
        <f>IF(Merge6[[#This Row],[Position2]]="RWB",1,0)</f>
        <v>0</v>
      </c>
      <c r="AE1093">
        <f>IF(Merge6[[#This Row],[Position2]]="LM",1,0)</f>
        <v>0</v>
      </c>
      <c r="AF1093">
        <f>IF(Merge6[[#This Row],[Position2]]="CDM",1,0)</f>
        <v>0</v>
      </c>
      <c r="AG1093">
        <f>IF(Merge6[[#This Row],[Position2]]="CM",1,0)</f>
        <v>0</v>
      </c>
      <c r="AH1093">
        <f>IF(Merge6[[#This Row],[Position2]]="CAM",1,0)</f>
        <v>0</v>
      </c>
      <c r="AI1093">
        <f>IF(Merge6[[#This Row],[Position2]]="RM",1,0)</f>
        <v>0</v>
      </c>
      <c r="AJ1093">
        <f>IF(Merge6[[#This Row],[Position2]]="LW",1,0)</f>
        <v>0</v>
      </c>
      <c r="AK1093">
        <f>IF(Merge6[[#This Row],[Position2]]="RW",1,0)</f>
        <v>0</v>
      </c>
      <c r="AL1093">
        <f>IF(Merge6[[#This Row],[Position2]]="CF",1,0)</f>
        <v>0</v>
      </c>
      <c r="AM1093">
        <f>IF(Merge6[[#This Row],[Position2]]="ST",1,0)</f>
        <v>1</v>
      </c>
      <c r="AN1093">
        <v>79</v>
      </c>
      <c r="AO1093">
        <v>65</v>
      </c>
      <c r="AP1093">
        <v>42</v>
      </c>
      <c r="AQ1093">
        <v>76</v>
      </c>
      <c r="AR1093">
        <v>49</v>
      </c>
      <c r="AS1093">
        <v>90</v>
      </c>
      <c r="AT1093">
        <v>84</v>
      </c>
      <c r="AU1093">
        <v>80</v>
      </c>
      <c r="AV1093">
        <v>72</v>
      </c>
      <c r="AW1093">
        <v>40</v>
      </c>
      <c r="AX1093">
        <v>37</v>
      </c>
      <c r="AY1093">
        <v>71</v>
      </c>
      <c r="AZ1093">
        <v>80</v>
      </c>
      <c r="BA1093">
        <v>44</v>
      </c>
      <c r="BB1093">
        <v>30</v>
      </c>
      <c r="BC1093">
        <v>67</v>
      </c>
      <c r="BD1093">
        <v>59</v>
      </c>
      <c r="BE1093">
        <v>84</v>
      </c>
      <c r="BF1093">
        <v>90</v>
      </c>
      <c r="BG1093">
        <v>44</v>
      </c>
      <c r="BH1093">
        <v>66</v>
      </c>
      <c r="BI1093">
        <v>62</v>
      </c>
      <c r="BJ1093">
        <v>79</v>
      </c>
      <c r="BK1093">
        <v>16</v>
      </c>
      <c r="BL1093">
        <v>11</v>
      </c>
      <c r="BM1093">
        <v>9</v>
      </c>
      <c r="BN1093">
        <v>14</v>
      </c>
      <c r="BO1093">
        <v>12</v>
      </c>
      <c r="BP1093">
        <v>85</v>
      </c>
      <c r="BQ1093">
        <v>83</v>
      </c>
      <c r="BR1093">
        <v>82</v>
      </c>
      <c r="BS1093">
        <v>34</v>
      </c>
      <c r="BT1093">
        <v>67</v>
      </c>
      <c r="BU1093">
        <v>81</v>
      </c>
    </row>
    <row r="1094" spans="1:73" x14ac:dyDescent="0.25">
      <c r="A1094" t="s">
        <v>468</v>
      </c>
      <c r="B1094">
        <v>23</v>
      </c>
      <c r="C1094" t="s">
        <v>28</v>
      </c>
      <c r="D1094">
        <v>25</v>
      </c>
      <c r="E1094">
        <f>Merge6[[#This Row],[age]]^2</f>
        <v>625</v>
      </c>
      <c r="F1094" s="1">
        <v>7000000</v>
      </c>
      <c r="G1094" s="1">
        <v>10500000</v>
      </c>
      <c r="H1094" s="1">
        <f>Merge6[[#This Row],[MV at time]]/1000000</f>
        <v>7</v>
      </c>
      <c r="I1094" s="1">
        <f>Merge6[[#This Row],[fee]]/1000000</f>
        <v>10.5</v>
      </c>
      <c r="J1094" s="2">
        <f>Merge6[[#This Row],[fee]]/Merge6[[#This Row],[MV at time]]</f>
        <v>1.5</v>
      </c>
      <c r="K1094" t="s">
        <v>2</v>
      </c>
      <c r="L1094" t="s">
        <v>290</v>
      </c>
      <c r="M1094" t="s">
        <v>341</v>
      </c>
      <c r="N1094" t="s">
        <v>469</v>
      </c>
      <c r="O109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9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94" t="s">
        <v>82</v>
      </c>
      <c r="R1094" t="s">
        <v>91</v>
      </c>
      <c r="S1094">
        <v>76</v>
      </c>
      <c r="T1094">
        <v>79</v>
      </c>
      <c r="U1094">
        <f>Merge6[[#This Row],[POT]]-Merge6[[#This Row],[TOT]]</f>
        <v>3</v>
      </c>
      <c r="V1094" t="s">
        <v>8</v>
      </c>
      <c r="W1094">
        <f>IF(Merge6[[#This Row],[Preffoot]]="Right",1,0)</f>
        <v>1</v>
      </c>
      <c r="X1094" t="s">
        <v>15</v>
      </c>
      <c r="Y1094">
        <f>IF(Merge6[[#This Row],[Position2]]="GK",1,0)</f>
        <v>0</v>
      </c>
      <c r="Z1094">
        <f>IF(Merge6[[#This Row],[Position2]]="LB",1,0)</f>
        <v>0</v>
      </c>
      <c r="AA1094">
        <f>IF(Merge6[[#This Row],[Position2]]="CB",1,0)</f>
        <v>0</v>
      </c>
      <c r="AB1094">
        <f>IF(Merge6[[#This Row],[Position2]]="RB",1,0)</f>
        <v>0</v>
      </c>
      <c r="AC1094">
        <f>IF(Merge6[[#This Row],[Position2]]="LWB",1,0)</f>
        <v>0</v>
      </c>
      <c r="AD1094">
        <f>IF(Merge6[[#This Row],[Position2]]="RWB",1,0)</f>
        <v>0</v>
      </c>
      <c r="AE1094">
        <f>IF(Merge6[[#This Row],[Position2]]="LM",1,0)</f>
        <v>0</v>
      </c>
      <c r="AF1094">
        <f>IF(Merge6[[#This Row],[Position2]]="CDM",1,0)</f>
        <v>0</v>
      </c>
      <c r="AG1094">
        <f>IF(Merge6[[#This Row],[Position2]]="CM",1,0)</f>
        <v>0</v>
      </c>
      <c r="AH1094">
        <f>IF(Merge6[[#This Row],[Position2]]="CAM",1,0)</f>
        <v>0</v>
      </c>
      <c r="AI1094">
        <f>IF(Merge6[[#This Row],[Position2]]="RM",1,0)</f>
        <v>0</v>
      </c>
      <c r="AJ1094">
        <f>IF(Merge6[[#This Row],[Position2]]="LW",1,0)</f>
        <v>0</v>
      </c>
      <c r="AK1094">
        <f>IF(Merge6[[#This Row],[Position2]]="RW",1,0)</f>
        <v>0</v>
      </c>
      <c r="AL1094">
        <f>IF(Merge6[[#This Row],[Position2]]="CF",1,0)</f>
        <v>0</v>
      </c>
      <c r="AM1094">
        <f>IF(Merge6[[#This Row],[Position2]]="ST",1,0)</f>
        <v>1</v>
      </c>
      <c r="AN1094">
        <v>75</v>
      </c>
      <c r="AO1094">
        <v>64</v>
      </c>
      <c r="AP1094">
        <v>42</v>
      </c>
      <c r="AQ1094">
        <v>68</v>
      </c>
      <c r="AR1094">
        <v>42</v>
      </c>
      <c r="AS1094">
        <v>83</v>
      </c>
      <c r="AT1094">
        <v>79</v>
      </c>
      <c r="AU1094">
        <v>78</v>
      </c>
      <c r="AV1094">
        <v>57</v>
      </c>
      <c r="AW1094">
        <v>40</v>
      </c>
      <c r="AX1094">
        <v>37</v>
      </c>
      <c r="AY1094">
        <v>71</v>
      </c>
      <c r="AZ1094">
        <v>67</v>
      </c>
      <c r="BA1094">
        <v>23</v>
      </c>
      <c r="BB1094">
        <v>26</v>
      </c>
      <c r="BC1094">
        <v>23</v>
      </c>
      <c r="BD1094">
        <v>53</v>
      </c>
      <c r="BE1094">
        <v>84</v>
      </c>
      <c r="BF1094">
        <v>88</v>
      </c>
      <c r="BG1094">
        <v>44</v>
      </c>
      <c r="BH1094">
        <v>69</v>
      </c>
      <c r="BI1094">
        <v>64</v>
      </c>
      <c r="BJ1094">
        <v>77</v>
      </c>
      <c r="BK1094">
        <v>16</v>
      </c>
      <c r="BL1094">
        <v>11</v>
      </c>
      <c r="BM1094">
        <v>9</v>
      </c>
      <c r="BN1094">
        <v>14</v>
      </c>
      <c r="BO1094">
        <v>12</v>
      </c>
      <c r="BP1094">
        <v>71</v>
      </c>
      <c r="BQ1094">
        <v>75</v>
      </c>
      <c r="BR1094">
        <v>77</v>
      </c>
      <c r="BS1094">
        <v>34</v>
      </c>
      <c r="BT1094">
        <v>57</v>
      </c>
      <c r="BU1094">
        <v>78</v>
      </c>
    </row>
    <row r="1095" spans="1:73" x14ac:dyDescent="0.25">
      <c r="A1095" t="s">
        <v>1226</v>
      </c>
      <c r="B1095">
        <v>0</v>
      </c>
      <c r="C1095" t="s">
        <v>57</v>
      </c>
      <c r="D1095">
        <v>26</v>
      </c>
      <c r="E1095">
        <f>Merge6[[#This Row],[age]]^2</f>
        <v>676</v>
      </c>
      <c r="F1095" s="1">
        <v>6000000</v>
      </c>
      <c r="G1095" s="1">
        <v>7650000</v>
      </c>
      <c r="H1095" s="1">
        <f>Merge6[[#This Row],[MV at time]]/1000000</f>
        <v>6</v>
      </c>
      <c r="I1095" s="1">
        <f>Merge6[[#This Row],[fee]]/1000000</f>
        <v>7.65</v>
      </c>
      <c r="J1095" s="2">
        <f>Merge6[[#This Row],[fee]]/Merge6[[#This Row],[MV at time]]</f>
        <v>1.2749999999999999</v>
      </c>
      <c r="K1095" t="s">
        <v>1050</v>
      </c>
      <c r="L1095" t="s">
        <v>149</v>
      </c>
      <c r="M1095" t="s">
        <v>274</v>
      </c>
      <c r="N1095" t="s">
        <v>811</v>
      </c>
      <c r="O109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09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095" t="s">
        <v>55</v>
      </c>
      <c r="R1095" t="s">
        <v>50</v>
      </c>
      <c r="S1095">
        <v>72</v>
      </c>
      <c r="T1095">
        <v>73</v>
      </c>
      <c r="U1095">
        <f>Merge6[[#This Row],[POT]]-Merge6[[#This Row],[TOT]]</f>
        <v>1</v>
      </c>
      <c r="V1095" t="s">
        <v>8</v>
      </c>
      <c r="W1095">
        <f>IF(Merge6[[#This Row],[Preffoot]]="Right",1,0)</f>
        <v>1</v>
      </c>
      <c r="X1095" t="s">
        <v>61</v>
      </c>
      <c r="Y1095">
        <f>IF(Merge6[[#This Row],[Position2]]="GK",1,0)</f>
        <v>0</v>
      </c>
      <c r="Z1095">
        <f>IF(Merge6[[#This Row],[Position2]]="LB",1,0)</f>
        <v>0</v>
      </c>
      <c r="AA1095">
        <f>IF(Merge6[[#This Row],[Position2]]="CB",1,0)</f>
        <v>0</v>
      </c>
      <c r="AB1095">
        <f>IF(Merge6[[#This Row],[Position2]]="RB",1,0)</f>
        <v>0</v>
      </c>
      <c r="AC1095">
        <f>IF(Merge6[[#This Row],[Position2]]="LWB",1,0)</f>
        <v>0</v>
      </c>
      <c r="AD1095">
        <f>IF(Merge6[[#This Row],[Position2]]="RWB",1,0)</f>
        <v>0</v>
      </c>
      <c r="AE1095">
        <f>IF(Merge6[[#This Row],[Position2]]="LM",1,0)</f>
        <v>0</v>
      </c>
      <c r="AF1095">
        <f>IF(Merge6[[#This Row],[Position2]]="CDM",1,0)</f>
        <v>1</v>
      </c>
      <c r="AG1095">
        <f>IF(Merge6[[#This Row],[Position2]]="CM",1,0)</f>
        <v>0</v>
      </c>
      <c r="AH1095">
        <f>IF(Merge6[[#This Row],[Position2]]="CAM",1,0)</f>
        <v>0</v>
      </c>
      <c r="AI1095">
        <f>IF(Merge6[[#This Row],[Position2]]="RM",1,0)</f>
        <v>0</v>
      </c>
      <c r="AJ1095">
        <f>IF(Merge6[[#This Row],[Position2]]="LW",1,0)</f>
        <v>0</v>
      </c>
      <c r="AK1095">
        <f>IF(Merge6[[#This Row],[Position2]]="RW",1,0)</f>
        <v>0</v>
      </c>
      <c r="AL1095">
        <f>IF(Merge6[[#This Row],[Position2]]="CF",1,0)</f>
        <v>0</v>
      </c>
      <c r="AM1095">
        <f>IF(Merge6[[#This Row],[Position2]]="ST",1,0)</f>
        <v>0</v>
      </c>
      <c r="AN1095">
        <v>73</v>
      </c>
      <c r="AO1095">
        <v>71</v>
      </c>
      <c r="AP1095">
        <v>70</v>
      </c>
      <c r="AQ1095">
        <v>72</v>
      </c>
      <c r="AR1095">
        <v>71</v>
      </c>
      <c r="AS1095">
        <v>64</v>
      </c>
      <c r="AT1095">
        <v>75</v>
      </c>
      <c r="AU1095">
        <v>65</v>
      </c>
      <c r="AV1095">
        <v>70</v>
      </c>
      <c r="AW1095">
        <v>73</v>
      </c>
      <c r="AX1095">
        <v>70</v>
      </c>
      <c r="AY1095">
        <v>76</v>
      </c>
      <c r="AZ1095">
        <v>64</v>
      </c>
      <c r="BA1095">
        <v>71</v>
      </c>
      <c r="BB1095">
        <v>66</v>
      </c>
      <c r="BC1095">
        <v>71</v>
      </c>
      <c r="BD1095">
        <v>67</v>
      </c>
      <c r="BE1095">
        <v>69</v>
      </c>
      <c r="BF1095">
        <v>76</v>
      </c>
      <c r="BG1095">
        <v>74</v>
      </c>
      <c r="BH1095">
        <v>68</v>
      </c>
      <c r="BI1095">
        <v>72</v>
      </c>
      <c r="BJ1095">
        <v>80</v>
      </c>
      <c r="BK1095">
        <v>11</v>
      </c>
      <c r="BL1095">
        <v>8</v>
      </c>
      <c r="BM1095">
        <v>16</v>
      </c>
      <c r="BN1095">
        <v>8</v>
      </c>
      <c r="BO1095">
        <v>14</v>
      </c>
      <c r="BP1095">
        <v>72</v>
      </c>
      <c r="BQ1095">
        <v>70</v>
      </c>
      <c r="BR1095">
        <v>69</v>
      </c>
      <c r="BS1095">
        <v>71</v>
      </c>
      <c r="BT1095">
        <v>70</v>
      </c>
      <c r="BU1095">
        <v>76</v>
      </c>
    </row>
    <row r="1096" spans="1:73" x14ac:dyDescent="0.25">
      <c r="A1096" t="s">
        <v>763</v>
      </c>
      <c r="B1096">
        <v>11</v>
      </c>
      <c r="C1096" t="s">
        <v>57</v>
      </c>
      <c r="D1096">
        <v>24</v>
      </c>
      <c r="E1096">
        <f>Merge6[[#This Row],[age]]^2</f>
        <v>576</v>
      </c>
      <c r="F1096" s="1">
        <v>27000000</v>
      </c>
      <c r="G1096" s="1">
        <v>12000000</v>
      </c>
      <c r="H1096" s="1">
        <f>Merge6[[#This Row],[MV at time]]/1000000</f>
        <v>27</v>
      </c>
      <c r="I1096" s="1">
        <f>Merge6[[#This Row],[fee]]/1000000</f>
        <v>12</v>
      </c>
      <c r="J1096" s="2">
        <f>Merge6[[#This Row],[fee]]/Merge6[[#This Row],[MV at time]]</f>
        <v>0.44444444444444442</v>
      </c>
      <c r="K1096" t="s">
        <v>1233</v>
      </c>
      <c r="L1096" t="s">
        <v>467</v>
      </c>
      <c r="M1096" t="s">
        <v>469</v>
      </c>
      <c r="N1096" t="s">
        <v>223</v>
      </c>
      <c r="O109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9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96" t="s">
        <v>91</v>
      </c>
      <c r="R1096" t="s">
        <v>91</v>
      </c>
      <c r="S1096">
        <v>80</v>
      </c>
      <c r="T1096">
        <v>84</v>
      </c>
      <c r="U1096">
        <f>Merge6[[#This Row],[POT]]-Merge6[[#This Row],[TOT]]</f>
        <v>4</v>
      </c>
      <c r="V1096" t="s">
        <v>43</v>
      </c>
      <c r="W1096">
        <f>IF(Merge6[[#This Row],[Preffoot]]="Right",1,0)</f>
        <v>0</v>
      </c>
      <c r="X1096" t="s">
        <v>61</v>
      </c>
      <c r="Y1096">
        <f>IF(Merge6[[#This Row],[Position2]]="GK",1,0)</f>
        <v>0</v>
      </c>
      <c r="Z1096">
        <f>IF(Merge6[[#This Row],[Position2]]="LB",1,0)</f>
        <v>0</v>
      </c>
      <c r="AA1096">
        <f>IF(Merge6[[#This Row],[Position2]]="CB",1,0)</f>
        <v>0</v>
      </c>
      <c r="AB1096">
        <f>IF(Merge6[[#This Row],[Position2]]="RB",1,0)</f>
        <v>0</v>
      </c>
      <c r="AC1096">
        <f>IF(Merge6[[#This Row],[Position2]]="LWB",1,0)</f>
        <v>0</v>
      </c>
      <c r="AD1096">
        <f>IF(Merge6[[#This Row],[Position2]]="RWB",1,0)</f>
        <v>0</v>
      </c>
      <c r="AE1096">
        <f>IF(Merge6[[#This Row],[Position2]]="LM",1,0)</f>
        <v>0</v>
      </c>
      <c r="AF1096">
        <f>IF(Merge6[[#This Row],[Position2]]="CDM",1,0)</f>
        <v>1</v>
      </c>
      <c r="AG1096">
        <f>IF(Merge6[[#This Row],[Position2]]="CM",1,0)</f>
        <v>0</v>
      </c>
      <c r="AH1096">
        <f>IF(Merge6[[#This Row],[Position2]]="CAM",1,0)</f>
        <v>0</v>
      </c>
      <c r="AI1096">
        <f>IF(Merge6[[#This Row],[Position2]]="RM",1,0)</f>
        <v>0</v>
      </c>
      <c r="AJ1096">
        <f>IF(Merge6[[#This Row],[Position2]]="LW",1,0)</f>
        <v>0</v>
      </c>
      <c r="AK1096">
        <f>IF(Merge6[[#This Row],[Position2]]="RW",1,0)</f>
        <v>0</v>
      </c>
      <c r="AL1096">
        <f>IF(Merge6[[#This Row],[Position2]]="CF",1,0)</f>
        <v>0</v>
      </c>
      <c r="AM1096">
        <f>IF(Merge6[[#This Row],[Position2]]="ST",1,0)</f>
        <v>0</v>
      </c>
      <c r="AN1096">
        <v>77</v>
      </c>
      <c r="AO1096">
        <v>76</v>
      </c>
      <c r="AP1096">
        <v>59</v>
      </c>
      <c r="AQ1096">
        <v>79</v>
      </c>
      <c r="AR1096">
        <v>77</v>
      </c>
      <c r="AS1096">
        <v>44</v>
      </c>
      <c r="AT1096">
        <v>78</v>
      </c>
      <c r="AU1096">
        <v>66</v>
      </c>
      <c r="AV1096">
        <v>76</v>
      </c>
      <c r="AW1096">
        <v>70</v>
      </c>
      <c r="AX1096">
        <v>60</v>
      </c>
      <c r="AY1096">
        <v>56</v>
      </c>
      <c r="AZ1096">
        <v>60</v>
      </c>
      <c r="BA1096" t="s">
        <v>1234</v>
      </c>
      <c r="BB1096">
        <v>69</v>
      </c>
      <c r="BC1096">
        <v>74</v>
      </c>
      <c r="BD1096">
        <v>74</v>
      </c>
      <c r="BE1096">
        <v>85</v>
      </c>
      <c r="BF1096">
        <v>80</v>
      </c>
      <c r="BG1096">
        <v>77</v>
      </c>
      <c r="BH1096">
        <v>62</v>
      </c>
      <c r="BI1096">
        <v>78</v>
      </c>
      <c r="BJ1096">
        <v>63</v>
      </c>
      <c r="BK1096">
        <v>12</v>
      </c>
      <c r="BL1096">
        <v>6</v>
      </c>
      <c r="BM1096">
        <v>8</v>
      </c>
      <c r="BN1096">
        <v>8</v>
      </c>
      <c r="BO1096">
        <v>7</v>
      </c>
      <c r="BP1096">
        <v>85</v>
      </c>
      <c r="BQ1096">
        <v>81</v>
      </c>
      <c r="BR1096">
        <v>75</v>
      </c>
      <c r="BS1096">
        <v>83</v>
      </c>
      <c r="BT1096">
        <v>78</v>
      </c>
      <c r="BU1096">
        <v>74</v>
      </c>
    </row>
    <row r="1097" spans="1:73" x14ac:dyDescent="0.25">
      <c r="A1097" t="s">
        <v>763</v>
      </c>
      <c r="B1097">
        <v>23</v>
      </c>
      <c r="C1097" t="s">
        <v>57</v>
      </c>
      <c r="D1097">
        <v>21</v>
      </c>
      <c r="E1097">
        <f>Merge6[[#This Row],[age]]^2</f>
        <v>441</v>
      </c>
      <c r="F1097" s="1">
        <v>15000000</v>
      </c>
      <c r="G1097" s="1">
        <v>12000000</v>
      </c>
      <c r="H1097" s="1">
        <f>Merge6[[#This Row],[MV at time]]/1000000</f>
        <v>15</v>
      </c>
      <c r="I1097" s="1">
        <f>Merge6[[#This Row],[fee]]/1000000</f>
        <v>12</v>
      </c>
      <c r="J1097" s="2">
        <f>Merge6[[#This Row],[fee]]/Merge6[[#This Row],[MV at time]]</f>
        <v>0.8</v>
      </c>
      <c r="K1097" t="s">
        <v>509</v>
      </c>
      <c r="L1097" t="s">
        <v>467</v>
      </c>
      <c r="M1097" t="s">
        <v>203</v>
      </c>
      <c r="N1097" t="s">
        <v>469</v>
      </c>
      <c r="O109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09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097" t="s">
        <v>91</v>
      </c>
      <c r="R1097" t="s">
        <v>91</v>
      </c>
      <c r="S1097">
        <v>77</v>
      </c>
      <c r="T1097">
        <v>84</v>
      </c>
      <c r="U1097">
        <f>Merge6[[#This Row],[POT]]-Merge6[[#This Row],[TOT]]</f>
        <v>7</v>
      </c>
      <c r="V1097" t="s">
        <v>43</v>
      </c>
      <c r="W1097">
        <f>IF(Merge6[[#This Row],[Preffoot]]="Right",1,0)</f>
        <v>0</v>
      </c>
      <c r="X1097" t="s">
        <v>20</v>
      </c>
      <c r="Y1097">
        <f>IF(Merge6[[#This Row],[Position2]]="GK",1,0)</f>
        <v>0</v>
      </c>
      <c r="Z1097">
        <f>IF(Merge6[[#This Row],[Position2]]="LB",1,0)</f>
        <v>0</v>
      </c>
      <c r="AA1097">
        <f>IF(Merge6[[#This Row],[Position2]]="CB",1,0)</f>
        <v>0</v>
      </c>
      <c r="AB1097">
        <f>IF(Merge6[[#This Row],[Position2]]="RB",1,0)</f>
        <v>0</v>
      </c>
      <c r="AC1097">
        <f>IF(Merge6[[#This Row],[Position2]]="LWB",1,0)</f>
        <v>0</v>
      </c>
      <c r="AD1097">
        <f>IF(Merge6[[#This Row],[Position2]]="RWB",1,0)</f>
        <v>0</v>
      </c>
      <c r="AE1097">
        <f>IF(Merge6[[#This Row],[Position2]]="LM",1,0)</f>
        <v>0</v>
      </c>
      <c r="AF1097">
        <f>IF(Merge6[[#This Row],[Position2]]="CDM",1,0)</f>
        <v>0</v>
      </c>
      <c r="AG1097">
        <f>IF(Merge6[[#This Row],[Position2]]="CM",1,0)</f>
        <v>1</v>
      </c>
      <c r="AH1097">
        <f>IF(Merge6[[#This Row],[Position2]]="CAM",1,0)</f>
        <v>0</v>
      </c>
      <c r="AI1097">
        <f>IF(Merge6[[#This Row],[Position2]]="RM",1,0)</f>
        <v>0</v>
      </c>
      <c r="AJ1097">
        <f>IF(Merge6[[#This Row],[Position2]]="LW",1,0)</f>
        <v>0</v>
      </c>
      <c r="AK1097">
        <f>IF(Merge6[[#This Row],[Position2]]="RW",1,0)</f>
        <v>0</v>
      </c>
      <c r="AL1097">
        <f>IF(Merge6[[#This Row],[Position2]]="CF",1,0)</f>
        <v>0</v>
      </c>
      <c r="AM1097">
        <f>IF(Merge6[[#This Row],[Position2]]="ST",1,0)</f>
        <v>0</v>
      </c>
      <c r="AN1097">
        <v>77</v>
      </c>
      <c r="AO1097">
        <v>75</v>
      </c>
      <c r="AP1097">
        <v>59</v>
      </c>
      <c r="AQ1097">
        <v>76</v>
      </c>
      <c r="AR1097">
        <v>72</v>
      </c>
      <c r="AS1097">
        <v>44</v>
      </c>
      <c r="AT1097">
        <v>77</v>
      </c>
      <c r="AU1097">
        <v>64</v>
      </c>
      <c r="AV1097">
        <v>75</v>
      </c>
      <c r="AW1097">
        <v>70</v>
      </c>
      <c r="AX1097">
        <v>60</v>
      </c>
      <c r="AY1097">
        <v>56</v>
      </c>
      <c r="AZ1097">
        <v>58</v>
      </c>
      <c r="BA1097">
        <v>60</v>
      </c>
      <c r="BB1097">
        <v>69</v>
      </c>
      <c r="BC1097">
        <v>67</v>
      </c>
      <c r="BD1097">
        <v>79</v>
      </c>
      <c r="BE1097">
        <v>85</v>
      </c>
      <c r="BF1097">
        <v>71</v>
      </c>
      <c r="BG1097">
        <v>77</v>
      </c>
      <c r="BH1097">
        <v>73</v>
      </c>
      <c r="BI1097">
        <v>83</v>
      </c>
      <c r="BJ1097">
        <v>60</v>
      </c>
      <c r="BK1097">
        <v>12</v>
      </c>
      <c r="BL1097">
        <v>6</v>
      </c>
      <c r="BM1097">
        <v>8</v>
      </c>
      <c r="BN1097">
        <v>8</v>
      </c>
      <c r="BO1097">
        <v>7</v>
      </c>
      <c r="BP1097">
        <v>77</v>
      </c>
      <c r="BQ1097">
        <v>79</v>
      </c>
      <c r="BR1097">
        <v>74</v>
      </c>
      <c r="BS1097">
        <v>78</v>
      </c>
      <c r="BT1097">
        <v>76</v>
      </c>
      <c r="BU1097">
        <v>72</v>
      </c>
    </row>
    <row r="1098" spans="1:73" x14ac:dyDescent="0.25">
      <c r="A1098" t="s">
        <v>386</v>
      </c>
      <c r="B1098">
        <v>23</v>
      </c>
      <c r="C1098" t="s">
        <v>116</v>
      </c>
      <c r="D1098">
        <v>26</v>
      </c>
      <c r="E1098">
        <f>Merge6[[#This Row],[age]]^2</f>
        <v>676</v>
      </c>
      <c r="F1098" s="1">
        <v>18000000</v>
      </c>
      <c r="G1098" s="1">
        <v>14700000</v>
      </c>
      <c r="H1098" s="1">
        <f>Merge6[[#This Row],[MV at time]]/1000000</f>
        <v>18</v>
      </c>
      <c r="I1098" s="1">
        <f>Merge6[[#This Row],[fee]]/1000000</f>
        <v>14.7</v>
      </c>
      <c r="J1098" s="2">
        <f>Merge6[[#This Row],[fee]]/Merge6[[#This Row],[MV at time]]</f>
        <v>0.81666666666666665</v>
      </c>
      <c r="K1098" t="s">
        <v>2</v>
      </c>
      <c r="L1098" t="s">
        <v>387</v>
      </c>
      <c r="M1098" t="s">
        <v>193</v>
      </c>
      <c r="N1098" t="s">
        <v>220</v>
      </c>
      <c r="O109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9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98" t="s">
        <v>131</v>
      </c>
      <c r="R1098" t="s">
        <v>60</v>
      </c>
      <c r="S1098">
        <v>82</v>
      </c>
      <c r="T1098">
        <v>83</v>
      </c>
      <c r="U1098">
        <f>Merge6[[#This Row],[POT]]-Merge6[[#This Row],[TOT]]</f>
        <v>1</v>
      </c>
      <c r="V1098" t="s">
        <v>43</v>
      </c>
      <c r="W1098">
        <f>IF(Merge6[[#This Row],[Preffoot]]="Right",1,0)</f>
        <v>0</v>
      </c>
      <c r="X1098" t="s">
        <v>114</v>
      </c>
      <c r="Y1098">
        <f>IF(Merge6[[#This Row],[Position2]]="GK",1,0)</f>
        <v>0</v>
      </c>
      <c r="Z1098">
        <f>IF(Merge6[[#This Row],[Position2]]="LB",1,0)</f>
        <v>0</v>
      </c>
      <c r="AA1098">
        <f>IF(Merge6[[#This Row],[Position2]]="CB",1,0)</f>
        <v>0</v>
      </c>
      <c r="AB1098">
        <f>IF(Merge6[[#This Row],[Position2]]="RB",1,0)</f>
        <v>0</v>
      </c>
      <c r="AC1098">
        <f>IF(Merge6[[#This Row],[Position2]]="LWB",1,0)</f>
        <v>0</v>
      </c>
      <c r="AD1098">
        <f>IF(Merge6[[#This Row],[Position2]]="RWB",1,0)</f>
        <v>0</v>
      </c>
      <c r="AE1098">
        <f>IF(Merge6[[#This Row],[Position2]]="LM",1,0)</f>
        <v>0</v>
      </c>
      <c r="AF1098">
        <f>IF(Merge6[[#This Row],[Position2]]="CDM",1,0)</f>
        <v>0</v>
      </c>
      <c r="AG1098">
        <f>IF(Merge6[[#This Row],[Position2]]="CM",1,0)</f>
        <v>0</v>
      </c>
      <c r="AH1098">
        <f>IF(Merge6[[#This Row],[Position2]]="CAM",1,0)</f>
        <v>0</v>
      </c>
      <c r="AI1098">
        <f>IF(Merge6[[#This Row],[Position2]]="RM",1,0)</f>
        <v>0</v>
      </c>
      <c r="AJ1098">
        <f>IF(Merge6[[#This Row],[Position2]]="LW",1,0)</f>
        <v>0</v>
      </c>
      <c r="AK1098">
        <f>IF(Merge6[[#This Row],[Position2]]="RW",1,0)</f>
        <v>1</v>
      </c>
      <c r="AL1098">
        <f>IF(Merge6[[#This Row],[Position2]]="CF",1,0)</f>
        <v>0</v>
      </c>
      <c r="AM1098">
        <f>IF(Merge6[[#This Row],[Position2]]="ST",1,0)</f>
        <v>0</v>
      </c>
      <c r="AN1098">
        <v>85</v>
      </c>
      <c r="AO1098">
        <v>85</v>
      </c>
      <c r="AP1098">
        <v>80</v>
      </c>
      <c r="AQ1098">
        <v>81</v>
      </c>
      <c r="AR1098">
        <v>78</v>
      </c>
      <c r="AS1098">
        <v>45</v>
      </c>
      <c r="AT1098">
        <v>87</v>
      </c>
      <c r="AU1098">
        <v>73</v>
      </c>
      <c r="AV1098">
        <v>82</v>
      </c>
      <c r="AW1098">
        <v>88</v>
      </c>
      <c r="AX1098">
        <v>84</v>
      </c>
      <c r="AY1098">
        <v>65</v>
      </c>
      <c r="AZ1098">
        <v>76</v>
      </c>
      <c r="BA1098">
        <v>45</v>
      </c>
      <c r="BB1098">
        <v>48</v>
      </c>
      <c r="BC1098">
        <v>49</v>
      </c>
      <c r="BD1098">
        <v>86</v>
      </c>
      <c r="BE1098">
        <v>76</v>
      </c>
      <c r="BF1098">
        <v>75</v>
      </c>
      <c r="BG1098">
        <v>91</v>
      </c>
      <c r="BH1098">
        <v>81</v>
      </c>
      <c r="BI1098">
        <v>87</v>
      </c>
      <c r="BJ1098">
        <v>55</v>
      </c>
      <c r="BK1098">
        <v>11</v>
      </c>
      <c r="BL1098">
        <v>13</v>
      </c>
      <c r="BM1098">
        <v>12</v>
      </c>
      <c r="BN1098">
        <v>12</v>
      </c>
      <c r="BO1098">
        <v>11</v>
      </c>
      <c r="BP1098">
        <v>61</v>
      </c>
      <c r="BQ1098">
        <v>80</v>
      </c>
      <c r="BR1098">
        <v>75</v>
      </c>
      <c r="BS1098">
        <v>55</v>
      </c>
      <c r="BT1098">
        <v>80</v>
      </c>
      <c r="BU1098">
        <v>82</v>
      </c>
    </row>
    <row r="1099" spans="1:73" x14ac:dyDescent="0.25">
      <c r="A1099" t="s">
        <v>785</v>
      </c>
      <c r="B1099">
        <v>0</v>
      </c>
      <c r="C1099" t="s">
        <v>33</v>
      </c>
      <c r="D1099">
        <v>18</v>
      </c>
      <c r="E1099">
        <f>Merge6[[#This Row],[age]]^2</f>
        <v>324</v>
      </c>
      <c r="F1099" s="1">
        <v>3600000</v>
      </c>
      <c r="G1099" s="1">
        <v>6000000</v>
      </c>
      <c r="H1099" s="1">
        <f>Merge6[[#This Row],[MV at time]]/1000000</f>
        <v>3.6</v>
      </c>
      <c r="I1099" s="1">
        <f>Merge6[[#This Row],[fee]]/1000000</f>
        <v>6</v>
      </c>
      <c r="J1099" s="2">
        <f>Merge6[[#This Row],[fee]]/Merge6[[#This Row],[MV at time]]</f>
        <v>1.6666666666666667</v>
      </c>
      <c r="K1099" t="s">
        <v>773</v>
      </c>
      <c r="L1099" t="s">
        <v>11</v>
      </c>
      <c r="M1099" t="s">
        <v>786</v>
      </c>
      <c r="N1099" t="s">
        <v>89</v>
      </c>
      <c r="O109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09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099" t="s">
        <v>30</v>
      </c>
      <c r="R1099" t="s">
        <v>60</v>
      </c>
      <c r="S1099">
        <v>65</v>
      </c>
      <c r="T1099">
        <v>81</v>
      </c>
      <c r="U1099">
        <f>Merge6[[#This Row],[POT]]-Merge6[[#This Row],[TOT]]</f>
        <v>16</v>
      </c>
      <c r="V1099" t="s">
        <v>8</v>
      </c>
      <c r="W1099">
        <f>IF(Merge6[[#This Row],[Preffoot]]="Right",1,0)</f>
        <v>1</v>
      </c>
      <c r="X1099" t="s">
        <v>27</v>
      </c>
      <c r="Y1099">
        <f>IF(Merge6[[#This Row],[Position2]]="GK",1,0)</f>
        <v>0</v>
      </c>
      <c r="Z1099">
        <f>IF(Merge6[[#This Row],[Position2]]="LB",1,0)</f>
        <v>0</v>
      </c>
      <c r="AA1099">
        <f>IF(Merge6[[#This Row],[Position2]]="CB",1,0)</f>
        <v>0</v>
      </c>
      <c r="AB1099">
        <f>IF(Merge6[[#This Row],[Position2]]="RB",1,0)</f>
        <v>1</v>
      </c>
      <c r="AC1099">
        <f>IF(Merge6[[#This Row],[Position2]]="LWB",1,0)</f>
        <v>0</v>
      </c>
      <c r="AD1099">
        <f>IF(Merge6[[#This Row],[Position2]]="RWB",1,0)</f>
        <v>0</v>
      </c>
      <c r="AE1099">
        <f>IF(Merge6[[#This Row],[Position2]]="LM",1,0)</f>
        <v>0</v>
      </c>
      <c r="AF1099">
        <f>IF(Merge6[[#This Row],[Position2]]="CDM",1,0)</f>
        <v>0</v>
      </c>
      <c r="AG1099">
        <f>IF(Merge6[[#This Row],[Position2]]="CM",1,0)</f>
        <v>0</v>
      </c>
      <c r="AH1099">
        <f>IF(Merge6[[#This Row],[Position2]]="CAM",1,0)</f>
        <v>0</v>
      </c>
      <c r="AI1099">
        <f>IF(Merge6[[#This Row],[Position2]]="RM",1,0)</f>
        <v>0</v>
      </c>
      <c r="AJ1099">
        <f>IF(Merge6[[#This Row],[Position2]]="LW",1,0)</f>
        <v>0</v>
      </c>
      <c r="AK1099">
        <f>IF(Merge6[[#This Row],[Position2]]="RW",1,0)</f>
        <v>0</v>
      </c>
      <c r="AL1099">
        <f>IF(Merge6[[#This Row],[Position2]]="CF",1,0)</f>
        <v>0</v>
      </c>
      <c r="AM1099">
        <f>IF(Merge6[[#This Row],[Position2]]="ST",1,0)</f>
        <v>0</v>
      </c>
      <c r="AN1099">
        <v>61</v>
      </c>
      <c r="AO1099">
        <v>63</v>
      </c>
      <c r="AP1099">
        <v>58</v>
      </c>
      <c r="AQ1099">
        <v>60</v>
      </c>
      <c r="AR1099">
        <v>56</v>
      </c>
      <c r="AS1099">
        <v>49</v>
      </c>
      <c r="AT1099">
        <v>57</v>
      </c>
      <c r="AU1099">
        <v>48</v>
      </c>
      <c r="AV1099">
        <v>53</v>
      </c>
      <c r="AW1099">
        <v>60</v>
      </c>
      <c r="AX1099">
        <v>43</v>
      </c>
      <c r="AY1099">
        <v>55</v>
      </c>
      <c r="AZ1099">
        <v>45</v>
      </c>
      <c r="BA1099">
        <v>59</v>
      </c>
      <c r="BB1099">
        <v>65</v>
      </c>
      <c r="BC1099">
        <v>63</v>
      </c>
      <c r="BD1099">
        <v>82</v>
      </c>
      <c r="BE1099">
        <v>71</v>
      </c>
      <c r="BF1099">
        <v>44</v>
      </c>
      <c r="BG1099">
        <v>75</v>
      </c>
      <c r="BH1099">
        <v>80</v>
      </c>
      <c r="BI1099">
        <v>77</v>
      </c>
      <c r="BJ1099">
        <v>65</v>
      </c>
      <c r="BK1099">
        <v>8</v>
      </c>
      <c r="BL1099">
        <v>9</v>
      </c>
      <c r="BM1099">
        <v>6</v>
      </c>
      <c r="BN1099">
        <v>13</v>
      </c>
      <c r="BO1099">
        <v>11</v>
      </c>
      <c r="BP1099">
        <v>72</v>
      </c>
      <c r="BQ1099">
        <v>59</v>
      </c>
      <c r="BR1099">
        <v>61</v>
      </c>
      <c r="BS1099">
        <v>58</v>
      </c>
      <c r="BT1099">
        <v>41</v>
      </c>
      <c r="BU1099">
        <v>54</v>
      </c>
    </row>
    <row r="1100" spans="1:73" x14ac:dyDescent="0.25">
      <c r="A1100" t="s">
        <v>840</v>
      </c>
      <c r="B1100">
        <v>9</v>
      </c>
      <c r="C1100" t="s">
        <v>71</v>
      </c>
      <c r="D1100">
        <v>22</v>
      </c>
      <c r="E1100">
        <f>Merge6[[#This Row],[age]]^2</f>
        <v>484</v>
      </c>
      <c r="F1100" s="1">
        <v>7500000</v>
      </c>
      <c r="G1100" s="1">
        <v>8000000</v>
      </c>
      <c r="H1100" s="1">
        <f>Merge6[[#This Row],[MV at time]]/1000000</f>
        <v>7.5</v>
      </c>
      <c r="I1100" s="1">
        <f>Merge6[[#This Row],[fee]]/1000000</f>
        <v>8</v>
      </c>
      <c r="J1100" s="2">
        <f>Merge6[[#This Row],[fee]]/Merge6[[#This Row],[MV at time]]</f>
        <v>1.0666666666666667</v>
      </c>
      <c r="K1100" t="s">
        <v>773</v>
      </c>
      <c r="L1100" t="s">
        <v>273</v>
      </c>
      <c r="M1100" t="s">
        <v>24</v>
      </c>
      <c r="N1100" t="s">
        <v>811</v>
      </c>
      <c r="O110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10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4</v>
      </c>
      <c r="Q1100" t="s">
        <v>7</v>
      </c>
      <c r="R1100" t="s">
        <v>7</v>
      </c>
      <c r="S1100">
        <v>75</v>
      </c>
      <c r="T1100">
        <v>79</v>
      </c>
      <c r="U1100">
        <f>Merge6[[#This Row],[POT]]-Merge6[[#This Row],[TOT]]</f>
        <v>4</v>
      </c>
      <c r="V1100" t="s">
        <v>8</v>
      </c>
      <c r="W1100">
        <f>IF(Merge6[[#This Row],[Preffoot]]="Right",1,0)</f>
        <v>1</v>
      </c>
      <c r="X1100" t="s">
        <v>37</v>
      </c>
      <c r="Y1100">
        <f>IF(Merge6[[#This Row],[Position2]]="GK",1,0)</f>
        <v>0</v>
      </c>
      <c r="Z1100">
        <f>IF(Merge6[[#This Row],[Position2]]="LB",1,0)</f>
        <v>0</v>
      </c>
      <c r="AA1100">
        <f>IF(Merge6[[#This Row],[Position2]]="CB",1,0)</f>
        <v>0</v>
      </c>
      <c r="AB1100">
        <f>IF(Merge6[[#This Row],[Position2]]="RB",1,0)</f>
        <v>0</v>
      </c>
      <c r="AC1100">
        <f>IF(Merge6[[#This Row],[Position2]]="LWB",1,0)</f>
        <v>0</v>
      </c>
      <c r="AD1100">
        <f>IF(Merge6[[#This Row],[Position2]]="RWB",1,0)</f>
        <v>0</v>
      </c>
      <c r="AE1100">
        <f>IF(Merge6[[#This Row],[Position2]]="LM",1,0)</f>
        <v>0</v>
      </c>
      <c r="AF1100">
        <f>IF(Merge6[[#This Row],[Position2]]="CDM",1,0)</f>
        <v>0</v>
      </c>
      <c r="AG1100">
        <f>IF(Merge6[[#This Row],[Position2]]="CM",1,0)</f>
        <v>0</v>
      </c>
      <c r="AH1100">
        <f>IF(Merge6[[#This Row],[Position2]]="CAM",1,0)</f>
        <v>0</v>
      </c>
      <c r="AI1100">
        <f>IF(Merge6[[#This Row],[Position2]]="RM",1,0)</f>
        <v>1</v>
      </c>
      <c r="AJ1100">
        <f>IF(Merge6[[#This Row],[Position2]]="LW",1,0)</f>
        <v>0</v>
      </c>
      <c r="AK1100">
        <f>IF(Merge6[[#This Row],[Position2]]="RW",1,0)</f>
        <v>0</v>
      </c>
      <c r="AL1100">
        <f>IF(Merge6[[#This Row],[Position2]]="CF",1,0)</f>
        <v>0</v>
      </c>
      <c r="AM1100">
        <f>IF(Merge6[[#This Row],[Position2]]="ST",1,0)</f>
        <v>0</v>
      </c>
      <c r="AN1100">
        <v>79</v>
      </c>
      <c r="AO1100">
        <v>82</v>
      </c>
      <c r="AP1100">
        <v>67</v>
      </c>
      <c r="AQ1100">
        <v>73</v>
      </c>
      <c r="AR1100">
        <v>65</v>
      </c>
      <c r="AS1100">
        <v>65</v>
      </c>
      <c r="AT1100">
        <v>69</v>
      </c>
      <c r="AU1100">
        <v>68</v>
      </c>
      <c r="AV1100">
        <v>70</v>
      </c>
      <c r="AW1100">
        <v>67</v>
      </c>
      <c r="AX1100">
        <v>44</v>
      </c>
      <c r="AY1100">
        <v>65</v>
      </c>
      <c r="AZ1100">
        <v>66</v>
      </c>
      <c r="BA1100">
        <v>23</v>
      </c>
      <c r="BB1100">
        <v>26</v>
      </c>
      <c r="BC1100">
        <v>31</v>
      </c>
      <c r="BD1100">
        <v>79</v>
      </c>
      <c r="BE1100">
        <v>69</v>
      </c>
      <c r="BF1100">
        <v>60</v>
      </c>
      <c r="BG1100">
        <v>65</v>
      </c>
      <c r="BH1100">
        <v>77</v>
      </c>
      <c r="BI1100">
        <v>72</v>
      </c>
      <c r="BJ1100">
        <v>67</v>
      </c>
      <c r="BK1100">
        <v>8</v>
      </c>
      <c r="BL1100">
        <v>14</v>
      </c>
      <c r="BM1100">
        <v>10</v>
      </c>
      <c r="BN1100">
        <v>10</v>
      </c>
      <c r="BO1100">
        <v>12</v>
      </c>
      <c r="BP1100">
        <v>50</v>
      </c>
      <c r="BQ1100">
        <v>70</v>
      </c>
      <c r="BR1100">
        <v>75</v>
      </c>
      <c r="BS1100">
        <v>29</v>
      </c>
      <c r="BT1100">
        <v>73</v>
      </c>
      <c r="BU1100">
        <v>73</v>
      </c>
    </row>
    <row r="1101" spans="1:73" x14ac:dyDescent="0.25">
      <c r="A1101" t="s">
        <v>1277</v>
      </c>
      <c r="B1101">
        <v>5</v>
      </c>
      <c r="C1101" t="s">
        <v>84</v>
      </c>
      <c r="D1101">
        <v>34</v>
      </c>
      <c r="E1101">
        <f>Merge6[[#This Row],[age]]^2</f>
        <v>1156</v>
      </c>
      <c r="F1101" s="1">
        <v>5000000</v>
      </c>
      <c r="G1101" s="1">
        <v>8000000</v>
      </c>
      <c r="H1101" s="1">
        <f>Merge6[[#This Row],[MV at time]]/1000000</f>
        <v>5</v>
      </c>
      <c r="I1101" s="1">
        <f>Merge6[[#This Row],[fee]]/1000000</f>
        <v>8</v>
      </c>
      <c r="J1101" s="2">
        <f>Merge6[[#This Row],[fee]]/Merge6[[#This Row],[MV at time]]</f>
        <v>1.6</v>
      </c>
      <c r="K1101" t="s">
        <v>1233</v>
      </c>
      <c r="L1101" t="s">
        <v>387</v>
      </c>
      <c r="M1101" t="s">
        <v>288</v>
      </c>
      <c r="N1101" t="s">
        <v>240</v>
      </c>
      <c r="O110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10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3</v>
      </c>
      <c r="Q1101" t="s">
        <v>91</v>
      </c>
      <c r="R1101" t="s">
        <v>91</v>
      </c>
      <c r="S1101">
        <v>85</v>
      </c>
      <c r="T1101">
        <v>85</v>
      </c>
      <c r="U1101">
        <f>Merge6[[#This Row],[POT]]-Merge6[[#This Row],[TOT]]</f>
        <v>0</v>
      </c>
      <c r="V1101" t="s">
        <v>8</v>
      </c>
      <c r="W1101">
        <f>IF(Merge6[[#This Row],[Preffoot]]="Right",1,0)</f>
        <v>1</v>
      </c>
      <c r="X1101" t="s">
        <v>87</v>
      </c>
      <c r="Y1101">
        <f>IF(Merge6[[#This Row],[Position2]]="GK",1,0)</f>
        <v>1</v>
      </c>
      <c r="Z1101">
        <f>IF(Merge6[[#This Row],[Position2]]="LB",1,0)</f>
        <v>0</v>
      </c>
      <c r="AA1101">
        <f>IF(Merge6[[#This Row],[Position2]]="CB",1,0)</f>
        <v>0</v>
      </c>
      <c r="AB1101">
        <f>IF(Merge6[[#This Row],[Position2]]="RB",1,0)</f>
        <v>0</v>
      </c>
      <c r="AC1101">
        <f>IF(Merge6[[#This Row],[Position2]]="LWB",1,0)</f>
        <v>0</v>
      </c>
      <c r="AD1101">
        <f>IF(Merge6[[#This Row],[Position2]]="RWB",1,0)</f>
        <v>0</v>
      </c>
      <c r="AE1101">
        <f>IF(Merge6[[#This Row],[Position2]]="LM",1,0)</f>
        <v>0</v>
      </c>
      <c r="AF1101">
        <f>IF(Merge6[[#This Row],[Position2]]="CDM",1,0)</f>
        <v>0</v>
      </c>
      <c r="AG1101">
        <f>IF(Merge6[[#This Row],[Position2]]="CM",1,0)</f>
        <v>0</v>
      </c>
      <c r="AH1101">
        <f>IF(Merge6[[#This Row],[Position2]]="CAM",1,0)</f>
        <v>0</v>
      </c>
      <c r="AI1101">
        <f>IF(Merge6[[#This Row],[Position2]]="RM",1,0)</f>
        <v>0</v>
      </c>
      <c r="AJ1101">
        <f>IF(Merge6[[#This Row],[Position2]]="LW",1,0)</f>
        <v>0</v>
      </c>
      <c r="AK1101">
        <f>IF(Merge6[[#This Row],[Position2]]="RW",1,0)</f>
        <v>0</v>
      </c>
      <c r="AL1101">
        <f>IF(Merge6[[#This Row],[Position2]]="CF",1,0)</f>
        <v>0</v>
      </c>
      <c r="AM1101">
        <f>IF(Merge6[[#This Row],[Position2]]="ST",1,0)</f>
        <v>0</v>
      </c>
      <c r="AN1101">
        <v>25</v>
      </c>
      <c r="AO1101">
        <v>15</v>
      </c>
      <c r="AP1101">
        <v>13</v>
      </c>
      <c r="AQ1101">
        <v>40</v>
      </c>
      <c r="AR1101">
        <v>31</v>
      </c>
      <c r="AS1101">
        <v>10</v>
      </c>
      <c r="AT1101">
        <v>62</v>
      </c>
      <c r="AU1101">
        <v>13</v>
      </c>
      <c r="AV1101">
        <v>12</v>
      </c>
      <c r="AW1101">
        <v>12</v>
      </c>
      <c r="AX1101">
        <v>13</v>
      </c>
      <c r="AY1101">
        <v>24</v>
      </c>
      <c r="AZ1101">
        <v>8</v>
      </c>
      <c r="BA1101" t="s">
        <v>1234</v>
      </c>
      <c r="BB1101">
        <v>12</v>
      </c>
      <c r="BC1101">
        <v>19</v>
      </c>
      <c r="BD1101">
        <v>48</v>
      </c>
      <c r="BE1101">
        <v>45</v>
      </c>
      <c r="BF1101">
        <v>68</v>
      </c>
      <c r="BG1101">
        <v>58</v>
      </c>
      <c r="BH1101">
        <v>54</v>
      </c>
      <c r="BI1101">
        <v>55</v>
      </c>
      <c r="BJ1101">
        <v>73</v>
      </c>
      <c r="BK1101">
        <v>86</v>
      </c>
      <c r="BL1101">
        <v>78</v>
      </c>
      <c r="BM1101">
        <v>81</v>
      </c>
      <c r="BN1101">
        <v>82</v>
      </c>
      <c r="BO1101">
        <v>90</v>
      </c>
      <c r="BP1101">
        <v>38</v>
      </c>
      <c r="BQ1101">
        <v>82</v>
      </c>
      <c r="BR1101">
        <v>15</v>
      </c>
      <c r="BS1101">
        <v>21</v>
      </c>
      <c r="BT1101">
        <v>64</v>
      </c>
      <c r="BU1101">
        <v>57</v>
      </c>
    </row>
    <row r="1102" spans="1:73" x14ac:dyDescent="0.25">
      <c r="A1102" t="s">
        <v>959</v>
      </c>
      <c r="B1102">
        <v>27</v>
      </c>
      <c r="C1102" t="s">
        <v>71</v>
      </c>
      <c r="D1102">
        <v>27</v>
      </c>
      <c r="E1102">
        <f>Merge6[[#This Row],[age]]^2</f>
        <v>729</v>
      </c>
      <c r="F1102" s="1">
        <v>22500000</v>
      </c>
      <c r="G1102" s="1">
        <v>27000000</v>
      </c>
      <c r="H1102" s="1">
        <f>Merge6[[#This Row],[MV at time]]/1000000</f>
        <v>22.5</v>
      </c>
      <c r="I1102" s="1">
        <f>Merge6[[#This Row],[fee]]/1000000</f>
        <v>27</v>
      </c>
      <c r="J1102" s="2">
        <f>Merge6[[#This Row],[fee]]/Merge6[[#This Row],[MV at time]]</f>
        <v>1.2</v>
      </c>
      <c r="K1102" t="s">
        <v>773</v>
      </c>
      <c r="L1102" t="s">
        <v>133</v>
      </c>
      <c r="M1102" t="s">
        <v>732</v>
      </c>
      <c r="N1102" t="s">
        <v>206</v>
      </c>
      <c r="O110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0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102" t="s">
        <v>31</v>
      </c>
      <c r="R1102" t="s">
        <v>6</v>
      </c>
      <c r="S1102">
        <v>83</v>
      </c>
      <c r="T1102">
        <v>83</v>
      </c>
      <c r="U1102">
        <f>Merge6[[#This Row],[POT]]-Merge6[[#This Row],[TOT]]</f>
        <v>0</v>
      </c>
      <c r="V1102" t="s">
        <v>8</v>
      </c>
      <c r="W1102">
        <f>IF(Merge6[[#This Row],[Preffoot]]="Right",1,0)</f>
        <v>1</v>
      </c>
      <c r="X1102" t="s">
        <v>77</v>
      </c>
      <c r="Y1102">
        <f>IF(Merge6[[#This Row],[Position2]]="GK",1,0)</f>
        <v>0</v>
      </c>
      <c r="Z1102">
        <f>IF(Merge6[[#This Row],[Position2]]="LB",1,0)</f>
        <v>0</v>
      </c>
      <c r="AA1102">
        <f>IF(Merge6[[#This Row],[Position2]]="CB",1,0)</f>
        <v>0</v>
      </c>
      <c r="AB1102">
        <f>IF(Merge6[[#This Row],[Position2]]="RB",1,0)</f>
        <v>0</v>
      </c>
      <c r="AC1102">
        <f>IF(Merge6[[#This Row],[Position2]]="LWB",1,0)</f>
        <v>0</v>
      </c>
      <c r="AD1102">
        <f>IF(Merge6[[#This Row],[Position2]]="RWB",1,0)</f>
        <v>0</v>
      </c>
      <c r="AE1102">
        <f>IF(Merge6[[#This Row],[Position2]]="LM",1,0)</f>
        <v>1</v>
      </c>
      <c r="AF1102">
        <f>IF(Merge6[[#This Row],[Position2]]="CDM",1,0)</f>
        <v>0</v>
      </c>
      <c r="AG1102">
        <f>IF(Merge6[[#This Row],[Position2]]="CM",1,0)</f>
        <v>0</v>
      </c>
      <c r="AH1102">
        <f>IF(Merge6[[#This Row],[Position2]]="CAM",1,0)</f>
        <v>0</v>
      </c>
      <c r="AI1102">
        <f>IF(Merge6[[#This Row],[Position2]]="RM",1,0)</f>
        <v>0</v>
      </c>
      <c r="AJ1102">
        <f>IF(Merge6[[#This Row],[Position2]]="LW",1,0)</f>
        <v>0</v>
      </c>
      <c r="AK1102">
        <f>IF(Merge6[[#This Row],[Position2]]="RW",1,0)</f>
        <v>0</v>
      </c>
      <c r="AL1102">
        <f>IF(Merge6[[#This Row],[Position2]]="CF",1,0)</f>
        <v>0</v>
      </c>
      <c r="AM1102">
        <f>IF(Merge6[[#This Row],[Position2]]="ST",1,0)</f>
        <v>0</v>
      </c>
      <c r="AN1102">
        <v>83</v>
      </c>
      <c r="AO1102">
        <v>86</v>
      </c>
      <c r="AP1102">
        <v>82</v>
      </c>
      <c r="AQ1102">
        <v>77</v>
      </c>
      <c r="AR1102">
        <v>73</v>
      </c>
      <c r="AS1102">
        <v>53</v>
      </c>
      <c r="AT1102">
        <v>85</v>
      </c>
      <c r="AU1102">
        <v>81</v>
      </c>
      <c r="AV1102">
        <v>82</v>
      </c>
      <c r="AW1102">
        <v>81</v>
      </c>
      <c r="AX1102">
        <v>79</v>
      </c>
      <c r="AY1102">
        <v>81</v>
      </c>
      <c r="AZ1102">
        <v>70</v>
      </c>
      <c r="BA1102">
        <v>44</v>
      </c>
      <c r="BB1102">
        <v>35</v>
      </c>
      <c r="BC1102">
        <v>47</v>
      </c>
      <c r="BD1102">
        <v>85</v>
      </c>
      <c r="BE1102">
        <v>77</v>
      </c>
      <c r="BF1102">
        <v>61</v>
      </c>
      <c r="BG1102">
        <v>71</v>
      </c>
      <c r="BH1102">
        <v>88</v>
      </c>
      <c r="BI1102">
        <v>87</v>
      </c>
      <c r="BJ1102">
        <v>71</v>
      </c>
      <c r="BK1102">
        <v>10</v>
      </c>
      <c r="BL1102">
        <v>9</v>
      </c>
      <c r="BM1102">
        <v>11</v>
      </c>
      <c r="BN1102">
        <v>9</v>
      </c>
      <c r="BO1102">
        <v>10</v>
      </c>
      <c r="BP1102">
        <v>65</v>
      </c>
      <c r="BQ1102">
        <v>80</v>
      </c>
      <c r="BR1102">
        <v>79</v>
      </c>
      <c r="BS1102">
        <v>43</v>
      </c>
      <c r="BT1102">
        <v>74</v>
      </c>
      <c r="BU1102">
        <v>79</v>
      </c>
    </row>
    <row r="1103" spans="1:73" x14ac:dyDescent="0.25">
      <c r="A1103" t="s">
        <v>496</v>
      </c>
      <c r="B1103">
        <v>41</v>
      </c>
      <c r="C1103" t="s">
        <v>1</v>
      </c>
      <c r="D1103">
        <v>29</v>
      </c>
      <c r="E1103">
        <f>Merge6[[#This Row],[age]]^2</f>
        <v>841</v>
      </c>
      <c r="F1103" s="1">
        <v>7500000</v>
      </c>
      <c r="G1103" s="1">
        <v>10000000</v>
      </c>
      <c r="H1103" s="1">
        <f>Merge6[[#This Row],[MV at time]]/1000000</f>
        <v>7.5</v>
      </c>
      <c r="I1103" s="1">
        <f>Merge6[[#This Row],[fee]]/1000000</f>
        <v>10</v>
      </c>
      <c r="J1103" s="2">
        <f>Merge6[[#This Row],[fee]]/Merge6[[#This Row],[MV at time]]</f>
        <v>1.3333333333333333</v>
      </c>
      <c r="K1103" t="s">
        <v>2</v>
      </c>
      <c r="L1103" t="s">
        <v>324</v>
      </c>
      <c r="M1103" t="s">
        <v>225</v>
      </c>
      <c r="N1103" t="s">
        <v>244</v>
      </c>
      <c r="O110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110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1103" t="s">
        <v>66</v>
      </c>
      <c r="R1103" t="s">
        <v>66</v>
      </c>
      <c r="S1103">
        <v>80</v>
      </c>
      <c r="T1103">
        <v>82</v>
      </c>
      <c r="U1103">
        <f>Merge6[[#This Row],[POT]]-Merge6[[#This Row],[TOT]]</f>
        <v>2</v>
      </c>
      <c r="V1103" t="s">
        <v>43</v>
      </c>
      <c r="W1103">
        <f>IF(Merge6[[#This Row],[Preffoot]]="Right",1,0)</f>
        <v>0</v>
      </c>
      <c r="X1103" t="s">
        <v>9</v>
      </c>
      <c r="Y1103">
        <f>IF(Merge6[[#This Row],[Position2]]="GK",1,0)</f>
        <v>0</v>
      </c>
      <c r="Z1103">
        <f>IF(Merge6[[#This Row],[Position2]]="LB",1,0)</f>
        <v>0</v>
      </c>
      <c r="AA1103">
        <f>IF(Merge6[[#This Row],[Position2]]="CB",1,0)</f>
        <v>1</v>
      </c>
      <c r="AB1103">
        <f>IF(Merge6[[#This Row],[Position2]]="RB",1,0)</f>
        <v>0</v>
      </c>
      <c r="AC1103">
        <f>IF(Merge6[[#This Row],[Position2]]="LWB",1,0)</f>
        <v>0</v>
      </c>
      <c r="AD1103">
        <f>IF(Merge6[[#This Row],[Position2]]="RWB",1,0)</f>
        <v>0</v>
      </c>
      <c r="AE1103">
        <f>IF(Merge6[[#This Row],[Position2]]="LM",1,0)</f>
        <v>0</v>
      </c>
      <c r="AF1103">
        <f>IF(Merge6[[#This Row],[Position2]]="CDM",1,0)</f>
        <v>0</v>
      </c>
      <c r="AG1103">
        <f>IF(Merge6[[#This Row],[Position2]]="CM",1,0)</f>
        <v>0</v>
      </c>
      <c r="AH1103">
        <f>IF(Merge6[[#This Row],[Position2]]="CAM",1,0)</f>
        <v>0</v>
      </c>
      <c r="AI1103">
        <f>IF(Merge6[[#This Row],[Position2]]="RM",1,0)</f>
        <v>0</v>
      </c>
      <c r="AJ1103">
        <f>IF(Merge6[[#This Row],[Position2]]="LW",1,0)</f>
        <v>0</v>
      </c>
      <c r="AK1103">
        <f>IF(Merge6[[#This Row],[Position2]]="RW",1,0)</f>
        <v>0</v>
      </c>
      <c r="AL1103">
        <f>IF(Merge6[[#This Row],[Position2]]="CF",1,0)</f>
        <v>0</v>
      </c>
      <c r="AM1103">
        <f>IF(Merge6[[#This Row],[Position2]]="ST",1,0)</f>
        <v>0</v>
      </c>
      <c r="AN1103">
        <v>77</v>
      </c>
      <c r="AO1103">
        <v>69</v>
      </c>
      <c r="AP1103">
        <v>68</v>
      </c>
      <c r="AQ1103">
        <v>78</v>
      </c>
      <c r="AR1103">
        <v>84</v>
      </c>
      <c r="AS1103">
        <v>69</v>
      </c>
      <c r="AT1103">
        <v>87</v>
      </c>
      <c r="AU1103">
        <v>57</v>
      </c>
      <c r="AV1103">
        <v>84</v>
      </c>
      <c r="AW1103">
        <v>75</v>
      </c>
      <c r="AX1103">
        <v>77</v>
      </c>
      <c r="AY1103">
        <v>50</v>
      </c>
      <c r="AZ1103">
        <v>53</v>
      </c>
      <c r="BA1103">
        <v>82</v>
      </c>
      <c r="BB1103">
        <v>81</v>
      </c>
      <c r="BC1103">
        <v>83</v>
      </c>
      <c r="BD1103">
        <v>69</v>
      </c>
      <c r="BE1103">
        <v>82</v>
      </c>
      <c r="BF1103">
        <v>75</v>
      </c>
      <c r="BG1103">
        <v>73</v>
      </c>
      <c r="BH1103">
        <v>74</v>
      </c>
      <c r="BI1103">
        <v>72</v>
      </c>
      <c r="BJ1103">
        <v>74</v>
      </c>
      <c r="BK1103">
        <v>12</v>
      </c>
      <c r="BL1103">
        <v>12</v>
      </c>
      <c r="BM1103">
        <v>16</v>
      </c>
      <c r="BN1103">
        <v>7</v>
      </c>
      <c r="BO1103">
        <v>6</v>
      </c>
      <c r="BP1103">
        <v>82</v>
      </c>
      <c r="BQ1103">
        <v>77</v>
      </c>
      <c r="BR1103">
        <v>53</v>
      </c>
      <c r="BS1103">
        <v>82</v>
      </c>
      <c r="BT1103">
        <v>75</v>
      </c>
      <c r="BU1103">
        <v>78</v>
      </c>
    </row>
    <row r="1104" spans="1:73" x14ac:dyDescent="0.25">
      <c r="A1104" t="s">
        <v>970</v>
      </c>
      <c r="B1104">
        <v>32</v>
      </c>
      <c r="C1104" t="s">
        <v>71</v>
      </c>
      <c r="D1104">
        <v>23</v>
      </c>
      <c r="E1104">
        <f>Merge6[[#This Row],[age]]^2</f>
        <v>529</v>
      </c>
      <c r="F1104" s="1">
        <v>8000000</v>
      </c>
      <c r="G1104" s="1">
        <v>5910000</v>
      </c>
      <c r="H1104" s="1">
        <f>Merge6[[#This Row],[MV at time]]/1000000</f>
        <v>8</v>
      </c>
      <c r="I1104" s="1">
        <f>Merge6[[#This Row],[fee]]/1000000</f>
        <v>5.91</v>
      </c>
      <c r="J1104" s="2">
        <f>Merge6[[#This Row],[fee]]/Merge6[[#This Row],[MV at time]]</f>
        <v>0.73875000000000002</v>
      </c>
      <c r="K1104" t="s">
        <v>773</v>
      </c>
      <c r="L1104" t="s">
        <v>731</v>
      </c>
      <c r="M1104" t="s">
        <v>725</v>
      </c>
      <c r="N1104" t="s">
        <v>45</v>
      </c>
      <c r="O110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0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104" t="s">
        <v>30</v>
      </c>
      <c r="R1104" t="s">
        <v>46</v>
      </c>
      <c r="S1104">
        <v>77</v>
      </c>
      <c r="T1104">
        <v>83</v>
      </c>
      <c r="U1104">
        <f>Merge6[[#This Row],[POT]]-Merge6[[#This Row],[TOT]]</f>
        <v>6</v>
      </c>
      <c r="V1104" t="s">
        <v>8</v>
      </c>
      <c r="W1104">
        <f>IF(Merge6[[#This Row],[Preffoot]]="Right",1,0)</f>
        <v>1</v>
      </c>
      <c r="X1104" t="s">
        <v>77</v>
      </c>
      <c r="Y1104">
        <f>IF(Merge6[[#This Row],[Position2]]="GK",1,0)</f>
        <v>0</v>
      </c>
      <c r="Z1104">
        <f>IF(Merge6[[#This Row],[Position2]]="LB",1,0)</f>
        <v>0</v>
      </c>
      <c r="AA1104">
        <f>IF(Merge6[[#This Row],[Position2]]="CB",1,0)</f>
        <v>0</v>
      </c>
      <c r="AB1104">
        <f>IF(Merge6[[#This Row],[Position2]]="RB",1,0)</f>
        <v>0</v>
      </c>
      <c r="AC1104">
        <f>IF(Merge6[[#This Row],[Position2]]="LWB",1,0)</f>
        <v>0</v>
      </c>
      <c r="AD1104">
        <f>IF(Merge6[[#This Row],[Position2]]="RWB",1,0)</f>
        <v>0</v>
      </c>
      <c r="AE1104">
        <f>IF(Merge6[[#This Row],[Position2]]="LM",1,0)</f>
        <v>1</v>
      </c>
      <c r="AF1104">
        <f>IF(Merge6[[#This Row],[Position2]]="CDM",1,0)</f>
        <v>0</v>
      </c>
      <c r="AG1104">
        <f>IF(Merge6[[#This Row],[Position2]]="CM",1,0)</f>
        <v>0</v>
      </c>
      <c r="AH1104">
        <f>IF(Merge6[[#This Row],[Position2]]="CAM",1,0)</f>
        <v>0</v>
      </c>
      <c r="AI1104">
        <f>IF(Merge6[[#This Row],[Position2]]="RM",1,0)</f>
        <v>0</v>
      </c>
      <c r="AJ1104">
        <f>IF(Merge6[[#This Row],[Position2]]="LW",1,0)</f>
        <v>0</v>
      </c>
      <c r="AK1104">
        <f>IF(Merge6[[#This Row],[Position2]]="RW",1,0)</f>
        <v>0</v>
      </c>
      <c r="AL1104">
        <f>IF(Merge6[[#This Row],[Position2]]="CF",1,0)</f>
        <v>0</v>
      </c>
      <c r="AM1104">
        <f>IF(Merge6[[#This Row],[Position2]]="ST",1,0)</f>
        <v>0</v>
      </c>
      <c r="AN1104">
        <v>78</v>
      </c>
      <c r="AO1104">
        <v>83</v>
      </c>
      <c r="AP1104">
        <v>75</v>
      </c>
      <c r="AQ1104">
        <v>75</v>
      </c>
      <c r="AR1104">
        <v>68</v>
      </c>
      <c r="AS1104">
        <v>35</v>
      </c>
      <c r="AT1104">
        <v>74</v>
      </c>
      <c r="AU1104">
        <v>69</v>
      </c>
      <c r="AV1104">
        <v>71</v>
      </c>
      <c r="AW1104">
        <v>80</v>
      </c>
      <c r="AX1104">
        <v>74</v>
      </c>
      <c r="AY1104">
        <v>71</v>
      </c>
      <c r="AZ1104">
        <v>70</v>
      </c>
      <c r="BA1104">
        <v>42</v>
      </c>
      <c r="BB1104">
        <v>20</v>
      </c>
      <c r="BC1104">
        <v>34</v>
      </c>
      <c r="BD1104">
        <v>86</v>
      </c>
      <c r="BE1104">
        <v>73</v>
      </c>
      <c r="BF1104">
        <v>56</v>
      </c>
      <c r="BG1104">
        <v>95</v>
      </c>
      <c r="BH1104">
        <v>80</v>
      </c>
      <c r="BI1104">
        <v>92</v>
      </c>
      <c r="BJ1104">
        <v>49</v>
      </c>
      <c r="BK1104">
        <v>13</v>
      </c>
      <c r="BL1104">
        <v>13</v>
      </c>
      <c r="BM1104">
        <v>7</v>
      </c>
      <c r="BN1104">
        <v>9</v>
      </c>
      <c r="BO1104">
        <v>6</v>
      </c>
      <c r="BP1104">
        <v>43</v>
      </c>
      <c r="BQ1104">
        <v>75</v>
      </c>
      <c r="BR1104">
        <v>70</v>
      </c>
      <c r="BS1104">
        <v>34</v>
      </c>
      <c r="BT1104">
        <v>73</v>
      </c>
      <c r="BU1104">
        <v>80</v>
      </c>
    </row>
    <row r="1105" spans="1:73" x14ac:dyDescent="0.25">
      <c r="A1105" t="s">
        <v>268</v>
      </c>
      <c r="B1105">
        <v>58</v>
      </c>
      <c r="C1105" t="s">
        <v>1</v>
      </c>
      <c r="D1105">
        <v>23</v>
      </c>
      <c r="E1105">
        <f>Merge6[[#This Row],[age]]^2</f>
        <v>529</v>
      </c>
      <c r="F1105" s="1">
        <v>20000000</v>
      </c>
      <c r="G1105" s="1">
        <v>30250000</v>
      </c>
      <c r="H1105" s="1">
        <f>Merge6[[#This Row],[MV at time]]/1000000</f>
        <v>20</v>
      </c>
      <c r="I1105" s="1">
        <f>Merge6[[#This Row],[fee]]/1000000</f>
        <v>30.25</v>
      </c>
      <c r="J1105" s="2">
        <f>Merge6[[#This Row],[fee]]/Merge6[[#This Row],[MV at time]]</f>
        <v>1.5125</v>
      </c>
      <c r="K1105" t="s">
        <v>2</v>
      </c>
      <c r="L1105" t="s">
        <v>121</v>
      </c>
      <c r="M1105" t="s">
        <v>35</v>
      </c>
      <c r="N1105" t="s">
        <v>94</v>
      </c>
      <c r="O110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10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05" t="s">
        <v>6</v>
      </c>
      <c r="R1105" t="s">
        <v>60</v>
      </c>
      <c r="S1105">
        <v>80</v>
      </c>
      <c r="T1105">
        <v>87</v>
      </c>
      <c r="U1105">
        <f>Merge6[[#This Row],[POT]]-Merge6[[#This Row],[TOT]]</f>
        <v>7</v>
      </c>
      <c r="V1105" t="s">
        <v>8</v>
      </c>
      <c r="W1105">
        <f>IF(Merge6[[#This Row],[Preffoot]]="Right",1,0)</f>
        <v>1</v>
      </c>
      <c r="X1105" t="s">
        <v>9</v>
      </c>
      <c r="Y1105">
        <f>IF(Merge6[[#This Row],[Position2]]="GK",1,0)</f>
        <v>0</v>
      </c>
      <c r="Z1105">
        <f>IF(Merge6[[#This Row],[Position2]]="LB",1,0)</f>
        <v>0</v>
      </c>
      <c r="AA1105">
        <f>IF(Merge6[[#This Row],[Position2]]="CB",1,0)</f>
        <v>1</v>
      </c>
      <c r="AB1105">
        <f>IF(Merge6[[#This Row],[Position2]]="RB",1,0)</f>
        <v>0</v>
      </c>
      <c r="AC1105">
        <f>IF(Merge6[[#This Row],[Position2]]="LWB",1,0)</f>
        <v>0</v>
      </c>
      <c r="AD1105">
        <f>IF(Merge6[[#This Row],[Position2]]="RWB",1,0)</f>
        <v>0</v>
      </c>
      <c r="AE1105">
        <f>IF(Merge6[[#This Row],[Position2]]="LM",1,0)</f>
        <v>0</v>
      </c>
      <c r="AF1105">
        <f>IF(Merge6[[#This Row],[Position2]]="CDM",1,0)</f>
        <v>0</v>
      </c>
      <c r="AG1105">
        <f>IF(Merge6[[#This Row],[Position2]]="CM",1,0)</f>
        <v>0</v>
      </c>
      <c r="AH1105">
        <f>IF(Merge6[[#This Row],[Position2]]="CAM",1,0)</f>
        <v>0</v>
      </c>
      <c r="AI1105">
        <f>IF(Merge6[[#This Row],[Position2]]="RM",1,0)</f>
        <v>0</v>
      </c>
      <c r="AJ1105">
        <f>IF(Merge6[[#This Row],[Position2]]="LW",1,0)</f>
        <v>0</v>
      </c>
      <c r="AK1105">
        <f>IF(Merge6[[#This Row],[Position2]]="RW",1,0)</f>
        <v>0</v>
      </c>
      <c r="AL1105">
        <f>IF(Merge6[[#This Row],[Position2]]="CF",1,0)</f>
        <v>0</v>
      </c>
      <c r="AM1105">
        <f>IF(Merge6[[#This Row],[Position2]]="ST",1,0)</f>
        <v>0</v>
      </c>
      <c r="AN1105">
        <v>53</v>
      </c>
      <c r="AO1105">
        <v>60</v>
      </c>
      <c r="AP1105">
        <v>43</v>
      </c>
      <c r="AQ1105">
        <v>75</v>
      </c>
      <c r="AR1105">
        <v>52</v>
      </c>
      <c r="AS1105">
        <v>83</v>
      </c>
      <c r="AT1105">
        <v>70</v>
      </c>
      <c r="AU1105">
        <v>51</v>
      </c>
      <c r="AV1105">
        <v>50</v>
      </c>
      <c r="AW1105">
        <v>38</v>
      </c>
      <c r="AX1105">
        <v>30</v>
      </c>
      <c r="AY1105">
        <v>53</v>
      </c>
      <c r="AZ1105">
        <v>41</v>
      </c>
      <c r="BA1105">
        <v>81</v>
      </c>
      <c r="BB1105">
        <v>78</v>
      </c>
      <c r="BC1105">
        <v>84</v>
      </c>
      <c r="BD1105">
        <v>53</v>
      </c>
      <c r="BE1105">
        <v>81</v>
      </c>
      <c r="BF1105">
        <v>92</v>
      </c>
      <c r="BG1105">
        <v>38</v>
      </c>
      <c r="BH1105">
        <v>66</v>
      </c>
      <c r="BI1105">
        <v>54</v>
      </c>
      <c r="BJ1105">
        <v>70</v>
      </c>
      <c r="BK1105">
        <v>9</v>
      </c>
      <c r="BL1105">
        <v>10</v>
      </c>
      <c r="BM1105">
        <v>8</v>
      </c>
      <c r="BN1105">
        <v>12</v>
      </c>
      <c r="BO1105">
        <v>12</v>
      </c>
      <c r="BP1105">
        <v>82</v>
      </c>
      <c r="BQ1105">
        <v>75</v>
      </c>
      <c r="BR1105">
        <v>48</v>
      </c>
      <c r="BS1105">
        <v>75</v>
      </c>
      <c r="BT1105">
        <v>54</v>
      </c>
      <c r="BU1105">
        <v>80</v>
      </c>
    </row>
    <row r="1106" spans="1:73" x14ac:dyDescent="0.25">
      <c r="A1106" t="s">
        <v>461</v>
      </c>
      <c r="B1106">
        <v>10</v>
      </c>
      <c r="C1106" t="s">
        <v>28</v>
      </c>
      <c r="D1106">
        <v>26</v>
      </c>
      <c r="E1106">
        <f>Merge6[[#This Row],[age]]^2</f>
        <v>676</v>
      </c>
      <c r="F1106" s="1">
        <v>6000000</v>
      </c>
      <c r="G1106" s="1">
        <v>10700000</v>
      </c>
      <c r="H1106" s="1">
        <f>Merge6[[#This Row],[MV at time]]/1000000</f>
        <v>6</v>
      </c>
      <c r="I1106" s="1">
        <f>Merge6[[#This Row],[fee]]/1000000</f>
        <v>10.7</v>
      </c>
      <c r="J1106" s="2">
        <f>Merge6[[#This Row],[fee]]/Merge6[[#This Row],[MV at time]]</f>
        <v>1.7833333333333334</v>
      </c>
      <c r="K1106" t="s">
        <v>2</v>
      </c>
      <c r="L1106" t="s">
        <v>259</v>
      </c>
      <c r="M1106" t="s">
        <v>178</v>
      </c>
      <c r="N1106" t="s">
        <v>296</v>
      </c>
      <c r="O110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3</v>
      </c>
      <c r="P110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06" t="s">
        <v>91</v>
      </c>
      <c r="R1106" t="s">
        <v>60</v>
      </c>
      <c r="S1106">
        <v>76</v>
      </c>
      <c r="T1106">
        <v>81</v>
      </c>
      <c r="U1106">
        <f>Merge6[[#This Row],[POT]]-Merge6[[#This Row],[TOT]]</f>
        <v>5</v>
      </c>
      <c r="V1106" t="s">
        <v>8</v>
      </c>
      <c r="W1106">
        <f>IF(Merge6[[#This Row],[Preffoot]]="Right",1,0)</f>
        <v>1</v>
      </c>
      <c r="X1106" t="s">
        <v>15</v>
      </c>
      <c r="Y1106">
        <f>IF(Merge6[[#This Row],[Position2]]="GK",1,0)</f>
        <v>0</v>
      </c>
      <c r="Z1106">
        <f>IF(Merge6[[#This Row],[Position2]]="LB",1,0)</f>
        <v>0</v>
      </c>
      <c r="AA1106">
        <f>IF(Merge6[[#This Row],[Position2]]="CB",1,0)</f>
        <v>0</v>
      </c>
      <c r="AB1106">
        <f>IF(Merge6[[#This Row],[Position2]]="RB",1,0)</f>
        <v>0</v>
      </c>
      <c r="AC1106">
        <f>IF(Merge6[[#This Row],[Position2]]="LWB",1,0)</f>
        <v>0</v>
      </c>
      <c r="AD1106">
        <f>IF(Merge6[[#This Row],[Position2]]="RWB",1,0)</f>
        <v>0</v>
      </c>
      <c r="AE1106">
        <f>IF(Merge6[[#This Row],[Position2]]="LM",1,0)</f>
        <v>0</v>
      </c>
      <c r="AF1106">
        <f>IF(Merge6[[#This Row],[Position2]]="CDM",1,0)</f>
        <v>0</v>
      </c>
      <c r="AG1106">
        <f>IF(Merge6[[#This Row],[Position2]]="CM",1,0)</f>
        <v>0</v>
      </c>
      <c r="AH1106">
        <f>IF(Merge6[[#This Row],[Position2]]="CAM",1,0)</f>
        <v>0</v>
      </c>
      <c r="AI1106">
        <f>IF(Merge6[[#This Row],[Position2]]="RM",1,0)</f>
        <v>0</v>
      </c>
      <c r="AJ1106">
        <f>IF(Merge6[[#This Row],[Position2]]="LW",1,0)</f>
        <v>0</v>
      </c>
      <c r="AK1106">
        <f>IF(Merge6[[#This Row],[Position2]]="RW",1,0)</f>
        <v>0</v>
      </c>
      <c r="AL1106">
        <f>IF(Merge6[[#This Row],[Position2]]="CF",1,0)</f>
        <v>0</v>
      </c>
      <c r="AM1106">
        <f>IF(Merge6[[#This Row],[Position2]]="ST",1,0)</f>
        <v>1</v>
      </c>
      <c r="AN1106">
        <v>77</v>
      </c>
      <c r="AO1106">
        <v>80</v>
      </c>
      <c r="AP1106">
        <v>70</v>
      </c>
      <c r="AQ1106">
        <v>76</v>
      </c>
      <c r="AR1106">
        <v>59</v>
      </c>
      <c r="AS1106">
        <v>73</v>
      </c>
      <c r="AT1106">
        <v>72</v>
      </c>
      <c r="AU1106">
        <v>78</v>
      </c>
      <c r="AV1106">
        <v>67</v>
      </c>
      <c r="AW1106">
        <v>65</v>
      </c>
      <c r="AX1106">
        <v>46</v>
      </c>
      <c r="AY1106">
        <v>56</v>
      </c>
      <c r="AZ1106">
        <v>74</v>
      </c>
      <c r="BA1106">
        <v>36</v>
      </c>
      <c r="BB1106">
        <v>30</v>
      </c>
      <c r="BC1106">
        <v>33</v>
      </c>
      <c r="BD1106">
        <v>79</v>
      </c>
      <c r="BE1106">
        <v>77</v>
      </c>
      <c r="BF1106">
        <v>55</v>
      </c>
      <c r="BG1106">
        <v>79</v>
      </c>
      <c r="BH1106">
        <v>77</v>
      </c>
      <c r="BI1106">
        <v>78</v>
      </c>
      <c r="BJ1106">
        <v>78</v>
      </c>
      <c r="BK1106">
        <v>8</v>
      </c>
      <c r="BL1106">
        <v>7</v>
      </c>
      <c r="BM1106">
        <v>15</v>
      </c>
      <c r="BN1106">
        <v>15</v>
      </c>
      <c r="BO1106">
        <v>14</v>
      </c>
      <c r="BP1106">
        <v>50</v>
      </c>
      <c r="BQ1106">
        <v>79</v>
      </c>
      <c r="BR1106">
        <v>79</v>
      </c>
      <c r="BS1106">
        <v>39</v>
      </c>
      <c r="BT1106">
        <v>70</v>
      </c>
      <c r="BU1106">
        <v>75</v>
      </c>
    </row>
    <row r="1107" spans="1:73" x14ac:dyDescent="0.25">
      <c r="A1107" t="s">
        <v>764</v>
      </c>
      <c r="B1107">
        <v>35</v>
      </c>
      <c r="C1107" t="s">
        <v>57</v>
      </c>
      <c r="D1107">
        <v>22</v>
      </c>
      <c r="E1107">
        <f>Merge6[[#This Row],[age]]^2</f>
        <v>484</v>
      </c>
      <c r="F1107" s="1">
        <v>38000000</v>
      </c>
      <c r="G1107" s="1">
        <v>45000000</v>
      </c>
      <c r="H1107" s="1">
        <f>Merge6[[#This Row],[MV at time]]/1000000</f>
        <v>38</v>
      </c>
      <c r="I1107" s="1">
        <f>Merge6[[#This Row],[fee]]/1000000</f>
        <v>45</v>
      </c>
      <c r="J1107" s="2">
        <f>Merge6[[#This Row],[fee]]/Merge6[[#This Row],[MV at time]]</f>
        <v>1.1842105263157894</v>
      </c>
      <c r="K1107" t="s">
        <v>509</v>
      </c>
      <c r="L1107" t="s">
        <v>133</v>
      </c>
      <c r="M1107" t="s">
        <v>59</v>
      </c>
      <c r="N1107" t="s">
        <v>216</v>
      </c>
      <c r="O110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10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07" t="s">
        <v>55</v>
      </c>
      <c r="R1107" t="s">
        <v>60</v>
      </c>
      <c r="S1107">
        <v>81</v>
      </c>
      <c r="T1107">
        <v>87</v>
      </c>
      <c r="U1107">
        <f>Merge6[[#This Row],[POT]]-Merge6[[#This Row],[TOT]]</f>
        <v>6</v>
      </c>
      <c r="V1107" t="s">
        <v>8</v>
      </c>
      <c r="W1107">
        <f>IF(Merge6[[#This Row],[Preffoot]]="Right",1,0)</f>
        <v>1</v>
      </c>
      <c r="X1107" t="s">
        <v>20</v>
      </c>
      <c r="Y1107">
        <f>IF(Merge6[[#This Row],[Position2]]="GK",1,0)</f>
        <v>0</v>
      </c>
      <c r="Z1107">
        <f>IF(Merge6[[#This Row],[Position2]]="LB",1,0)</f>
        <v>0</v>
      </c>
      <c r="AA1107">
        <f>IF(Merge6[[#This Row],[Position2]]="CB",1,0)</f>
        <v>0</v>
      </c>
      <c r="AB1107">
        <f>IF(Merge6[[#This Row],[Position2]]="RB",1,0)</f>
        <v>0</v>
      </c>
      <c r="AC1107">
        <f>IF(Merge6[[#This Row],[Position2]]="LWB",1,0)</f>
        <v>0</v>
      </c>
      <c r="AD1107">
        <f>IF(Merge6[[#This Row],[Position2]]="RWB",1,0)</f>
        <v>0</v>
      </c>
      <c r="AE1107">
        <f>IF(Merge6[[#This Row],[Position2]]="LM",1,0)</f>
        <v>0</v>
      </c>
      <c r="AF1107">
        <f>IF(Merge6[[#This Row],[Position2]]="CDM",1,0)</f>
        <v>0</v>
      </c>
      <c r="AG1107">
        <f>IF(Merge6[[#This Row],[Position2]]="CM",1,0)</f>
        <v>1</v>
      </c>
      <c r="AH1107">
        <f>IF(Merge6[[#This Row],[Position2]]="CAM",1,0)</f>
        <v>0</v>
      </c>
      <c r="AI1107">
        <f>IF(Merge6[[#This Row],[Position2]]="RM",1,0)</f>
        <v>0</v>
      </c>
      <c r="AJ1107">
        <f>IF(Merge6[[#This Row],[Position2]]="LW",1,0)</f>
        <v>0</v>
      </c>
      <c r="AK1107">
        <f>IF(Merge6[[#This Row],[Position2]]="RW",1,0)</f>
        <v>0</v>
      </c>
      <c r="AL1107">
        <f>IF(Merge6[[#This Row],[Position2]]="CF",1,0)</f>
        <v>0</v>
      </c>
      <c r="AM1107">
        <f>IF(Merge6[[#This Row],[Position2]]="ST",1,0)</f>
        <v>0</v>
      </c>
      <c r="AN1107">
        <v>83</v>
      </c>
      <c r="AO1107">
        <v>79</v>
      </c>
      <c r="AP1107">
        <v>83</v>
      </c>
      <c r="AQ1107">
        <v>84</v>
      </c>
      <c r="AR1107">
        <v>82</v>
      </c>
      <c r="AS1107">
        <v>64</v>
      </c>
      <c r="AT1107">
        <v>86</v>
      </c>
      <c r="AU1107">
        <v>73</v>
      </c>
      <c r="AV1107">
        <v>84</v>
      </c>
      <c r="AW1107">
        <v>85</v>
      </c>
      <c r="AX1107">
        <v>78</v>
      </c>
      <c r="AY1107">
        <v>72</v>
      </c>
      <c r="AZ1107">
        <v>78</v>
      </c>
      <c r="BA1107">
        <v>66</v>
      </c>
      <c r="BB1107">
        <v>68</v>
      </c>
      <c r="BC1107">
        <v>73</v>
      </c>
      <c r="BD1107">
        <v>67</v>
      </c>
      <c r="BE1107">
        <v>76</v>
      </c>
      <c r="BF1107">
        <v>66</v>
      </c>
      <c r="BG1107">
        <v>77</v>
      </c>
      <c r="BH1107">
        <v>61</v>
      </c>
      <c r="BI1107">
        <v>69</v>
      </c>
      <c r="BJ1107">
        <v>63</v>
      </c>
      <c r="BK1107">
        <v>14</v>
      </c>
      <c r="BL1107">
        <v>6</v>
      </c>
      <c r="BM1107">
        <v>8</v>
      </c>
      <c r="BN1107">
        <v>10</v>
      </c>
      <c r="BO1107">
        <v>12</v>
      </c>
      <c r="BP1107">
        <v>70</v>
      </c>
      <c r="BQ1107">
        <v>77</v>
      </c>
      <c r="BR1107">
        <v>79</v>
      </c>
      <c r="BS1107">
        <v>69</v>
      </c>
      <c r="BT1107">
        <v>83</v>
      </c>
      <c r="BU1107">
        <v>83</v>
      </c>
    </row>
    <row r="1108" spans="1:73" x14ac:dyDescent="0.25">
      <c r="A1108" t="s">
        <v>765</v>
      </c>
      <c r="B1108">
        <v>41</v>
      </c>
      <c r="C1108" t="s">
        <v>28</v>
      </c>
      <c r="D1108">
        <v>22</v>
      </c>
      <c r="E1108">
        <f>Merge6[[#This Row],[age]]^2</f>
        <v>484</v>
      </c>
      <c r="F1108" s="1">
        <v>12000000</v>
      </c>
      <c r="G1108" s="1">
        <v>20000000</v>
      </c>
      <c r="H1108" s="1">
        <f>Merge6[[#This Row],[MV at time]]/1000000</f>
        <v>12</v>
      </c>
      <c r="I1108" s="1">
        <f>Merge6[[#This Row],[fee]]/1000000</f>
        <v>20</v>
      </c>
      <c r="J1108" s="2">
        <f>Merge6[[#This Row],[fee]]/Merge6[[#This Row],[MV at time]]</f>
        <v>1.6666666666666667</v>
      </c>
      <c r="K1108" t="s">
        <v>509</v>
      </c>
      <c r="L1108" t="s">
        <v>117</v>
      </c>
      <c r="M1108" t="s">
        <v>12</v>
      </c>
      <c r="N1108" t="s">
        <v>36</v>
      </c>
      <c r="O110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2</v>
      </c>
      <c r="P110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108" t="s">
        <v>6</v>
      </c>
      <c r="R1108" t="s">
        <v>6</v>
      </c>
      <c r="S1108">
        <v>78</v>
      </c>
      <c r="T1108">
        <v>83</v>
      </c>
      <c r="U1108">
        <f>Merge6[[#This Row],[POT]]-Merge6[[#This Row],[TOT]]</f>
        <v>5</v>
      </c>
      <c r="V1108" t="s">
        <v>43</v>
      </c>
      <c r="W1108">
        <f>IF(Merge6[[#This Row],[Preffoot]]="Right",1,0)</f>
        <v>0</v>
      </c>
      <c r="X1108" t="s">
        <v>15</v>
      </c>
      <c r="Y1108">
        <f>IF(Merge6[[#This Row],[Position2]]="GK",1,0)</f>
        <v>0</v>
      </c>
      <c r="Z1108">
        <f>IF(Merge6[[#This Row],[Position2]]="LB",1,0)</f>
        <v>0</v>
      </c>
      <c r="AA1108">
        <f>IF(Merge6[[#This Row],[Position2]]="CB",1,0)</f>
        <v>0</v>
      </c>
      <c r="AB1108">
        <f>IF(Merge6[[#This Row],[Position2]]="RB",1,0)</f>
        <v>0</v>
      </c>
      <c r="AC1108">
        <f>IF(Merge6[[#This Row],[Position2]]="LWB",1,0)</f>
        <v>0</v>
      </c>
      <c r="AD1108">
        <f>IF(Merge6[[#This Row],[Position2]]="RWB",1,0)</f>
        <v>0</v>
      </c>
      <c r="AE1108">
        <f>IF(Merge6[[#This Row],[Position2]]="LM",1,0)</f>
        <v>0</v>
      </c>
      <c r="AF1108">
        <f>IF(Merge6[[#This Row],[Position2]]="CDM",1,0)</f>
        <v>0</v>
      </c>
      <c r="AG1108">
        <f>IF(Merge6[[#This Row],[Position2]]="CM",1,0)</f>
        <v>0</v>
      </c>
      <c r="AH1108">
        <f>IF(Merge6[[#This Row],[Position2]]="CAM",1,0)</f>
        <v>0</v>
      </c>
      <c r="AI1108">
        <f>IF(Merge6[[#This Row],[Position2]]="RM",1,0)</f>
        <v>0</v>
      </c>
      <c r="AJ1108">
        <f>IF(Merge6[[#This Row],[Position2]]="LW",1,0)</f>
        <v>0</v>
      </c>
      <c r="AK1108">
        <f>IF(Merge6[[#This Row],[Position2]]="RW",1,0)</f>
        <v>0</v>
      </c>
      <c r="AL1108">
        <f>IF(Merge6[[#This Row],[Position2]]="CF",1,0)</f>
        <v>0</v>
      </c>
      <c r="AM1108">
        <f>IF(Merge6[[#This Row],[Position2]]="ST",1,0)</f>
        <v>1</v>
      </c>
      <c r="AN1108">
        <v>74</v>
      </c>
      <c r="AO1108">
        <v>79</v>
      </c>
      <c r="AP1108">
        <v>48</v>
      </c>
      <c r="AQ1108">
        <v>63</v>
      </c>
      <c r="AR1108">
        <v>46</v>
      </c>
      <c r="AS1108">
        <v>80</v>
      </c>
      <c r="AT1108">
        <v>75</v>
      </c>
      <c r="AU1108">
        <v>79</v>
      </c>
      <c r="AV1108">
        <v>69</v>
      </c>
      <c r="AW1108">
        <v>63</v>
      </c>
      <c r="AX1108">
        <v>47</v>
      </c>
      <c r="AY1108">
        <v>67</v>
      </c>
      <c r="AZ1108">
        <v>70</v>
      </c>
      <c r="BA1108">
        <v>27</v>
      </c>
      <c r="BB1108">
        <v>27</v>
      </c>
      <c r="BC1108">
        <v>31</v>
      </c>
      <c r="BD1108">
        <v>74</v>
      </c>
      <c r="BE1108">
        <v>77</v>
      </c>
      <c r="BF1108">
        <v>76</v>
      </c>
      <c r="BG1108">
        <v>50</v>
      </c>
      <c r="BH1108">
        <v>81</v>
      </c>
      <c r="BI1108">
        <v>68</v>
      </c>
      <c r="BJ1108">
        <v>81</v>
      </c>
      <c r="BK1108">
        <v>9</v>
      </c>
      <c r="BL1108">
        <v>13</v>
      </c>
      <c r="BM1108">
        <v>9</v>
      </c>
      <c r="BN1108">
        <v>14</v>
      </c>
      <c r="BO1108">
        <v>13</v>
      </c>
      <c r="BP1108">
        <v>76</v>
      </c>
      <c r="BQ1108">
        <v>77</v>
      </c>
      <c r="BR1108">
        <v>79</v>
      </c>
      <c r="BS1108">
        <v>31</v>
      </c>
      <c r="BT1108">
        <v>52</v>
      </c>
      <c r="BU1108">
        <v>72</v>
      </c>
    </row>
    <row r="1109" spans="1:73" x14ac:dyDescent="0.25">
      <c r="A1109" t="s">
        <v>766</v>
      </c>
      <c r="B1109">
        <v>41</v>
      </c>
      <c r="C1109" t="s">
        <v>57</v>
      </c>
      <c r="D1109">
        <v>21</v>
      </c>
      <c r="E1109">
        <f>Merge6[[#This Row],[age]]^2</f>
        <v>441</v>
      </c>
      <c r="F1109" s="1">
        <v>6000000</v>
      </c>
      <c r="G1109" s="1">
        <v>15000000</v>
      </c>
      <c r="H1109" s="1">
        <f>Merge6[[#This Row],[MV at time]]/1000000</f>
        <v>6</v>
      </c>
      <c r="I1109" s="1">
        <f>Merge6[[#This Row],[fee]]/1000000</f>
        <v>15</v>
      </c>
      <c r="J1109" s="2">
        <f>Merge6[[#This Row],[fee]]/Merge6[[#This Row],[MV at time]]</f>
        <v>2.5</v>
      </c>
      <c r="K1109" t="s">
        <v>509</v>
      </c>
      <c r="L1109" t="s">
        <v>149</v>
      </c>
      <c r="M1109" t="s">
        <v>401</v>
      </c>
      <c r="N1109" t="s">
        <v>59</v>
      </c>
      <c r="O110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10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109" t="s">
        <v>55</v>
      </c>
      <c r="R1109" t="s">
        <v>55</v>
      </c>
      <c r="S1109">
        <v>74</v>
      </c>
      <c r="T1109">
        <v>80</v>
      </c>
      <c r="U1109">
        <f>Merge6[[#This Row],[POT]]-Merge6[[#This Row],[TOT]]</f>
        <v>6</v>
      </c>
      <c r="V1109" t="s">
        <v>8</v>
      </c>
      <c r="W1109">
        <f>IF(Merge6[[#This Row],[Preffoot]]="Right",1,0)</f>
        <v>1</v>
      </c>
      <c r="X1109" t="s">
        <v>20</v>
      </c>
      <c r="Y1109">
        <f>IF(Merge6[[#This Row],[Position2]]="GK",1,0)</f>
        <v>0</v>
      </c>
      <c r="Z1109">
        <f>IF(Merge6[[#This Row],[Position2]]="LB",1,0)</f>
        <v>0</v>
      </c>
      <c r="AA1109">
        <f>IF(Merge6[[#This Row],[Position2]]="CB",1,0)</f>
        <v>0</v>
      </c>
      <c r="AB1109">
        <f>IF(Merge6[[#This Row],[Position2]]="RB",1,0)</f>
        <v>0</v>
      </c>
      <c r="AC1109">
        <f>IF(Merge6[[#This Row],[Position2]]="LWB",1,0)</f>
        <v>0</v>
      </c>
      <c r="AD1109">
        <f>IF(Merge6[[#This Row],[Position2]]="RWB",1,0)</f>
        <v>0</v>
      </c>
      <c r="AE1109">
        <f>IF(Merge6[[#This Row],[Position2]]="LM",1,0)</f>
        <v>0</v>
      </c>
      <c r="AF1109">
        <f>IF(Merge6[[#This Row],[Position2]]="CDM",1,0)</f>
        <v>0</v>
      </c>
      <c r="AG1109">
        <f>IF(Merge6[[#This Row],[Position2]]="CM",1,0)</f>
        <v>1</v>
      </c>
      <c r="AH1109">
        <f>IF(Merge6[[#This Row],[Position2]]="CAM",1,0)</f>
        <v>0</v>
      </c>
      <c r="AI1109">
        <f>IF(Merge6[[#This Row],[Position2]]="RM",1,0)</f>
        <v>0</v>
      </c>
      <c r="AJ1109">
        <f>IF(Merge6[[#This Row],[Position2]]="LW",1,0)</f>
        <v>0</v>
      </c>
      <c r="AK1109">
        <f>IF(Merge6[[#This Row],[Position2]]="RW",1,0)</f>
        <v>0</v>
      </c>
      <c r="AL1109">
        <f>IF(Merge6[[#This Row],[Position2]]="CF",1,0)</f>
        <v>0</v>
      </c>
      <c r="AM1109">
        <f>IF(Merge6[[#This Row],[Position2]]="ST",1,0)</f>
        <v>0</v>
      </c>
      <c r="AN1109">
        <v>74</v>
      </c>
      <c r="AO1109">
        <v>74</v>
      </c>
      <c r="AP1109">
        <v>50</v>
      </c>
      <c r="AQ1109">
        <v>75</v>
      </c>
      <c r="AR1109">
        <v>72</v>
      </c>
      <c r="AS1109">
        <v>58</v>
      </c>
      <c r="AT1109">
        <v>72</v>
      </c>
      <c r="AU1109">
        <v>61</v>
      </c>
      <c r="AV1109">
        <v>68</v>
      </c>
      <c r="AW1109">
        <v>53</v>
      </c>
      <c r="AX1109">
        <v>42</v>
      </c>
      <c r="AY1109">
        <v>64</v>
      </c>
      <c r="AZ1109">
        <v>46</v>
      </c>
      <c r="BA1109">
        <v>68</v>
      </c>
      <c r="BB1109">
        <v>68</v>
      </c>
      <c r="BC1109">
        <v>75</v>
      </c>
      <c r="BD1109">
        <v>76</v>
      </c>
      <c r="BE1109">
        <v>78</v>
      </c>
      <c r="BF1109">
        <v>73</v>
      </c>
      <c r="BG1109">
        <v>75</v>
      </c>
      <c r="BH1109">
        <v>75</v>
      </c>
      <c r="BI1109">
        <v>74</v>
      </c>
      <c r="BJ1109">
        <v>63</v>
      </c>
      <c r="BK1109">
        <v>5</v>
      </c>
      <c r="BL1109">
        <v>12</v>
      </c>
      <c r="BM1109">
        <v>7</v>
      </c>
      <c r="BN1109">
        <v>12</v>
      </c>
      <c r="BO1109">
        <v>9</v>
      </c>
      <c r="BP1109">
        <v>72</v>
      </c>
      <c r="BQ1109">
        <v>74</v>
      </c>
      <c r="BR1109">
        <v>66</v>
      </c>
      <c r="BS1109">
        <v>76</v>
      </c>
      <c r="BT1109">
        <v>70</v>
      </c>
      <c r="BU1109">
        <v>70</v>
      </c>
    </row>
    <row r="1110" spans="1:73" x14ac:dyDescent="0.25">
      <c r="A1110" t="s">
        <v>1383</v>
      </c>
      <c r="B1110">
        <v>29</v>
      </c>
      <c r="C1110" t="s">
        <v>1</v>
      </c>
      <c r="D1110">
        <v>24</v>
      </c>
      <c r="E1110">
        <f>Merge6[[#This Row],[age]]^2</f>
        <v>576</v>
      </c>
      <c r="F1110" s="1">
        <v>7000000</v>
      </c>
      <c r="G1110" s="1">
        <v>11500000</v>
      </c>
      <c r="H1110" s="1">
        <f>Merge6[[#This Row],[MV at time]]/1000000</f>
        <v>7</v>
      </c>
      <c r="I1110" s="1">
        <f>Merge6[[#This Row],[fee]]/1000000</f>
        <v>11.5</v>
      </c>
      <c r="J1110" s="2">
        <f>Merge6[[#This Row],[fee]]/Merge6[[#This Row],[MV at time]]</f>
        <v>1.6428571428571428</v>
      </c>
      <c r="K1110" t="s">
        <v>1233</v>
      </c>
      <c r="L1110" t="s">
        <v>1384</v>
      </c>
      <c r="M1110" t="s">
        <v>1019</v>
      </c>
      <c r="N1110" t="s">
        <v>274</v>
      </c>
      <c r="O111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111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110" t="s">
        <v>75</v>
      </c>
      <c r="R1110" t="s">
        <v>55</v>
      </c>
      <c r="S1110">
        <v>72</v>
      </c>
      <c r="T1110">
        <v>80</v>
      </c>
      <c r="U1110">
        <f>Merge6[[#This Row],[POT]]-Merge6[[#This Row],[TOT]]</f>
        <v>8</v>
      </c>
      <c r="V1110" t="s">
        <v>8</v>
      </c>
      <c r="W1110">
        <f>IF(Merge6[[#This Row],[Preffoot]]="Right",1,0)</f>
        <v>1</v>
      </c>
      <c r="X1110" t="s">
        <v>9</v>
      </c>
      <c r="Y1110">
        <f>IF(Merge6[[#This Row],[Position2]]="GK",1,0)</f>
        <v>0</v>
      </c>
      <c r="Z1110">
        <f>IF(Merge6[[#This Row],[Position2]]="LB",1,0)</f>
        <v>0</v>
      </c>
      <c r="AA1110">
        <f>IF(Merge6[[#This Row],[Position2]]="CB",1,0)</f>
        <v>1</v>
      </c>
      <c r="AB1110">
        <f>IF(Merge6[[#This Row],[Position2]]="RB",1,0)</f>
        <v>0</v>
      </c>
      <c r="AC1110">
        <f>IF(Merge6[[#This Row],[Position2]]="LWB",1,0)</f>
        <v>0</v>
      </c>
      <c r="AD1110">
        <f>IF(Merge6[[#This Row],[Position2]]="RWB",1,0)</f>
        <v>0</v>
      </c>
      <c r="AE1110">
        <f>IF(Merge6[[#This Row],[Position2]]="LM",1,0)</f>
        <v>0</v>
      </c>
      <c r="AF1110">
        <f>IF(Merge6[[#This Row],[Position2]]="CDM",1,0)</f>
        <v>0</v>
      </c>
      <c r="AG1110">
        <f>IF(Merge6[[#This Row],[Position2]]="CM",1,0)</f>
        <v>0</v>
      </c>
      <c r="AH1110">
        <f>IF(Merge6[[#This Row],[Position2]]="CAM",1,0)</f>
        <v>0</v>
      </c>
      <c r="AI1110">
        <f>IF(Merge6[[#This Row],[Position2]]="RM",1,0)</f>
        <v>0</v>
      </c>
      <c r="AJ1110">
        <f>IF(Merge6[[#This Row],[Position2]]="LW",1,0)</f>
        <v>0</v>
      </c>
      <c r="AK1110">
        <f>IF(Merge6[[#This Row],[Position2]]="RW",1,0)</f>
        <v>0</v>
      </c>
      <c r="AL1110">
        <f>IF(Merge6[[#This Row],[Position2]]="CF",1,0)</f>
        <v>0</v>
      </c>
      <c r="AM1110">
        <f>IF(Merge6[[#This Row],[Position2]]="ST",1,0)</f>
        <v>0</v>
      </c>
      <c r="AN1110">
        <v>73</v>
      </c>
      <c r="AO1110">
        <v>71</v>
      </c>
      <c r="AP1110">
        <v>56</v>
      </c>
      <c r="AQ1110">
        <v>73</v>
      </c>
      <c r="AR1110">
        <v>66</v>
      </c>
      <c r="AS1110">
        <v>70</v>
      </c>
      <c r="AT1110">
        <v>60</v>
      </c>
      <c r="AU1110">
        <v>44</v>
      </c>
      <c r="AV1110">
        <v>41</v>
      </c>
      <c r="AW1110">
        <v>57</v>
      </c>
      <c r="AX1110">
        <v>59</v>
      </c>
      <c r="AY1110">
        <v>57</v>
      </c>
      <c r="AZ1110">
        <v>49</v>
      </c>
      <c r="BA1110" t="s">
        <v>1234</v>
      </c>
      <c r="BB1110">
        <v>71</v>
      </c>
      <c r="BC1110">
        <v>73</v>
      </c>
      <c r="BD1110">
        <v>70</v>
      </c>
      <c r="BE1110">
        <v>75</v>
      </c>
      <c r="BF1110">
        <v>80</v>
      </c>
      <c r="BG1110">
        <v>62</v>
      </c>
      <c r="BH1110">
        <v>78</v>
      </c>
      <c r="BI1110">
        <v>64</v>
      </c>
      <c r="BJ1110">
        <v>79</v>
      </c>
      <c r="BK1110">
        <v>12</v>
      </c>
      <c r="BL1110">
        <v>12</v>
      </c>
      <c r="BM1110">
        <v>9</v>
      </c>
      <c r="BN1110">
        <v>12</v>
      </c>
      <c r="BO1110">
        <v>6</v>
      </c>
      <c r="BP1110">
        <v>66</v>
      </c>
      <c r="BQ1110">
        <v>67</v>
      </c>
      <c r="BR1110">
        <v>55</v>
      </c>
      <c r="BS1110">
        <v>71</v>
      </c>
      <c r="BT1110">
        <v>59</v>
      </c>
      <c r="BU1110">
        <v>69</v>
      </c>
    </row>
    <row r="1111" spans="1:73" x14ac:dyDescent="0.25">
      <c r="A1111" t="s">
        <v>302</v>
      </c>
      <c r="B1111">
        <v>35</v>
      </c>
      <c r="C1111" t="s">
        <v>23</v>
      </c>
      <c r="D1111">
        <v>28</v>
      </c>
      <c r="E1111">
        <f>Merge6[[#This Row],[age]]^2</f>
        <v>784</v>
      </c>
      <c r="F1111" s="1">
        <v>17000000</v>
      </c>
      <c r="G1111" s="1">
        <v>24000000</v>
      </c>
      <c r="H1111" s="1">
        <f>Merge6[[#This Row],[MV at time]]/1000000</f>
        <v>17</v>
      </c>
      <c r="I1111" s="1">
        <f>Merge6[[#This Row],[fee]]/1000000</f>
        <v>24</v>
      </c>
      <c r="J1111" s="2">
        <f>Merge6[[#This Row],[fee]]/Merge6[[#This Row],[MV at time]]</f>
        <v>1.411764705882353</v>
      </c>
      <c r="K1111" t="s">
        <v>2</v>
      </c>
      <c r="L1111" t="s">
        <v>34</v>
      </c>
      <c r="M1111" t="s">
        <v>242</v>
      </c>
      <c r="N1111" t="s">
        <v>102</v>
      </c>
      <c r="O111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11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2</v>
      </c>
      <c r="Q1111" t="s">
        <v>55</v>
      </c>
      <c r="R1111" t="s">
        <v>6</v>
      </c>
      <c r="S1111">
        <v>78</v>
      </c>
      <c r="T1111">
        <v>78</v>
      </c>
      <c r="U1111">
        <f>Merge6[[#This Row],[POT]]-Merge6[[#This Row],[TOT]]</f>
        <v>0</v>
      </c>
      <c r="V1111" t="s">
        <v>43</v>
      </c>
      <c r="W1111">
        <f>IF(Merge6[[#This Row],[Preffoot]]="Right",1,0)</f>
        <v>0</v>
      </c>
      <c r="X1111" t="s">
        <v>26</v>
      </c>
      <c r="Y1111">
        <f>IF(Merge6[[#This Row],[Position2]]="GK",1,0)</f>
        <v>0</v>
      </c>
      <c r="Z1111">
        <f>IF(Merge6[[#This Row],[Position2]]="LB",1,0)</f>
        <v>1</v>
      </c>
      <c r="AA1111">
        <f>IF(Merge6[[#This Row],[Position2]]="CB",1,0)</f>
        <v>0</v>
      </c>
      <c r="AB1111">
        <f>IF(Merge6[[#This Row],[Position2]]="RB",1,0)</f>
        <v>0</v>
      </c>
      <c r="AC1111">
        <f>IF(Merge6[[#This Row],[Position2]]="LWB",1,0)</f>
        <v>0</v>
      </c>
      <c r="AD1111">
        <f>IF(Merge6[[#This Row],[Position2]]="RWB",1,0)</f>
        <v>0</v>
      </c>
      <c r="AE1111">
        <f>IF(Merge6[[#This Row],[Position2]]="LM",1,0)</f>
        <v>0</v>
      </c>
      <c r="AF1111">
        <f>IF(Merge6[[#This Row],[Position2]]="CDM",1,0)</f>
        <v>0</v>
      </c>
      <c r="AG1111">
        <f>IF(Merge6[[#This Row],[Position2]]="CM",1,0)</f>
        <v>0</v>
      </c>
      <c r="AH1111">
        <f>IF(Merge6[[#This Row],[Position2]]="CAM",1,0)</f>
        <v>0</v>
      </c>
      <c r="AI1111">
        <f>IF(Merge6[[#This Row],[Position2]]="RM",1,0)</f>
        <v>0</v>
      </c>
      <c r="AJ1111">
        <f>IF(Merge6[[#This Row],[Position2]]="LW",1,0)</f>
        <v>0</v>
      </c>
      <c r="AK1111">
        <f>IF(Merge6[[#This Row],[Position2]]="RW",1,0)</f>
        <v>0</v>
      </c>
      <c r="AL1111">
        <f>IF(Merge6[[#This Row],[Position2]]="CF",1,0)</f>
        <v>0</v>
      </c>
      <c r="AM1111">
        <f>IF(Merge6[[#This Row],[Position2]]="ST",1,0)</f>
        <v>0</v>
      </c>
      <c r="AN1111">
        <v>75</v>
      </c>
      <c r="AO1111">
        <v>66</v>
      </c>
      <c r="AP1111">
        <v>79</v>
      </c>
      <c r="AQ1111">
        <v>70</v>
      </c>
      <c r="AR1111">
        <v>68</v>
      </c>
      <c r="AS1111">
        <v>72</v>
      </c>
      <c r="AT1111">
        <v>78</v>
      </c>
      <c r="AU1111">
        <v>43</v>
      </c>
      <c r="AV1111">
        <v>79</v>
      </c>
      <c r="AW1111">
        <v>77</v>
      </c>
      <c r="AX1111">
        <v>55</v>
      </c>
      <c r="AY1111">
        <v>59</v>
      </c>
      <c r="AZ1111">
        <v>54</v>
      </c>
      <c r="BA1111">
        <v>80</v>
      </c>
      <c r="BB1111">
        <v>83</v>
      </c>
      <c r="BC1111">
        <v>79</v>
      </c>
      <c r="BD1111">
        <v>79</v>
      </c>
      <c r="BE1111">
        <v>83</v>
      </c>
      <c r="BF1111">
        <v>77</v>
      </c>
      <c r="BG1111">
        <v>71</v>
      </c>
      <c r="BH1111">
        <v>77</v>
      </c>
      <c r="BI1111">
        <v>73</v>
      </c>
      <c r="BJ1111">
        <v>85</v>
      </c>
      <c r="BK1111">
        <v>8</v>
      </c>
      <c r="BL1111">
        <v>12</v>
      </c>
      <c r="BM1111">
        <v>13</v>
      </c>
      <c r="BN1111">
        <v>9</v>
      </c>
      <c r="BO1111">
        <v>11</v>
      </c>
      <c r="BP1111">
        <v>88</v>
      </c>
      <c r="BQ1111">
        <v>72</v>
      </c>
      <c r="BR1111">
        <v>49</v>
      </c>
      <c r="BS1111">
        <v>69</v>
      </c>
      <c r="BT1111">
        <v>48</v>
      </c>
      <c r="BU1111">
        <v>75</v>
      </c>
    </row>
    <row r="1112" spans="1:73" x14ac:dyDescent="0.25">
      <c r="A1112" t="s">
        <v>767</v>
      </c>
      <c r="B1112">
        <v>34</v>
      </c>
      <c r="C1112" t="s">
        <v>10</v>
      </c>
      <c r="D1112">
        <v>22</v>
      </c>
      <c r="E1112">
        <f>Merge6[[#This Row],[age]]^2</f>
        <v>484</v>
      </c>
      <c r="F1112" s="1">
        <v>13000000</v>
      </c>
      <c r="G1112" s="1">
        <v>18500000</v>
      </c>
      <c r="H1112" s="1">
        <f>Merge6[[#This Row],[MV at time]]/1000000</f>
        <v>13</v>
      </c>
      <c r="I1112" s="1">
        <f>Merge6[[#This Row],[fee]]/1000000</f>
        <v>18.5</v>
      </c>
      <c r="J1112" s="2">
        <f>Merge6[[#This Row],[fee]]/Merge6[[#This Row],[MV at time]]</f>
        <v>1.4230769230769231</v>
      </c>
      <c r="K1112" t="s">
        <v>509</v>
      </c>
      <c r="L1112" t="s">
        <v>316</v>
      </c>
      <c r="M1112" t="s">
        <v>768</v>
      </c>
      <c r="N1112" t="s">
        <v>363</v>
      </c>
      <c r="O1112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8</v>
      </c>
      <c r="P1112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5</v>
      </c>
      <c r="Q1112" t="s">
        <v>75</v>
      </c>
      <c r="R1112" t="s">
        <v>55</v>
      </c>
      <c r="S1112">
        <v>77</v>
      </c>
      <c r="T1112">
        <v>82</v>
      </c>
      <c r="U1112">
        <f>Merge6[[#This Row],[POT]]-Merge6[[#This Row],[TOT]]</f>
        <v>5</v>
      </c>
      <c r="V1112" t="s">
        <v>43</v>
      </c>
      <c r="W1112">
        <f>IF(Merge6[[#This Row],[Preffoot]]="Right",1,0)</f>
        <v>0</v>
      </c>
      <c r="X1112" t="s">
        <v>21</v>
      </c>
      <c r="Y1112">
        <f>IF(Merge6[[#This Row],[Position2]]="GK",1,0)</f>
        <v>0</v>
      </c>
      <c r="Z1112">
        <f>IF(Merge6[[#This Row],[Position2]]="LB",1,0)</f>
        <v>0</v>
      </c>
      <c r="AA1112">
        <f>IF(Merge6[[#This Row],[Position2]]="CB",1,0)</f>
        <v>0</v>
      </c>
      <c r="AB1112">
        <f>IF(Merge6[[#This Row],[Position2]]="RB",1,0)</f>
        <v>0</v>
      </c>
      <c r="AC1112">
        <f>IF(Merge6[[#This Row],[Position2]]="LWB",1,0)</f>
        <v>0</v>
      </c>
      <c r="AD1112">
        <f>IF(Merge6[[#This Row],[Position2]]="RWB",1,0)</f>
        <v>0</v>
      </c>
      <c r="AE1112">
        <f>IF(Merge6[[#This Row],[Position2]]="LM",1,0)</f>
        <v>0</v>
      </c>
      <c r="AF1112">
        <f>IF(Merge6[[#This Row],[Position2]]="CDM",1,0)</f>
        <v>0</v>
      </c>
      <c r="AG1112">
        <f>IF(Merge6[[#This Row],[Position2]]="CM",1,0)</f>
        <v>0</v>
      </c>
      <c r="AH1112">
        <f>IF(Merge6[[#This Row],[Position2]]="CAM",1,0)</f>
        <v>1</v>
      </c>
      <c r="AI1112">
        <f>IF(Merge6[[#This Row],[Position2]]="RM",1,0)</f>
        <v>0</v>
      </c>
      <c r="AJ1112">
        <f>IF(Merge6[[#This Row],[Position2]]="LW",1,0)</f>
        <v>0</v>
      </c>
      <c r="AK1112">
        <f>IF(Merge6[[#This Row],[Position2]]="RW",1,0)</f>
        <v>0</v>
      </c>
      <c r="AL1112">
        <f>IF(Merge6[[#This Row],[Position2]]="CF",1,0)</f>
        <v>0</v>
      </c>
      <c r="AM1112">
        <f>IF(Merge6[[#This Row],[Position2]]="ST",1,0)</f>
        <v>0</v>
      </c>
      <c r="AN1112">
        <v>80</v>
      </c>
      <c r="AO1112">
        <v>81</v>
      </c>
      <c r="AP1112">
        <v>78</v>
      </c>
      <c r="AQ1112">
        <v>79</v>
      </c>
      <c r="AR1112">
        <v>74</v>
      </c>
      <c r="AS1112">
        <v>68</v>
      </c>
      <c r="AT1112">
        <v>83</v>
      </c>
      <c r="AU1112">
        <v>71</v>
      </c>
      <c r="AV1112">
        <v>76</v>
      </c>
      <c r="AW1112">
        <v>83</v>
      </c>
      <c r="AX1112">
        <v>76</v>
      </c>
      <c r="AY1112">
        <v>60</v>
      </c>
      <c r="AZ1112">
        <v>72</v>
      </c>
      <c r="BA1112">
        <v>38</v>
      </c>
      <c r="BB1112">
        <v>45</v>
      </c>
      <c r="BC1112">
        <v>54</v>
      </c>
      <c r="BD1112">
        <v>68</v>
      </c>
      <c r="BE1112">
        <v>79</v>
      </c>
      <c r="BF1112">
        <v>72</v>
      </c>
      <c r="BG1112">
        <v>79</v>
      </c>
      <c r="BH1112">
        <v>74</v>
      </c>
      <c r="BI1112">
        <v>74</v>
      </c>
      <c r="BJ1112">
        <v>55</v>
      </c>
      <c r="BK1112">
        <v>13</v>
      </c>
      <c r="BL1112">
        <v>10</v>
      </c>
      <c r="BM1112">
        <v>12</v>
      </c>
      <c r="BN1112">
        <v>5</v>
      </c>
      <c r="BO1112">
        <v>7</v>
      </c>
      <c r="BP1112">
        <v>71</v>
      </c>
      <c r="BQ1112">
        <v>70</v>
      </c>
      <c r="BR1112">
        <v>73</v>
      </c>
      <c r="BS1112">
        <v>40</v>
      </c>
      <c r="BT1112">
        <v>77</v>
      </c>
      <c r="BU1112">
        <v>75</v>
      </c>
    </row>
    <row r="1113" spans="1:73" x14ac:dyDescent="0.25">
      <c r="A1113" t="s">
        <v>362</v>
      </c>
      <c r="B1113">
        <v>11</v>
      </c>
      <c r="C1113" t="s">
        <v>57</v>
      </c>
      <c r="D1113">
        <v>25</v>
      </c>
      <c r="E1113">
        <f>Merge6[[#This Row],[age]]^2</f>
        <v>625</v>
      </c>
      <c r="F1113" s="1">
        <v>35000000</v>
      </c>
      <c r="G1113" s="1">
        <v>29200000</v>
      </c>
      <c r="H1113" s="1">
        <f>Merge6[[#This Row],[MV at time]]/1000000</f>
        <v>35</v>
      </c>
      <c r="I1113" s="1">
        <f>Merge6[[#This Row],[fee]]/1000000</f>
        <v>29.2</v>
      </c>
      <c r="J1113" s="2">
        <f>Merge6[[#This Row],[fee]]/Merge6[[#This Row],[MV at time]]</f>
        <v>0.8342857142857143</v>
      </c>
      <c r="K1113" t="s">
        <v>1233</v>
      </c>
      <c r="L1113" t="s">
        <v>343</v>
      </c>
      <c r="M1113" t="s">
        <v>160</v>
      </c>
      <c r="N1113" t="s">
        <v>556</v>
      </c>
      <c r="O1113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113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13" t="s">
        <v>60</v>
      </c>
      <c r="R1113" t="s">
        <v>60</v>
      </c>
      <c r="S1113">
        <v>81</v>
      </c>
      <c r="T1113">
        <v>86</v>
      </c>
      <c r="U1113">
        <f>Merge6[[#This Row],[POT]]-Merge6[[#This Row],[TOT]]</f>
        <v>5</v>
      </c>
      <c r="V1113" t="s">
        <v>8</v>
      </c>
      <c r="W1113">
        <f>IF(Merge6[[#This Row],[Preffoot]]="Right",1,0)</f>
        <v>1</v>
      </c>
      <c r="X1113" t="s">
        <v>61</v>
      </c>
      <c r="Y1113">
        <f>IF(Merge6[[#This Row],[Position2]]="GK",1,0)</f>
        <v>0</v>
      </c>
      <c r="Z1113">
        <f>IF(Merge6[[#This Row],[Position2]]="LB",1,0)</f>
        <v>0</v>
      </c>
      <c r="AA1113">
        <f>IF(Merge6[[#This Row],[Position2]]="CB",1,0)</f>
        <v>0</v>
      </c>
      <c r="AB1113">
        <f>IF(Merge6[[#This Row],[Position2]]="RB",1,0)</f>
        <v>0</v>
      </c>
      <c r="AC1113">
        <f>IF(Merge6[[#This Row],[Position2]]="LWB",1,0)</f>
        <v>0</v>
      </c>
      <c r="AD1113">
        <f>IF(Merge6[[#This Row],[Position2]]="RWB",1,0)</f>
        <v>0</v>
      </c>
      <c r="AE1113">
        <f>IF(Merge6[[#This Row],[Position2]]="LM",1,0)</f>
        <v>0</v>
      </c>
      <c r="AF1113">
        <f>IF(Merge6[[#This Row],[Position2]]="CDM",1,0)</f>
        <v>1</v>
      </c>
      <c r="AG1113">
        <f>IF(Merge6[[#This Row],[Position2]]="CM",1,0)</f>
        <v>0</v>
      </c>
      <c r="AH1113">
        <f>IF(Merge6[[#This Row],[Position2]]="CAM",1,0)</f>
        <v>0</v>
      </c>
      <c r="AI1113">
        <f>IF(Merge6[[#This Row],[Position2]]="RM",1,0)</f>
        <v>0</v>
      </c>
      <c r="AJ1113">
        <f>IF(Merge6[[#This Row],[Position2]]="LW",1,0)</f>
        <v>0</v>
      </c>
      <c r="AK1113">
        <f>IF(Merge6[[#This Row],[Position2]]="RW",1,0)</f>
        <v>0</v>
      </c>
      <c r="AL1113">
        <f>IF(Merge6[[#This Row],[Position2]]="CF",1,0)</f>
        <v>0</v>
      </c>
      <c r="AM1113">
        <f>IF(Merge6[[#This Row],[Position2]]="ST",1,0)</f>
        <v>0</v>
      </c>
      <c r="AN1113">
        <v>79</v>
      </c>
      <c r="AO1113">
        <v>81</v>
      </c>
      <c r="AP1113">
        <v>65</v>
      </c>
      <c r="AQ1113">
        <v>82</v>
      </c>
      <c r="AR1113">
        <v>78</v>
      </c>
      <c r="AS1113">
        <v>65</v>
      </c>
      <c r="AT1113">
        <v>83</v>
      </c>
      <c r="AU1113">
        <v>58</v>
      </c>
      <c r="AV1113">
        <v>79</v>
      </c>
      <c r="AW1113">
        <v>62</v>
      </c>
      <c r="AX1113">
        <v>75</v>
      </c>
      <c r="AY1113">
        <v>58</v>
      </c>
      <c r="AZ1113">
        <v>65</v>
      </c>
      <c r="BA1113" t="s">
        <v>1234</v>
      </c>
      <c r="BB1113">
        <v>78</v>
      </c>
      <c r="BC1113">
        <v>85</v>
      </c>
      <c r="BD1113">
        <v>71</v>
      </c>
      <c r="BE1113">
        <v>82</v>
      </c>
      <c r="BF1113">
        <v>75</v>
      </c>
      <c r="BG1113">
        <v>77</v>
      </c>
      <c r="BH1113">
        <v>73</v>
      </c>
      <c r="BI1113">
        <v>73</v>
      </c>
      <c r="BJ1113">
        <v>80</v>
      </c>
      <c r="BK1113">
        <v>12</v>
      </c>
      <c r="BL1113">
        <v>12</v>
      </c>
      <c r="BM1113">
        <v>8</v>
      </c>
      <c r="BN1113">
        <v>8</v>
      </c>
      <c r="BO1113">
        <v>8</v>
      </c>
      <c r="BP1113">
        <v>77</v>
      </c>
      <c r="BQ1113">
        <v>79</v>
      </c>
      <c r="BR1113">
        <v>68</v>
      </c>
      <c r="BS1113">
        <v>83</v>
      </c>
      <c r="BT1113">
        <v>76</v>
      </c>
      <c r="BU1113">
        <v>80</v>
      </c>
    </row>
    <row r="1114" spans="1:73" x14ac:dyDescent="0.25">
      <c r="A1114" t="s">
        <v>362</v>
      </c>
      <c r="B1114">
        <v>11</v>
      </c>
      <c r="C1114" t="s">
        <v>57</v>
      </c>
      <c r="D1114">
        <v>21</v>
      </c>
      <c r="E1114">
        <f>Merge6[[#This Row],[age]]^2</f>
        <v>441</v>
      </c>
      <c r="F1114" s="1">
        <v>8000000</v>
      </c>
      <c r="G1114" s="1">
        <v>16800000</v>
      </c>
      <c r="H1114" s="1">
        <f>Merge6[[#This Row],[MV at time]]/1000000</f>
        <v>8</v>
      </c>
      <c r="I1114" s="1">
        <f>Merge6[[#This Row],[fee]]/1000000</f>
        <v>16.8</v>
      </c>
      <c r="J1114" s="2">
        <f>Merge6[[#This Row],[fee]]/Merge6[[#This Row],[MV at time]]</f>
        <v>2.1</v>
      </c>
      <c r="K1114" t="s">
        <v>2</v>
      </c>
      <c r="L1114" t="s">
        <v>343</v>
      </c>
      <c r="M1114" t="s">
        <v>363</v>
      </c>
      <c r="N1114" t="s">
        <v>160</v>
      </c>
      <c r="O1114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5</v>
      </c>
      <c r="P1114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14" t="s">
        <v>55</v>
      </c>
      <c r="R1114" t="s">
        <v>60</v>
      </c>
      <c r="S1114">
        <v>72</v>
      </c>
      <c r="T1114">
        <v>82</v>
      </c>
      <c r="U1114">
        <f>Merge6[[#This Row],[POT]]-Merge6[[#This Row],[TOT]]</f>
        <v>10</v>
      </c>
      <c r="V1114" t="s">
        <v>8</v>
      </c>
      <c r="W1114">
        <f>IF(Merge6[[#This Row],[Preffoot]]="Right",1,0)</f>
        <v>1</v>
      </c>
      <c r="X1114" t="s">
        <v>20</v>
      </c>
      <c r="Y1114">
        <f>IF(Merge6[[#This Row],[Position2]]="GK",1,0)</f>
        <v>0</v>
      </c>
      <c r="Z1114">
        <f>IF(Merge6[[#This Row],[Position2]]="LB",1,0)</f>
        <v>0</v>
      </c>
      <c r="AA1114">
        <f>IF(Merge6[[#This Row],[Position2]]="CB",1,0)</f>
        <v>0</v>
      </c>
      <c r="AB1114">
        <f>IF(Merge6[[#This Row],[Position2]]="RB",1,0)</f>
        <v>0</v>
      </c>
      <c r="AC1114">
        <f>IF(Merge6[[#This Row],[Position2]]="LWB",1,0)</f>
        <v>0</v>
      </c>
      <c r="AD1114">
        <f>IF(Merge6[[#This Row],[Position2]]="RWB",1,0)</f>
        <v>0</v>
      </c>
      <c r="AE1114">
        <f>IF(Merge6[[#This Row],[Position2]]="LM",1,0)</f>
        <v>0</v>
      </c>
      <c r="AF1114">
        <f>IF(Merge6[[#This Row],[Position2]]="CDM",1,0)</f>
        <v>0</v>
      </c>
      <c r="AG1114">
        <f>IF(Merge6[[#This Row],[Position2]]="CM",1,0)</f>
        <v>1</v>
      </c>
      <c r="AH1114">
        <f>IF(Merge6[[#This Row],[Position2]]="CAM",1,0)</f>
        <v>0</v>
      </c>
      <c r="AI1114">
        <f>IF(Merge6[[#This Row],[Position2]]="RM",1,0)</f>
        <v>0</v>
      </c>
      <c r="AJ1114">
        <f>IF(Merge6[[#This Row],[Position2]]="LW",1,0)</f>
        <v>0</v>
      </c>
      <c r="AK1114">
        <f>IF(Merge6[[#This Row],[Position2]]="RW",1,0)</f>
        <v>0</v>
      </c>
      <c r="AL1114">
        <f>IF(Merge6[[#This Row],[Position2]]="CF",1,0)</f>
        <v>0</v>
      </c>
      <c r="AM1114">
        <f>IF(Merge6[[#This Row],[Position2]]="ST",1,0)</f>
        <v>0</v>
      </c>
      <c r="AN1114">
        <v>74</v>
      </c>
      <c r="AO1114">
        <v>75</v>
      </c>
      <c r="AP1114">
        <v>65</v>
      </c>
      <c r="AQ1114">
        <v>73</v>
      </c>
      <c r="AR1114">
        <v>70</v>
      </c>
      <c r="AS1114">
        <v>60</v>
      </c>
      <c r="AT1114">
        <v>80</v>
      </c>
      <c r="AU1114">
        <v>50</v>
      </c>
      <c r="AV1114">
        <v>72</v>
      </c>
      <c r="AW1114">
        <v>62</v>
      </c>
      <c r="AX1114">
        <v>66</v>
      </c>
      <c r="AY1114">
        <v>58</v>
      </c>
      <c r="AZ1114">
        <v>38</v>
      </c>
      <c r="BA1114">
        <v>59</v>
      </c>
      <c r="BB1114">
        <v>68</v>
      </c>
      <c r="BC1114">
        <v>72</v>
      </c>
      <c r="BD1114">
        <v>79</v>
      </c>
      <c r="BE1114">
        <v>70</v>
      </c>
      <c r="BF1114">
        <v>70</v>
      </c>
      <c r="BG1114">
        <v>78</v>
      </c>
      <c r="BH1114">
        <v>77</v>
      </c>
      <c r="BI1114">
        <v>75</v>
      </c>
      <c r="BJ1114">
        <v>62</v>
      </c>
      <c r="BK1114">
        <v>12</v>
      </c>
      <c r="BL1114">
        <v>12</v>
      </c>
      <c r="BM1114">
        <v>8</v>
      </c>
      <c r="BN1114">
        <v>8</v>
      </c>
      <c r="BO1114">
        <v>8</v>
      </c>
      <c r="BP1114">
        <v>64</v>
      </c>
      <c r="BQ1114">
        <v>65</v>
      </c>
      <c r="BR1114">
        <v>65</v>
      </c>
      <c r="BS1114">
        <v>67</v>
      </c>
      <c r="BT1114">
        <v>72</v>
      </c>
      <c r="BU1114">
        <v>70</v>
      </c>
    </row>
    <row r="1115" spans="1:73" x14ac:dyDescent="0.25">
      <c r="A1115" t="s">
        <v>769</v>
      </c>
      <c r="B1115">
        <v>23</v>
      </c>
      <c r="C1115" t="s">
        <v>28</v>
      </c>
      <c r="D1115">
        <v>28</v>
      </c>
      <c r="E1115">
        <f>Merge6[[#This Row],[age]]^2</f>
        <v>784</v>
      </c>
      <c r="F1115" s="1">
        <v>8000000</v>
      </c>
      <c r="G1115" s="1">
        <v>10750000</v>
      </c>
      <c r="H1115" s="1">
        <f>Merge6[[#This Row],[MV at time]]/1000000</f>
        <v>8</v>
      </c>
      <c r="I1115" s="1">
        <f>Merge6[[#This Row],[fee]]/1000000</f>
        <v>10.75</v>
      </c>
      <c r="J1115" s="2">
        <f>Merge6[[#This Row],[fee]]/Merge6[[#This Row],[MV at time]]</f>
        <v>1.34375</v>
      </c>
      <c r="K1115" t="s">
        <v>509</v>
      </c>
      <c r="L1115" t="s">
        <v>72</v>
      </c>
      <c r="M1115" t="s">
        <v>195</v>
      </c>
      <c r="N1115" t="s">
        <v>307</v>
      </c>
      <c r="O1115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9</v>
      </c>
      <c r="P1115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6</v>
      </c>
      <c r="Q1115" t="s">
        <v>66</v>
      </c>
      <c r="R1115" t="s">
        <v>14</v>
      </c>
      <c r="S1115">
        <v>80</v>
      </c>
      <c r="T1115">
        <v>80</v>
      </c>
      <c r="U1115">
        <f>Merge6[[#This Row],[POT]]-Merge6[[#This Row],[TOT]]</f>
        <v>0</v>
      </c>
      <c r="V1115" t="s">
        <v>43</v>
      </c>
      <c r="W1115">
        <f>IF(Merge6[[#This Row],[Preffoot]]="Right",1,0)</f>
        <v>0</v>
      </c>
      <c r="X1115" t="s">
        <v>15</v>
      </c>
      <c r="Y1115">
        <f>IF(Merge6[[#This Row],[Position2]]="GK",1,0)</f>
        <v>0</v>
      </c>
      <c r="Z1115">
        <f>IF(Merge6[[#This Row],[Position2]]="LB",1,0)</f>
        <v>0</v>
      </c>
      <c r="AA1115">
        <f>IF(Merge6[[#This Row],[Position2]]="CB",1,0)</f>
        <v>0</v>
      </c>
      <c r="AB1115">
        <f>IF(Merge6[[#This Row],[Position2]]="RB",1,0)</f>
        <v>0</v>
      </c>
      <c r="AC1115">
        <f>IF(Merge6[[#This Row],[Position2]]="LWB",1,0)</f>
        <v>0</v>
      </c>
      <c r="AD1115">
        <f>IF(Merge6[[#This Row],[Position2]]="RWB",1,0)</f>
        <v>0</v>
      </c>
      <c r="AE1115">
        <f>IF(Merge6[[#This Row],[Position2]]="LM",1,0)</f>
        <v>0</v>
      </c>
      <c r="AF1115">
        <f>IF(Merge6[[#This Row],[Position2]]="CDM",1,0)</f>
        <v>0</v>
      </c>
      <c r="AG1115">
        <f>IF(Merge6[[#This Row],[Position2]]="CM",1,0)</f>
        <v>0</v>
      </c>
      <c r="AH1115">
        <f>IF(Merge6[[#This Row],[Position2]]="CAM",1,0)</f>
        <v>0</v>
      </c>
      <c r="AI1115">
        <f>IF(Merge6[[#This Row],[Position2]]="RM",1,0)</f>
        <v>0</v>
      </c>
      <c r="AJ1115">
        <f>IF(Merge6[[#This Row],[Position2]]="LW",1,0)</f>
        <v>0</v>
      </c>
      <c r="AK1115">
        <f>IF(Merge6[[#This Row],[Position2]]="RW",1,0)</f>
        <v>0</v>
      </c>
      <c r="AL1115">
        <f>IF(Merge6[[#This Row],[Position2]]="CF",1,0)</f>
        <v>0</v>
      </c>
      <c r="AM1115">
        <f>IF(Merge6[[#This Row],[Position2]]="ST",1,0)</f>
        <v>1</v>
      </c>
      <c r="AN1115">
        <v>79</v>
      </c>
      <c r="AO1115">
        <v>77</v>
      </c>
      <c r="AP1115">
        <v>45</v>
      </c>
      <c r="AQ1115">
        <v>66</v>
      </c>
      <c r="AR1115">
        <v>44</v>
      </c>
      <c r="AS1115">
        <v>83</v>
      </c>
      <c r="AT1115">
        <v>80</v>
      </c>
      <c r="AU1115">
        <v>78</v>
      </c>
      <c r="AV1115">
        <v>68</v>
      </c>
      <c r="AW1115">
        <v>66</v>
      </c>
      <c r="AX1115">
        <v>54</v>
      </c>
      <c r="AY1115">
        <v>75</v>
      </c>
      <c r="AZ1115">
        <v>76</v>
      </c>
      <c r="BA1115">
        <v>36</v>
      </c>
      <c r="BB1115">
        <v>24</v>
      </c>
      <c r="BC1115">
        <v>19</v>
      </c>
      <c r="BD1115">
        <v>78</v>
      </c>
      <c r="BE1115">
        <v>75</v>
      </c>
      <c r="BF1115">
        <v>83</v>
      </c>
      <c r="BG1115">
        <v>61</v>
      </c>
      <c r="BH1115">
        <v>82</v>
      </c>
      <c r="BI1115">
        <v>68</v>
      </c>
      <c r="BJ1115">
        <v>92</v>
      </c>
      <c r="BK1115">
        <v>10</v>
      </c>
      <c r="BL1115">
        <v>8</v>
      </c>
      <c r="BM1115">
        <v>11</v>
      </c>
      <c r="BN1115">
        <v>16</v>
      </c>
      <c r="BO1115">
        <v>14</v>
      </c>
      <c r="BP1115">
        <v>76</v>
      </c>
      <c r="BQ1115">
        <v>78</v>
      </c>
      <c r="BR1115">
        <v>80</v>
      </c>
      <c r="BS1115">
        <v>29</v>
      </c>
      <c r="BT1115">
        <v>75</v>
      </c>
      <c r="BU1115">
        <v>72</v>
      </c>
    </row>
    <row r="1116" spans="1:73" x14ac:dyDescent="0.25">
      <c r="A1116" t="s">
        <v>769</v>
      </c>
      <c r="B1116">
        <v>32</v>
      </c>
      <c r="C1116" t="s">
        <v>28</v>
      </c>
      <c r="D1116">
        <v>29</v>
      </c>
      <c r="E1116">
        <f>Merge6[[#This Row],[age]]^2</f>
        <v>841</v>
      </c>
      <c r="F1116" s="1">
        <v>8000000</v>
      </c>
      <c r="G1116" s="1">
        <v>5500000</v>
      </c>
      <c r="H1116" s="1">
        <f>Merge6[[#This Row],[MV at time]]/1000000</f>
        <v>8</v>
      </c>
      <c r="I1116" s="1">
        <f>Merge6[[#This Row],[fee]]/1000000</f>
        <v>5.5</v>
      </c>
      <c r="J1116" s="2">
        <f>Merge6[[#This Row],[fee]]/Merge6[[#This Row],[MV at time]]</f>
        <v>0.6875</v>
      </c>
      <c r="K1116" t="s">
        <v>773</v>
      </c>
      <c r="L1116" t="s">
        <v>72</v>
      </c>
      <c r="M1116" t="s">
        <v>307</v>
      </c>
      <c r="N1116" t="s">
        <v>65</v>
      </c>
      <c r="O1116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6</v>
      </c>
      <c r="P1116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9</v>
      </c>
      <c r="Q1116" t="s">
        <v>14</v>
      </c>
      <c r="R1116" t="s">
        <v>66</v>
      </c>
      <c r="S1116">
        <v>77</v>
      </c>
      <c r="T1116">
        <v>77</v>
      </c>
      <c r="U1116">
        <f>Merge6[[#This Row],[POT]]-Merge6[[#This Row],[TOT]]</f>
        <v>0</v>
      </c>
      <c r="V1116" t="s">
        <v>43</v>
      </c>
      <c r="W1116">
        <f>IF(Merge6[[#This Row],[Preffoot]]="Right",1,0)</f>
        <v>0</v>
      </c>
      <c r="X1116" t="s">
        <v>15</v>
      </c>
      <c r="Y1116">
        <f>IF(Merge6[[#This Row],[Position2]]="GK",1,0)</f>
        <v>0</v>
      </c>
      <c r="Z1116">
        <f>IF(Merge6[[#This Row],[Position2]]="LB",1,0)</f>
        <v>0</v>
      </c>
      <c r="AA1116">
        <f>IF(Merge6[[#This Row],[Position2]]="CB",1,0)</f>
        <v>0</v>
      </c>
      <c r="AB1116">
        <f>IF(Merge6[[#This Row],[Position2]]="RB",1,0)</f>
        <v>0</v>
      </c>
      <c r="AC1116">
        <f>IF(Merge6[[#This Row],[Position2]]="LWB",1,0)</f>
        <v>0</v>
      </c>
      <c r="AD1116">
        <f>IF(Merge6[[#This Row],[Position2]]="RWB",1,0)</f>
        <v>0</v>
      </c>
      <c r="AE1116">
        <f>IF(Merge6[[#This Row],[Position2]]="LM",1,0)</f>
        <v>0</v>
      </c>
      <c r="AF1116">
        <f>IF(Merge6[[#This Row],[Position2]]="CDM",1,0)</f>
        <v>0</v>
      </c>
      <c r="AG1116">
        <f>IF(Merge6[[#This Row],[Position2]]="CM",1,0)</f>
        <v>0</v>
      </c>
      <c r="AH1116">
        <f>IF(Merge6[[#This Row],[Position2]]="CAM",1,0)</f>
        <v>0</v>
      </c>
      <c r="AI1116">
        <f>IF(Merge6[[#This Row],[Position2]]="RM",1,0)</f>
        <v>0</v>
      </c>
      <c r="AJ1116">
        <f>IF(Merge6[[#This Row],[Position2]]="LW",1,0)</f>
        <v>0</v>
      </c>
      <c r="AK1116">
        <f>IF(Merge6[[#This Row],[Position2]]="RW",1,0)</f>
        <v>0</v>
      </c>
      <c r="AL1116">
        <f>IF(Merge6[[#This Row],[Position2]]="CF",1,0)</f>
        <v>0</v>
      </c>
      <c r="AM1116">
        <f>IF(Merge6[[#This Row],[Position2]]="ST",1,0)</f>
        <v>1</v>
      </c>
      <c r="AN1116">
        <v>78</v>
      </c>
      <c r="AO1116">
        <v>76</v>
      </c>
      <c r="AP1116">
        <v>45</v>
      </c>
      <c r="AQ1116">
        <v>65</v>
      </c>
      <c r="AR1116">
        <v>44</v>
      </c>
      <c r="AS1116">
        <v>82</v>
      </c>
      <c r="AT1116">
        <v>80</v>
      </c>
      <c r="AU1116">
        <v>77</v>
      </c>
      <c r="AV1116">
        <v>66</v>
      </c>
      <c r="AW1116">
        <v>66</v>
      </c>
      <c r="AX1116">
        <v>54</v>
      </c>
      <c r="AY1116">
        <v>75</v>
      </c>
      <c r="AZ1116">
        <v>76</v>
      </c>
      <c r="BA1116">
        <v>36</v>
      </c>
      <c r="BB1116">
        <v>24</v>
      </c>
      <c r="BC1116">
        <v>19</v>
      </c>
      <c r="BD1116">
        <v>77</v>
      </c>
      <c r="BE1116">
        <v>75</v>
      </c>
      <c r="BF1116">
        <v>83</v>
      </c>
      <c r="BG1116">
        <v>61</v>
      </c>
      <c r="BH1116">
        <v>82</v>
      </c>
      <c r="BI1116">
        <v>67</v>
      </c>
      <c r="BJ1116">
        <v>90</v>
      </c>
      <c r="BK1116">
        <v>10</v>
      </c>
      <c r="BL1116">
        <v>8</v>
      </c>
      <c r="BM1116">
        <v>11</v>
      </c>
      <c r="BN1116">
        <v>16</v>
      </c>
      <c r="BO1116">
        <v>14</v>
      </c>
      <c r="BP1116">
        <v>76</v>
      </c>
      <c r="BQ1116">
        <v>76</v>
      </c>
      <c r="BR1116">
        <v>78</v>
      </c>
      <c r="BS1116">
        <v>29</v>
      </c>
      <c r="BT1116">
        <v>73</v>
      </c>
      <c r="BU1116">
        <v>72</v>
      </c>
    </row>
    <row r="1117" spans="1:73" x14ac:dyDescent="0.25">
      <c r="A1117" t="s">
        <v>770</v>
      </c>
      <c r="B1117">
        <v>35</v>
      </c>
      <c r="C1117" t="s">
        <v>1</v>
      </c>
      <c r="D1117">
        <v>19</v>
      </c>
      <c r="E1117">
        <f>Merge6[[#This Row],[age]]^2</f>
        <v>361</v>
      </c>
      <c r="F1117" s="1">
        <v>10000000</v>
      </c>
      <c r="G1117" s="1">
        <v>11740000</v>
      </c>
      <c r="H1117" s="1">
        <f>Merge6[[#This Row],[MV at time]]/1000000</f>
        <v>10</v>
      </c>
      <c r="I1117" s="1">
        <f>Merge6[[#This Row],[fee]]/1000000</f>
        <v>11.74</v>
      </c>
      <c r="J1117" s="2">
        <f>Merge6[[#This Row],[fee]]/Merge6[[#This Row],[MV at time]]</f>
        <v>1.1739999999999999</v>
      </c>
      <c r="K1117" t="s">
        <v>509</v>
      </c>
      <c r="L1117" t="s">
        <v>133</v>
      </c>
      <c r="M1117" t="s">
        <v>24</v>
      </c>
      <c r="N1117" t="s">
        <v>681</v>
      </c>
      <c r="O1117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117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10</v>
      </c>
      <c r="Q1117" t="s">
        <v>7</v>
      </c>
      <c r="R1117" t="s">
        <v>42</v>
      </c>
      <c r="S1117">
        <v>75</v>
      </c>
      <c r="T1117">
        <v>86</v>
      </c>
      <c r="U1117">
        <f>Merge6[[#This Row],[POT]]-Merge6[[#This Row],[TOT]]</f>
        <v>11</v>
      </c>
      <c r="V1117" t="s">
        <v>8</v>
      </c>
      <c r="W1117">
        <f>IF(Merge6[[#This Row],[Preffoot]]="Right",1,0)</f>
        <v>1</v>
      </c>
      <c r="X1117" t="s">
        <v>9</v>
      </c>
      <c r="Y1117">
        <f>IF(Merge6[[#This Row],[Position2]]="GK",1,0)</f>
        <v>0</v>
      </c>
      <c r="Z1117">
        <f>IF(Merge6[[#This Row],[Position2]]="LB",1,0)</f>
        <v>0</v>
      </c>
      <c r="AA1117">
        <f>IF(Merge6[[#This Row],[Position2]]="CB",1,0)</f>
        <v>1</v>
      </c>
      <c r="AB1117">
        <f>IF(Merge6[[#This Row],[Position2]]="RB",1,0)</f>
        <v>0</v>
      </c>
      <c r="AC1117">
        <f>IF(Merge6[[#This Row],[Position2]]="LWB",1,0)</f>
        <v>0</v>
      </c>
      <c r="AD1117">
        <f>IF(Merge6[[#This Row],[Position2]]="RWB",1,0)</f>
        <v>0</v>
      </c>
      <c r="AE1117">
        <f>IF(Merge6[[#This Row],[Position2]]="LM",1,0)</f>
        <v>0</v>
      </c>
      <c r="AF1117">
        <f>IF(Merge6[[#This Row],[Position2]]="CDM",1,0)</f>
        <v>0</v>
      </c>
      <c r="AG1117">
        <f>IF(Merge6[[#This Row],[Position2]]="CM",1,0)</f>
        <v>0</v>
      </c>
      <c r="AH1117">
        <f>IF(Merge6[[#This Row],[Position2]]="CAM",1,0)</f>
        <v>0</v>
      </c>
      <c r="AI1117">
        <f>IF(Merge6[[#This Row],[Position2]]="RM",1,0)</f>
        <v>0</v>
      </c>
      <c r="AJ1117">
        <f>IF(Merge6[[#This Row],[Position2]]="LW",1,0)</f>
        <v>0</v>
      </c>
      <c r="AK1117">
        <f>IF(Merge6[[#This Row],[Position2]]="RW",1,0)</f>
        <v>0</v>
      </c>
      <c r="AL1117">
        <f>IF(Merge6[[#This Row],[Position2]]="CF",1,0)</f>
        <v>0</v>
      </c>
      <c r="AM1117">
        <f>IF(Merge6[[#This Row],[Position2]]="ST",1,0)</f>
        <v>0</v>
      </c>
      <c r="AN1117">
        <v>69</v>
      </c>
      <c r="AO1117">
        <v>64</v>
      </c>
      <c r="AP1117">
        <v>54</v>
      </c>
      <c r="AQ1117">
        <v>72</v>
      </c>
      <c r="AR1117">
        <v>70</v>
      </c>
      <c r="AS1117">
        <v>72</v>
      </c>
      <c r="AT1117">
        <v>58</v>
      </c>
      <c r="AU1117">
        <v>42</v>
      </c>
      <c r="AV1117">
        <v>37</v>
      </c>
      <c r="AW1117">
        <v>54</v>
      </c>
      <c r="AX1117">
        <v>34</v>
      </c>
      <c r="AY1117">
        <v>62</v>
      </c>
      <c r="AZ1117">
        <v>29</v>
      </c>
      <c r="BA1117">
        <v>76</v>
      </c>
      <c r="BB1117">
        <v>78</v>
      </c>
      <c r="BC1117">
        <v>77</v>
      </c>
      <c r="BD1117">
        <v>59</v>
      </c>
      <c r="BE1117">
        <v>68</v>
      </c>
      <c r="BF1117">
        <v>75</v>
      </c>
      <c r="BG1117">
        <v>56</v>
      </c>
      <c r="BH1117">
        <v>62</v>
      </c>
      <c r="BI1117">
        <v>65</v>
      </c>
      <c r="BJ1117">
        <v>66</v>
      </c>
      <c r="BK1117">
        <v>9</v>
      </c>
      <c r="BL1117">
        <v>11</v>
      </c>
      <c r="BM1117">
        <v>9</v>
      </c>
      <c r="BN1117">
        <v>9</v>
      </c>
      <c r="BO1117">
        <v>6</v>
      </c>
      <c r="BP1117">
        <v>69</v>
      </c>
      <c r="BQ1117">
        <v>70</v>
      </c>
      <c r="BR1117">
        <v>47</v>
      </c>
      <c r="BS1117">
        <v>75</v>
      </c>
      <c r="BT1117">
        <v>59</v>
      </c>
      <c r="BU1117">
        <v>74</v>
      </c>
    </row>
    <row r="1118" spans="1:73" x14ac:dyDescent="0.25">
      <c r="A1118" t="s">
        <v>1343</v>
      </c>
      <c r="B1118">
        <v>23</v>
      </c>
      <c r="C1118" t="s">
        <v>23</v>
      </c>
      <c r="D1118">
        <v>20</v>
      </c>
      <c r="E1118">
        <f>Merge6[[#This Row],[age]]^2</f>
        <v>400</v>
      </c>
      <c r="F1118" s="1">
        <v>18000000</v>
      </c>
      <c r="G1118" s="1">
        <v>16500000</v>
      </c>
      <c r="H1118" s="1">
        <f>Merge6[[#This Row],[MV at time]]/1000000</f>
        <v>18</v>
      </c>
      <c r="I1118" s="1">
        <f>Merge6[[#This Row],[fee]]/1000000</f>
        <v>16.5</v>
      </c>
      <c r="J1118" s="2">
        <f>Merge6[[#This Row],[fee]]/Merge6[[#This Row],[MV at time]]</f>
        <v>0.91666666666666663</v>
      </c>
      <c r="K1118" t="s">
        <v>1233</v>
      </c>
      <c r="L1118" t="s">
        <v>208</v>
      </c>
      <c r="M1118" t="s">
        <v>86</v>
      </c>
      <c r="N1118" t="s">
        <v>405</v>
      </c>
      <c r="O1118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4</v>
      </c>
      <c r="P1118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18" t="s">
        <v>7</v>
      </c>
      <c r="R1118" t="s">
        <v>60</v>
      </c>
      <c r="S1118">
        <v>75</v>
      </c>
      <c r="T1118">
        <v>85</v>
      </c>
      <c r="U1118">
        <f>Merge6[[#This Row],[POT]]-Merge6[[#This Row],[TOT]]</f>
        <v>10</v>
      </c>
      <c r="V1118" t="s">
        <v>8</v>
      </c>
      <c r="W1118">
        <f>IF(Merge6[[#This Row],[Preffoot]]="Right",1,0)</f>
        <v>1</v>
      </c>
      <c r="X1118" t="s">
        <v>374</v>
      </c>
      <c r="Y1118">
        <f>IF(Merge6[[#This Row],[Position2]]="GK",1,0)</f>
        <v>0</v>
      </c>
      <c r="Z1118">
        <f>IF(Merge6[[#This Row],[Position2]]="LB",1,0)</f>
        <v>0</v>
      </c>
      <c r="AA1118">
        <f>IF(Merge6[[#This Row],[Position2]]="CB",1,0)</f>
        <v>0</v>
      </c>
      <c r="AB1118">
        <f>IF(Merge6[[#This Row],[Position2]]="RB",1,0)</f>
        <v>0</v>
      </c>
      <c r="AC1118">
        <f>IF(Merge6[[#This Row],[Position2]]="LWB",1,0)</f>
        <v>1</v>
      </c>
      <c r="AD1118">
        <f>IF(Merge6[[#This Row],[Position2]]="RWB",1,0)</f>
        <v>0</v>
      </c>
      <c r="AE1118">
        <f>IF(Merge6[[#This Row],[Position2]]="LM",1,0)</f>
        <v>0</v>
      </c>
      <c r="AF1118">
        <f>IF(Merge6[[#This Row],[Position2]]="CDM",1,0)</f>
        <v>0</v>
      </c>
      <c r="AG1118">
        <f>IF(Merge6[[#This Row],[Position2]]="CM",1,0)</f>
        <v>0</v>
      </c>
      <c r="AH1118">
        <f>IF(Merge6[[#This Row],[Position2]]="CAM",1,0)</f>
        <v>0</v>
      </c>
      <c r="AI1118">
        <f>IF(Merge6[[#This Row],[Position2]]="RM",1,0)</f>
        <v>0</v>
      </c>
      <c r="AJ1118">
        <f>IF(Merge6[[#This Row],[Position2]]="LW",1,0)</f>
        <v>0</v>
      </c>
      <c r="AK1118">
        <f>IF(Merge6[[#This Row],[Position2]]="RW",1,0)</f>
        <v>0</v>
      </c>
      <c r="AL1118">
        <f>IF(Merge6[[#This Row],[Position2]]="CF",1,0)</f>
        <v>0</v>
      </c>
      <c r="AM1118">
        <f>IF(Merge6[[#This Row],[Position2]]="ST",1,0)</f>
        <v>0</v>
      </c>
      <c r="AN1118">
        <v>75</v>
      </c>
      <c r="AO1118">
        <v>74</v>
      </c>
      <c r="AP1118">
        <v>72</v>
      </c>
      <c r="AQ1118">
        <v>73</v>
      </c>
      <c r="AR1118">
        <v>69</v>
      </c>
      <c r="AS1118">
        <v>62</v>
      </c>
      <c r="AT1118">
        <v>64</v>
      </c>
      <c r="AU1118">
        <v>48</v>
      </c>
      <c r="AV1118">
        <v>61</v>
      </c>
      <c r="AW1118">
        <v>62</v>
      </c>
      <c r="AX1118">
        <v>40</v>
      </c>
      <c r="AY1118">
        <v>48</v>
      </c>
      <c r="AZ1118">
        <v>56</v>
      </c>
      <c r="BA1118" t="s">
        <v>1234</v>
      </c>
      <c r="BB1118">
        <v>73</v>
      </c>
      <c r="BC1118">
        <v>74</v>
      </c>
      <c r="BD1118">
        <v>79</v>
      </c>
      <c r="BE1118">
        <v>81</v>
      </c>
      <c r="BF1118">
        <v>51</v>
      </c>
      <c r="BG1118">
        <v>64</v>
      </c>
      <c r="BH1118">
        <v>75</v>
      </c>
      <c r="BI1118">
        <v>74</v>
      </c>
      <c r="BJ1118">
        <v>64</v>
      </c>
      <c r="BK1118">
        <v>13</v>
      </c>
      <c r="BL1118">
        <v>13</v>
      </c>
      <c r="BM1118">
        <v>14</v>
      </c>
      <c r="BN1118">
        <v>8</v>
      </c>
      <c r="BO1118">
        <v>5</v>
      </c>
      <c r="BP1118">
        <v>47</v>
      </c>
      <c r="BQ1118">
        <v>69</v>
      </c>
      <c r="BR1118">
        <v>59</v>
      </c>
      <c r="BS1118">
        <v>67</v>
      </c>
      <c r="BT1118">
        <v>67</v>
      </c>
      <c r="BU1118">
        <v>72</v>
      </c>
    </row>
    <row r="1119" spans="1:73" x14ac:dyDescent="0.25">
      <c r="A1119" t="s">
        <v>778</v>
      </c>
      <c r="B1119">
        <v>34</v>
      </c>
      <c r="C1119" t="s">
        <v>84</v>
      </c>
      <c r="D1119">
        <v>23</v>
      </c>
      <c r="E1119">
        <f>Merge6[[#This Row],[age]]^2</f>
        <v>529</v>
      </c>
      <c r="F1119" s="1">
        <v>12000000</v>
      </c>
      <c r="G1119" s="1">
        <v>28000000</v>
      </c>
      <c r="H1119" s="1">
        <f>Merge6[[#This Row],[MV at time]]/1000000</f>
        <v>12</v>
      </c>
      <c r="I1119" s="1">
        <f>Merge6[[#This Row],[fee]]/1000000</f>
        <v>28</v>
      </c>
      <c r="J1119" s="2">
        <f>Merge6[[#This Row],[fee]]/Merge6[[#This Row],[MV at time]]</f>
        <v>2.3333333333333335</v>
      </c>
      <c r="K1119" t="s">
        <v>1050</v>
      </c>
      <c r="L1119" t="s">
        <v>145</v>
      </c>
      <c r="M1119" t="s">
        <v>449</v>
      </c>
      <c r="N1119" t="s">
        <v>184</v>
      </c>
      <c r="O1119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19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19" t="s">
        <v>131</v>
      </c>
      <c r="R1119" t="s">
        <v>60</v>
      </c>
      <c r="S1119">
        <v>81</v>
      </c>
      <c r="T1119">
        <v>86</v>
      </c>
      <c r="U1119">
        <f>Merge6[[#This Row],[POT]]-Merge6[[#This Row],[TOT]]</f>
        <v>5</v>
      </c>
      <c r="V1119" t="s">
        <v>8</v>
      </c>
      <c r="W1119">
        <f>IF(Merge6[[#This Row],[Preffoot]]="Right",1,0)</f>
        <v>1</v>
      </c>
      <c r="X1119" t="s">
        <v>87</v>
      </c>
      <c r="Y1119">
        <f>IF(Merge6[[#This Row],[Position2]]="GK",1,0)</f>
        <v>1</v>
      </c>
      <c r="Z1119">
        <f>IF(Merge6[[#This Row],[Position2]]="LB",1,0)</f>
        <v>0</v>
      </c>
      <c r="AA1119">
        <f>IF(Merge6[[#This Row],[Position2]]="CB",1,0)</f>
        <v>0</v>
      </c>
      <c r="AB1119">
        <f>IF(Merge6[[#This Row],[Position2]]="RB",1,0)</f>
        <v>0</v>
      </c>
      <c r="AC1119">
        <f>IF(Merge6[[#This Row],[Position2]]="LWB",1,0)</f>
        <v>0</v>
      </c>
      <c r="AD1119">
        <f>IF(Merge6[[#This Row],[Position2]]="RWB",1,0)</f>
        <v>0</v>
      </c>
      <c r="AE1119">
        <f>IF(Merge6[[#This Row],[Position2]]="LM",1,0)</f>
        <v>0</v>
      </c>
      <c r="AF1119">
        <f>IF(Merge6[[#This Row],[Position2]]="CDM",1,0)</f>
        <v>0</v>
      </c>
      <c r="AG1119">
        <f>IF(Merge6[[#This Row],[Position2]]="CM",1,0)</f>
        <v>0</v>
      </c>
      <c r="AH1119">
        <f>IF(Merge6[[#This Row],[Position2]]="CAM",1,0)</f>
        <v>0</v>
      </c>
      <c r="AI1119">
        <f>IF(Merge6[[#This Row],[Position2]]="RM",1,0)</f>
        <v>0</v>
      </c>
      <c r="AJ1119">
        <f>IF(Merge6[[#This Row],[Position2]]="LW",1,0)</f>
        <v>0</v>
      </c>
      <c r="AK1119">
        <f>IF(Merge6[[#This Row],[Position2]]="RW",1,0)</f>
        <v>0</v>
      </c>
      <c r="AL1119">
        <f>IF(Merge6[[#This Row],[Position2]]="CF",1,0)</f>
        <v>0</v>
      </c>
      <c r="AM1119">
        <f>IF(Merge6[[#This Row],[Position2]]="ST",1,0)</f>
        <v>0</v>
      </c>
      <c r="AN1119">
        <v>35</v>
      </c>
      <c r="AO1119">
        <v>18</v>
      </c>
      <c r="AP1119">
        <v>15</v>
      </c>
      <c r="AQ1119">
        <v>54</v>
      </c>
      <c r="AR1119">
        <v>54</v>
      </c>
      <c r="AS1119">
        <v>15</v>
      </c>
      <c r="AT1119">
        <v>63</v>
      </c>
      <c r="AU1119">
        <v>14</v>
      </c>
      <c r="AV1119">
        <v>15</v>
      </c>
      <c r="AW1119">
        <v>17</v>
      </c>
      <c r="AX1119">
        <v>16</v>
      </c>
      <c r="AY1119">
        <v>25</v>
      </c>
      <c r="AZ1119">
        <v>16</v>
      </c>
      <c r="BA1119">
        <v>20</v>
      </c>
      <c r="BB1119">
        <v>15</v>
      </c>
      <c r="BC1119">
        <v>16</v>
      </c>
      <c r="BD1119">
        <v>47</v>
      </c>
      <c r="BE1119">
        <v>35</v>
      </c>
      <c r="BF1119">
        <v>59</v>
      </c>
      <c r="BG1119">
        <v>49</v>
      </c>
      <c r="BH1119">
        <v>50</v>
      </c>
      <c r="BI1119">
        <v>53</v>
      </c>
      <c r="BJ1119">
        <v>66</v>
      </c>
      <c r="BK1119">
        <v>78</v>
      </c>
      <c r="BL1119">
        <v>82</v>
      </c>
      <c r="BM1119">
        <v>77</v>
      </c>
      <c r="BN1119">
        <v>84</v>
      </c>
      <c r="BO1119">
        <v>84</v>
      </c>
      <c r="BP1119">
        <v>35</v>
      </c>
      <c r="BQ1119">
        <v>80</v>
      </c>
      <c r="BR1119">
        <v>18</v>
      </c>
      <c r="BS1119">
        <v>24</v>
      </c>
      <c r="BT1119">
        <v>64</v>
      </c>
      <c r="BU1119">
        <v>65</v>
      </c>
    </row>
    <row r="1120" spans="1:73" x14ac:dyDescent="0.25">
      <c r="A1120" t="s">
        <v>778</v>
      </c>
      <c r="B1120">
        <v>0</v>
      </c>
      <c r="C1120" t="s">
        <v>84</v>
      </c>
      <c r="D1120">
        <v>22</v>
      </c>
      <c r="E1120">
        <f>Merge6[[#This Row],[age]]^2</f>
        <v>484</v>
      </c>
      <c r="F1120" s="1">
        <v>12500000</v>
      </c>
      <c r="G1120" s="1">
        <v>20500000</v>
      </c>
      <c r="H1120" s="1">
        <f>Merge6[[#This Row],[MV at time]]/1000000</f>
        <v>12.5</v>
      </c>
      <c r="I1120" s="1">
        <f>Merge6[[#This Row],[fee]]/1000000</f>
        <v>20.5</v>
      </c>
      <c r="J1120" s="2">
        <f>Merge6[[#This Row],[fee]]/Merge6[[#This Row],[MV at time]]</f>
        <v>1.64</v>
      </c>
      <c r="K1120" t="s">
        <v>773</v>
      </c>
      <c r="L1120" t="s">
        <v>145</v>
      </c>
      <c r="M1120" t="s">
        <v>267</v>
      </c>
      <c r="N1120" t="s">
        <v>449</v>
      </c>
      <c r="O1120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10</v>
      </c>
      <c r="P1120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20" t="s">
        <v>131</v>
      </c>
      <c r="R1120" t="s">
        <v>60</v>
      </c>
      <c r="S1120">
        <v>74</v>
      </c>
      <c r="T1120">
        <v>79</v>
      </c>
      <c r="U1120">
        <f>Merge6[[#This Row],[POT]]-Merge6[[#This Row],[TOT]]</f>
        <v>5</v>
      </c>
      <c r="V1120" t="s">
        <v>8</v>
      </c>
      <c r="W1120">
        <f>IF(Merge6[[#This Row],[Preffoot]]="Right",1,0)</f>
        <v>1</v>
      </c>
      <c r="X1120" t="s">
        <v>87</v>
      </c>
      <c r="Y1120">
        <f>IF(Merge6[[#This Row],[Position2]]="GK",1,0)</f>
        <v>1</v>
      </c>
      <c r="Z1120">
        <f>IF(Merge6[[#This Row],[Position2]]="LB",1,0)</f>
        <v>0</v>
      </c>
      <c r="AA1120">
        <f>IF(Merge6[[#This Row],[Position2]]="CB",1,0)</f>
        <v>0</v>
      </c>
      <c r="AB1120">
        <f>IF(Merge6[[#This Row],[Position2]]="RB",1,0)</f>
        <v>0</v>
      </c>
      <c r="AC1120">
        <f>IF(Merge6[[#This Row],[Position2]]="LWB",1,0)</f>
        <v>0</v>
      </c>
      <c r="AD1120">
        <f>IF(Merge6[[#This Row],[Position2]]="RWB",1,0)</f>
        <v>0</v>
      </c>
      <c r="AE1120">
        <f>IF(Merge6[[#This Row],[Position2]]="LM",1,0)</f>
        <v>0</v>
      </c>
      <c r="AF1120">
        <f>IF(Merge6[[#This Row],[Position2]]="CDM",1,0)</f>
        <v>0</v>
      </c>
      <c r="AG1120">
        <f>IF(Merge6[[#This Row],[Position2]]="CM",1,0)</f>
        <v>0</v>
      </c>
      <c r="AH1120">
        <f>IF(Merge6[[#This Row],[Position2]]="CAM",1,0)</f>
        <v>0</v>
      </c>
      <c r="AI1120">
        <f>IF(Merge6[[#This Row],[Position2]]="RM",1,0)</f>
        <v>0</v>
      </c>
      <c r="AJ1120">
        <f>IF(Merge6[[#This Row],[Position2]]="LW",1,0)</f>
        <v>0</v>
      </c>
      <c r="AK1120">
        <f>IF(Merge6[[#This Row],[Position2]]="RW",1,0)</f>
        <v>0</v>
      </c>
      <c r="AL1120">
        <f>IF(Merge6[[#This Row],[Position2]]="CF",1,0)</f>
        <v>0</v>
      </c>
      <c r="AM1120">
        <f>IF(Merge6[[#This Row],[Position2]]="ST",1,0)</f>
        <v>0</v>
      </c>
      <c r="AN1120">
        <v>28</v>
      </c>
      <c r="AO1120">
        <v>18</v>
      </c>
      <c r="AP1120">
        <v>15</v>
      </c>
      <c r="AQ1120">
        <v>31</v>
      </c>
      <c r="AR1120">
        <v>33</v>
      </c>
      <c r="AS1120">
        <v>15</v>
      </c>
      <c r="AT1120">
        <v>52</v>
      </c>
      <c r="AU1120">
        <v>14</v>
      </c>
      <c r="AV1120">
        <v>15</v>
      </c>
      <c r="AW1120">
        <v>17</v>
      </c>
      <c r="AX1120">
        <v>16</v>
      </c>
      <c r="AY1120">
        <v>25</v>
      </c>
      <c r="AZ1120">
        <v>16</v>
      </c>
      <c r="BA1120">
        <v>18</v>
      </c>
      <c r="BB1120">
        <v>15</v>
      </c>
      <c r="BC1120">
        <v>16</v>
      </c>
      <c r="BD1120">
        <v>47</v>
      </c>
      <c r="BE1120">
        <v>35</v>
      </c>
      <c r="BF1120">
        <v>59</v>
      </c>
      <c r="BG1120">
        <v>49</v>
      </c>
      <c r="BH1120">
        <v>50</v>
      </c>
      <c r="BI1120">
        <v>53</v>
      </c>
      <c r="BJ1120">
        <v>66</v>
      </c>
      <c r="BK1120">
        <v>71</v>
      </c>
      <c r="BL1120">
        <v>75</v>
      </c>
      <c r="BM1120">
        <v>72</v>
      </c>
      <c r="BN1120">
        <v>69</v>
      </c>
      <c r="BO1120">
        <v>76</v>
      </c>
      <c r="BP1120">
        <v>35</v>
      </c>
      <c r="BQ1120">
        <v>70</v>
      </c>
      <c r="BR1120">
        <v>11</v>
      </c>
      <c r="BS1120">
        <v>20</v>
      </c>
      <c r="BT1120">
        <v>47</v>
      </c>
      <c r="BU1120">
        <v>55</v>
      </c>
    </row>
    <row r="1121" spans="1:73" x14ac:dyDescent="0.25">
      <c r="A1121" t="s">
        <v>771</v>
      </c>
      <c r="B1121">
        <v>35</v>
      </c>
      <c r="C1121" t="s">
        <v>33</v>
      </c>
      <c r="D1121">
        <v>21</v>
      </c>
      <c r="E1121">
        <f>Merge6[[#This Row],[age]]^2</f>
        <v>441</v>
      </c>
      <c r="F1121" s="1">
        <v>35000000</v>
      </c>
      <c r="G1121" s="1">
        <v>55000000</v>
      </c>
      <c r="H1121" s="1">
        <f>Merge6[[#This Row],[MV at time]]/1000000</f>
        <v>35</v>
      </c>
      <c r="I1121" s="1">
        <f>Merge6[[#This Row],[fee]]/1000000</f>
        <v>55</v>
      </c>
      <c r="J1121" s="2">
        <f>Merge6[[#This Row],[fee]]/Merge6[[#This Row],[MV at time]]</f>
        <v>1.5714285714285714</v>
      </c>
      <c r="K1121" t="s">
        <v>509</v>
      </c>
      <c r="L1121" t="s">
        <v>145</v>
      </c>
      <c r="M1121" t="s">
        <v>460</v>
      </c>
      <c r="N1121" t="s">
        <v>226</v>
      </c>
      <c r="O1121">
        <f>IF(Merge6[[#This Row],[League Left]]="Premier League",1, IF(Merge6[[#This Row],[League Left]]="Bundesliga",3,  IF(Merge6[[#This Row],[League Left]]="LaLiga",2,  IF(Merge6[[#This Row],[League Left]]="Serie A",4,   IF(Merge6[[#This Row],[League Left]]="Ligue 1",5,  IF(Merge6[[#This Row],[League Left]]="Liga Portugal",6,   IF(Merge6[[#This Row],[League Left]]="Liga Bwin",6,    IF(Merge6[[#This Row],[League Left]]="Liga NOS",6,   IF(Merge6[[#This Row],[League Left]]="Liga MX Clausura",7,  IF(Merge6[[#This Row],[League Left]]="Süper Lig",8,    IF(Merge6[[#This Row],[League Left]]="Premier Liga",9, 10  )  )  )   )   )  ))))))</f>
        <v>1</v>
      </c>
      <c r="P1121">
        <f>IF(Merge6[[#This Row],[Joined League]]="Premier League",1, IF(Merge6[[#This Row],[Joined League]]="Bundesliga",3,  IF(Merge6[[#This Row],[Joined League]]="LaLiga",2,  IF(Merge6[[#This Row],[Joined League]]="Serie A",4,   IF(Merge6[[#This Row],[Joined League]]="Ligue 1",5,  IF(Merge6[[#This Row],[Joined League]]="Liga Portugal",6,   IF(Merge6[[#This Row],[Joined League]]="Liga Bwin",6,    IF(Merge6[[#This Row],[Joined League]]="Liga NOS",6,   IF(Merge6[[#This Row],[Joined League]]="Liga MX Clausura",7,  IF(Merge6[[#This Row],[Joined League]]="Süper Lig",8,    IF(Merge6[[#This Row],[Joined League]]="Premier Liga",9, 10  )  )  )   )   )  ))))))</f>
        <v>1</v>
      </c>
      <c r="Q1121" t="s">
        <v>60</v>
      </c>
      <c r="R1121" t="s">
        <v>60</v>
      </c>
      <c r="S1121">
        <v>82</v>
      </c>
      <c r="T1121">
        <v>89</v>
      </c>
      <c r="U1121">
        <f>Merge6[[#This Row],[POT]]-Merge6[[#This Row],[TOT]]</f>
        <v>7</v>
      </c>
      <c r="V1121" t="s">
        <v>8</v>
      </c>
      <c r="W1121">
        <f>IF(Merge6[[#This Row],[Preffoot]]="Right",1,0)</f>
        <v>1</v>
      </c>
      <c r="X1121" t="s">
        <v>27</v>
      </c>
      <c r="Y1121">
        <f>IF(Merge6[[#This Row],[Position2]]="GK",1,0)</f>
        <v>0</v>
      </c>
      <c r="Z1121">
        <f>IF(Merge6[[#This Row],[Position2]]="LB",1,0)</f>
        <v>0</v>
      </c>
      <c r="AA1121">
        <f>IF(Merge6[[#This Row],[Position2]]="CB",1,0)</f>
        <v>0</v>
      </c>
      <c r="AB1121">
        <f>IF(Merge6[[#This Row],[Position2]]="RB",1,0)</f>
        <v>1</v>
      </c>
      <c r="AC1121">
        <f>IF(Merge6[[#This Row],[Position2]]="LWB",1,0)</f>
        <v>0</v>
      </c>
      <c r="AD1121">
        <f>IF(Merge6[[#This Row],[Position2]]="RWB",1,0)</f>
        <v>0</v>
      </c>
      <c r="AE1121">
        <f>IF(Merge6[[#This Row],[Position2]]="LM",1,0)</f>
        <v>0</v>
      </c>
      <c r="AF1121">
        <f>IF(Merge6[[#This Row],[Position2]]="CDM",1,0)</f>
        <v>0</v>
      </c>
      <c r="AG1121">
        <f>IF(Merge6[[#This Row],[Position2]]="CM",1,0)</f>
        <v>0</v>
      </c>
      <c r="AH1121">
        <f>IF(Merge6[[#This Row],[Position2]]="CAM",1,0)</f>
        <v>0</v>
      </c>
      <c r="AI1121">
        <f>IF(Merge6[[#This Row],[Position2]]="RM",1,0)</f>
        <v>0</v>
      </c>
      <c r="AJ1121">
        <f>IF(Merge6[[#This Row],[Position2]]="LW",1,0)</f>
        <v>0</v>
      </c>
      <c r="AK1121">
        <f>IF(Merge6[[#This Row],[Position2]]="RW",1,0)</f>
        <v>0</v>
      </c>
      <c r="AL1121">
        <f>IF(Merge6[[#This Row],[Position2]]="CF",1,0)</f>
        <v>0</v>
      </c>
      <c r="AM1121">
        <f>IF(Merge6[[#This Row],[Position2]]="ST",1,0)</f>
        <v>0</v>
      </c>
      <c r="AN1121">
        <v>77</v>
      </c>
      <c r="AO1121">
        <v>82</v>
      </c>
      <c r="AP1121">
        <v>71</v>
      </c>
      <c r="AQ1121">
        <v>74</v>
      </c>
      <c r="AR1121">
        <v>56</v>
      </c>
      <c r="AS1121">
        <v>58</v>
      </c>
      <c r="AT1121">
        <v>68</v>
      </c>
      <c r="AU1121">
        <v>44</v>
      </c>
      <c r="AV1121">
        <v>46</v>
      </c>
      <c r="AW1121">
        <v>62</v>
      </c>
      <c r="AX1121">
        <v>45</v>
      </c>
      <c r="AY1121">
        <v>56</v>
      </c>
      <c r="AZ1121">
        <v>43</v>
      </c>
      <c r="BA1121">
        <v>81</v>
      </c>
      <c r="BB1121">
        <v>90</v>
      </c>
      <c r="BC1121">
        <v>85</v>
      </c>
      <c r="BD1121">
        <v>85</v>
      </c>
      <c r="BE1121">
        <v>78</v>
      </c>
      <c r="BF1121">
        <v>71</v>
      </c>
      <c r="BG1121">
        <v>73</v>
      </c>
      <c r="BH1121">
        <v>88</v>
      </c>
      <c r="BI1121">
        <v>85</v>
      </c>
      <c r="BJ1121">
        <v>62</v>
      </c>
      <c r="BK1121">
        <v>8</v>
      </c>
      <c r="BL1121">
        <v>9</v>
      </c>
      <c r="BM1121">
        <v>8</v>
      </c>
      <c r="BN1121">
        <v>6</v>
      </c>
      <c r="BO1121">
        <v>8</v>
      </c>
      <c r="BP1121">
        <v>78</v>
      </c>
      <c r="BQ1121">
        <v>80</v>
      </c>
      <c r="BR1121">
        <v>67</v>
      </c>
      <c r="BS1121">
        <v>82</v>
      </c>
      <c r="BT1121">
        <v>64</v>
      </c>
      <c r="BU1121">
        <v>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H A A B Q S w M E F A A C A A g A i E 1 X V q j B v N + k A A A A 9 g A A A B I A H A B D b 2 5 m a W c v U G F j a 2 F n Z S 5 4 b W w g o h g A K K A U A A A A A A A A A A A A A A A A A A A A A A A A A A A A h Y 8 x D o I w G I W v Q r r T l h I T Q 3 7 K 4 C p q Y m J c a 6 n Q C M X Q Y r m b g 0 f y C m I U d X N 8 3 / u G 9 + 7 X G 2 R D U w c X 1 V n d m h R F m K J A G d k W 2 p Q p 6 t 0 x n K O M w 0 b I k y h V M M r G J o M t U l Q 5 d 0 4 I 8 d 5 j H + O 2 K w m j N C L 7 f L m V l W o E + s j 6 v x x q Y 5 0 w U i E O u 9 c Y z n A U M T x j M a Z A J g i 5 N l + B j X u f 7 Q + E R V + 7 v l P c H M L V G s g U g b w / 8 A d Q S w M E F A A C A A g A i E 1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N V 1 Z e a x r k c Q Q A A B U T A A A T A B w A R m 9 y b X V s Y X M v U 2 V j d G l v b j E u b S C i G A A o o B Q A A A A A A A A A A A A A A A A A A A A A A A A A A A D N V k 1 v G z c Q v R v w f y D U i w y s B S t N 3 K S B D o H s N E k j 2 a 1 U X + K i o H Z H K 0 Z c c k F y Z S u B / 1 f v / W P l 7 k p a f q o 5 F E V 1 k T S P H A 4 5 f O 9 R Q q o I Z 2 j W f g 9 f n 5 6 c n s g V F p C h + W T 4 c v g K j R A F d X q C 9 G f G K 5 G C j o z l Z n D F 0 6 o A p v p v C Y X B m D O l / 8 h + b / z j / W 8 S h L x / N r x 4 9 u r y / o b B l S A b Q O f o 3 V 9 / 5 n L N K T B E 0 I T T D O 4 n W C o Q 9 + 1 a g 1 R u e m f J p y u g p C A 6 P u o l v Q S N O a 0 K J k f D 7 x N 0 z V K e E Z a P L l 9 c X A w T 9 E v F F c z U l s K o + z n Q 9 f 1 + l r R F f 9 e 7 F b z Q U I b e A c 5 0 Z T 2 9 g z l e 6 H E 7 Z B f v t / t L 0 K d d / A 2 l s x R T L O R I i Q q M l O M V Z n l 9 R t s S u n R z g Z l c c l G 0 F d e g 7 A f W T 7 5 + 7 T 3 A 4 l y m A p c g z r n Q Y b 1 R p S c g B Y / q K U H 2 C K m w U O e V o N 6 o k u J t Y H L J J a k 7 6 g E 4 B x 1 7 z 9 T l 8 0 F d Y B O c 3 C G s k C I F e O M l Y B l I M 8 X K i 4 1 p t U A f Y R l B P n P C I P O w j 4 D z C s L z P j R T U D v E Q 5 d g x 5 6 6 / v w K B d / o m b u r 0 7 W o B X b h v t P I J N y W S C e e z k 5 P C I u t a D J p S Z Z 4 + P J h 8 9 9 w a b / a 4 A i V n r / 4 V i p N O Y P / O 5 e m u I A / b s N E a L A Q c R p g f j P 3 2 d C m i y J v f r q O z R G w X H L u 3 + M W j V H S Q u O 1 a o 3 m L M N i q 4 f + 8 4 h 4 n g W m V I 9 T g t P I P j J B F g u q r 0 Y E T w W X M g 7 L F R e q x F J G c M p Z f g R e 6 c 4 e T a 5 K / t B 0 O o Q v C S N y F Z 9 f L 1 7 n i K 2 e V m I T U M g 2 t w B Y k 3 Q d g U t g m C o C s d Q b T i l s Y 2 i B x f r I t i n J Q O F 0 T W P F z R R m 2 d E R O E 2 B g s C 7 S x h c R u G C M B x F B b B c r S K w v l i Y p b H V Z S m I F r U S G g 8 I 1 p c T S t Q 2 g n 6 u i j J + P v m 6 5 L G T z d c Z i f Y 0 X 2 v 5 y Y 5 c 9 n x d t / w Y r l l P 4 T G 6 q V y A Z k v 0 y A X g 5 u 0 V q x 4 r d R v d m o 6 B l t n y W I I 7 c m T 1 M S / 0 w V U i d j x 3 m F b / v s s a o h x U v 4 i c f b v j T k D k c B n 0 2 7 b C t 9 W X L 9 s p a M P M 6 k d G v 3 2 A G g 8 q f Q R 7 I + 0 0 + g D 1 9 p g u t p 7 / M 2 H Z o H 7 C 3 F S 6 I d r 1 3 u e M C x h j C Y 3 d 6 c N t A r M S p / v I t C o W I G 6 W E 6 z S F e j n b Y L m K 3 1 X V t r M R 4 M f D I e 8 f i z 1 H T U e E t 1 J t 1 D z u z 2 H g / G a J b o W a Z q f a X e m w X m W 5 r l Y 0 J Z C H u O 7 i u c j v n N 4 X u G 6 g + 8 H v g P 4 m m + r v K f r v p K 7 2 u 2 q d U i f Q 4 o c 1 G B X d T 2 d d Z U 1 p K W u e r p 6 a S u k o 4 k B F f R 1 z 1 O 6 g L b 5 a u b o V 1 i x H I 3 y V c n U o f b Z v 3 / f O n f a j u 8 u t z M 4 F N x d d 2 e k c e 8 d x C C A j b h M s F G H E j Z o c c O G T J L Y i M U W G z J p Y y M G f 7 x s H Z F s y G K U v 9 C B W k 7 h e 4 4 5 y Q y y 2 Y j F O h s y 6 G c D B g + d 7 d i E d D p l M 9 M G X Y o 6 e T u u u k B H W q / z e / Y 6 U 2 w a O 2 V 0 f L Y B g 9 g 2 c G C 4 G 9 5 T 3 Y 2 b n H c x g / w u 1 K m A W 7 E p B z Z m 6 Y I z 7 S A Q d t x T C h v u J M O O W 9 r h T G l F x H p F + N 7 6 + m 9 Q S w E C L Q A U A A I A C A C I T V d W q M G 8 3 6 Q A A A D 2 A A A A E g A A A A A A A A A A A A A A A A A A A A A A Q 2 9 u Z m l n L 1 B h Y 2 t h Z 2 U u e G 1 s U E s B A i 0 A F A A C A A g A i E 1 X V g / K 6 a u k A A A A 6 Q A A A B M A A A A A A A A A A A A A A A A A 8 A A A A F t D b 2 5 0 Z W 5 0 X 1 R 5 c G V z X S 5 4 b W x Q S w E C L Q A U A A I A C A C I T V d W X m s a 5 H E E A A A V E w A A E w A A A A A A A A A A A A A A A A D h A Q A A R m 9 y b X V s Y X M v U 2 V j d G l v b j E u b V B L B Q Y A A A A A A w A D A M I A A A C f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V Q A A A A A A A P l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T T E 4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I t M j N U M D g 6 N D Q 6 M T Y u O T M y N D U x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0 x O D E 5 L 0 F 1 d G 9 S Z W 1 v d m V k Q 2 9 s d W 1 u c z E u e 3 B s Y X l l c i w w f S Z x d W 9 0 O y w m c X V v d D t T Z W N 0 a W 9 u M S 9 U T T E 4 M T k v Q X V 0 b 1 J l b W 9 2 Z W R D b 2 x 1 b W 5 z M S 5 7 c G 9 z a X R p b 2 4 s M X 0 m c X V v d D s s J n F 1 b 3 Q 7 U 2 V j d G l v b j E v V E 0 x O D E 5 L 0 F 1 d G 9 S Z W 1 v d m V k Q 2 9 s d W 1 u c z E u e 2 F n Z S w y f S Z x d W 9 0 O y w m c X V v d D t T Z W N 0 a W 9 u M S 9 U T T E 4 M T k v Q X V 0 b 1 J l b W 9 2 Z W R D b 2 x 1 b W 5 z M S 5 7 T V Y g Y X Q g d G l t Z S w z f S Z x d W 9 0 O y w m c X V v d D t T Z W N 0 a W 9 u M S 9 U T T E 4 M T k v Q X V 0 b 1 J l b W 9 2 Z W R D b 2 x 1 b W 5 z M S 5 7 c 2 V h c 2 9 u L D R 9 J n F 1 b 3 Q 7 L C Z x d W 9 0 O 1 N l Y 3 R p b 2 4 x L 1 R N M T g x O S 9 B d X R v U m V t b 3 Z l Z E N v b H V t b n M x L n t O Y X Q s N X 0 m c X V v d D s s J n F 1 b 3 Q 7 U 2 V j d G l v b j E v V E 0 x O D E 5 L 0 F 1 d G 9 S Z W 1 v d m V k Q 2 9 s d W 1 u c z E u e 0 N s d W I g T G V m d C w 2 f S Z x d W 9 0 O y w m c X V v d D t T Z W N 0 a W 9 u M S 9 U T T E 4 M T k v Q X V 0 b 1 J l b W 9 2 Z W R D b 2 x 1 b W 5 z M S 5 7 Q 2 x 1 Y i B q b 2 l u Z W Q s N 3 0 m c X V v d D s s J n F 1 b 3 Q 7 U 2 V j d G l v b j E v V E 0 x O D E 5 L 0 F 1 d G 9 S Z W 1 v d m V k Q 2 9 s d W 1 u c z E u e 0 x l Y W d 1 Z S B M Z W Z 0 L D h 9 J n F 1 b 3 Q 7 L C Z x d W 9 0 O 1 N l Y 3 R p b 2 4 x L 1 R N M T g x O S 9 B d X R v U m V t b 3 Z l Z E N v b H V t b n M x L n t K b 2 l u Z W Q g T G V h Z 3 V l L D l 9 J n F 1 b 3 Q 7 L C Z x d W 9 0 O 1 N l Y 3 R p b 2 4 x L 1 R N M T g x O S 9 B d X R v U m V t b 3 Z l Z E N v b H V t b n M x L n t m Z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T T E 4 M T k v Q X V 0 b 1 J l b W 9 2 Z W R D b 2 x 1 b W 5 z M S 5 7 c G x h e W V y L D B 9 J n F 1 b 3 Q 7 L C Z x d W 9 0 O 1 N l Y 3 R p b 2 4 x L 1 R N M T g x O S 9 B d X R v U m V t b 3 Z l Z E N v b H V t b n M x L n t w b 3 N p d G l v b i w x f S Z x d W 9 0 O y w m c X V v d D t T Z W N 0 a W 9 u M S 9 U T T E 4 M T k v Q X V 0 b 1 J l b W 9 2 Z W R D b 2 x 1 b W 5 z M S 5 7 Y W d l L D J 9 J n F 1 b 3 Q 7 L C Z x d W 9 0 O 1 N l Y 3 R p b 2 4 x L 1 R N M T g x O S 9 B d X R v U m V t b 3 Z l Z E N v b H V t b n M x L n t N V i B h d C B 0 a W 1 l L D N 9 J n F 1 b 3 Q 7 L C Z x d W 9 0 O 1 N l Y 3 R p b 2 4 x L 1 R N M T g x O S 9 B d X R v U m V t b 3 Z l Z E N v b H V t b n M x L n t z Z W F z b 2 4 s N H 0 m c X V v d D s s J n F 1 b 3 Q 7 U 2 V j d G l v b j E v V E 0 x O D E 5 L 0 F 1 d G 9 S Z W 1 v d m V k Q 2 9 s d W 1 u c z E u e 0 5 h d C w 1 f S Z x d W 9 0 O y w m c X V v d D t T Z W N 0 a W 9 u M S 9 U T T E 4 M T k v Q X V 0 b 1 J l b W 9 2 Z W R D b 2 x 1 b W 5 z M S 5 7 Q 2 x 1 Y i B M Z W Z 0 L D Z 9 J n F 1 b 3 Q 7 L C Z x d W 9 0 O 1 N l Y 3 R p b 2 4 x L 1 R N M T g x O S 9 B d X R v U m V t b 3 Z l Z E N v b H V t b n M x L n t D b H V i I G p v a W 5 l Z C w 3 f S Z x d W 9 0 O y w m c X V v d D t T Z W N 0 a W 9 u M S 9 U T T E 4 M T k v Q X V 0 b 1 J l b W 9 2 Z W R D b 2 x 1 b W 5 z M S 5 7 T G V h Z 3 V l I E x l Z n Q s O H 0 m c X V v d D s s J n F 1 b 3 Q 7 U 2 V j d G l v b j E v V E 0 x O D E 5 L 0 F 1 d G 9 S Z W 1 v d m V k Q 2 9 s d W 1 u c z E u e 0 p v a W 5 l Z C B M Z W F n d W U s O X 0 m c X V v d D s s J n F 1 b 3 Q 7 U 2 V j d G l v b j E v V E 0 x O D E 5 L 0 F 1 d G 9 S Z W 1 v d m V k Q 2 9 s d W 1 u c z E u e 2 Z l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N M T g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E 4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0 x O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0 x O D E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m Y T E 4 d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I t M j N U M D g 6 N D Q 6 M T Y u O T Q y N D I 4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m Y T E 4 d 3 Y v Q X V 0 b 1 J l b W 9 2 Z W R D b 2 x 1 b W 5 z M S 5 7 T m F t Z V 9 Q b G F 5 Z X I s M H 0 m c X V v d D s s J n F 1 b 3 Q 7 U 2 V j d G l v b j E v Z m l m Y T E 4 d 3 Y v Q X V 0 b 1 J l b W 9 2 Z W R D b 2 x 1 b W 5 z M S 5 7 T m F t Z V 9 U T 1 Q s M X 0 m c X V v d D s s J n F 1 b 3 Q 7 U 2 V j d G l v b j E v Z m l m Y T E 4 d 3 Y v Q X V 0 b 1 J l b W 9 2 Z W R D b 2 x 1 b W 5 z M S 5 7 T m F t Z V 9 Q T 1 Q s M n 0 m c X V v d D s s J n F 1 b 3 Q 7 U 2 V j d G l v b j E v Z m l m Y T E 4 d 3 Y v Q X V 0 b 1 J l b W 9 2 Z W R D b 2 x 1 b W 5 z M S 5 7 T m F t Z V 9 B R 0 U s M 3 0 m c X V v d D s s J n F 1 b 3 Q 7 U 2 V j d G l v b j E v Z m l m Y T E 4 d 3 Y v Q X V 0 b 1 J l b W 9 2 Z W R D b 2 x 1 b W 5 z M S 5 7 T m F t Z V 9 Q c m V m Z m 9 v d C w 0 f S Z x d W 9 0 O y w m c X V v d D t T Z W N 0 a W 9 u M S 9 m a W Z h M T h 3 d i 9 B d X R v U m V t b 3 Z l Z E N v b H V t b n M x L n t O Y W 1 l X 1 B v c 2 l 0 a W 9 u L D V 9 J n F 1 b 3 Q 7 L C Z x d W 9 0 O 1 N l Y 3 R p b 2 4 x L 2 Z p Z m E x O H d 2 L 0 F 1 d G 9 S Z W 1 v d m V k Q 2 9 s d W 1 u c z E u e 0 5 h b W V f U 2 V j b 2 5 k Y X J 5 U G 9 z L D Z 9 J n F 1 b 3 Q 7 L C Z x d W 9 0 O 1 N l Y 3 R p b 2 4 x L 2 Z p Z m E x O H d 2 L 0 F 1 d G 9 S Z W 1 v d m V k Q 2 9 s d W 1 u c z E u e 0 5 h b W V f Y m F s b G N v b n R y b 2 w s N 3 0 m c X V v d D s s J n F 1 b 3 Q 7 U 2 V j d G l v b j E v Z m l m Y T E 4 d 3 Y v Q X V 0 b 1 J l b W 9 2 Z W R D b 2 x 1 b W 5 z M S 5 7 T m F t Z V 9 k c m l i Y m x p b m c s O H 0 m c X V v d D s s J n F 1 b 3 Q 7 U 2 V j d G l v b j E v Z m l m Y T E 4 d 3 Y v Q X V 0 b 1 J l b W 9 2 Z W R D b 2 x 1 b W 5 z M S 5 7 T m F t Z V 9 j c m 9 z c 2 l u Z y w 5 f S Z x d W 9 0 O y w m c X V v d D t T Z W N 0 a W 9 u M S 9 m a W Z h M T h 3 d i 9 B d X R v U m V t b 3 Z l Z E N v b H V t b n M x L n t O Y W 1 l X 3 N o b 3 J 0 c G F z c y w x M H 0 m c X V v d D s s J n F 1 b 3 Q 7 U 2 V j d G l v b j E v Z m l m Y T E 4 d 3 Y v Q X V 0 b 1 J l b W 9 2 Z W R D b 2 x 1 b W 5 z M S 5 7 T m F t Z V 9 s b 2 5 n c G F z c y w x M X 0 m c X V v d D s s J n F 1 b 3 Q 7 U 2 V j d G l v b j E v Z m l m Y T E 4 d 3 Y v Q X V 0 b 1 J l b W 9 2 Z W R D b 2 x 1 b W 5 z M S 5 7 T m F t Z V 9 o Z W F k a W 5 n L D E y f S Z x d W 9 0 O y w m c X V v d D t T Z W N 0 a W 9 u M S 9 m a W Z h M T h 3 d i 9 B d X R v U m V t b 3 Z l Z E N v b H V t b n M x L n t O Y W 1 l X 3 N o b 3 R w b 3 d l c i w x M 3 0 m c X V v d D s s J n F 1 b 3 Q 7 U 2 V j d G l v b j E v Z m l m Y T E 4 d 3 Y v Q X V 0 b 1 J l b W 9 2 Z W R D b 2 x 1 b W 5 z M S 5 7 T m F t Z V 9 m a W 5 p c 2 h p b m c s M T R 9 J n F 1 b 3 Q 7 L C Z x d W 9 0 O 1 N l Y 3 R p b 2 4 x L 2 Z p Z m E x O H d 2 L 0 F 1 d G 9 S Z W 1 v d m V k Q 2 9 s d W 1 u c z E u e 0 5 h b W V f b G 9 u Z 3 N o b 3 R z L D E 1 f S Z x d W 9 0 O y w m c X V v d D t T Z W N 0 a W 9 u M S 9 m a W Z h M T h 3 d i 9 B d X R v U m V t b 3 Z l Z E N v b H V t b n M x L n t O Y W 1 l X 2 N 1 c n Z l L D E 2 f S Z x d W 9 0 O y w m c X V v d D t T Z W N 0 a W 9 u M S 9 m a W Z h M T h 3 d i 9 B d X R v U m V t b 3 Z l Z E N v b H V t b n M x L n t O Y W 1 l X 2 Z y Z W V r a W N r L D E 3 f S Z x d W 9 0 O y w m c X V v d D t T Z W N 0 a W 9 u M S 9 m a W Z h M T h 3 d i 9 B d X R v U m V t b 3 Z l Z E N v b H V t b n M x L n t O Y W 1 l X 3 B l b m F s d G l l c y w x O H 0 m c X V v d D s s J n F 1 b 3 Q 7 U 2 V j d G l v b j E v Z m l m Y T E 4 d 3 Y v Q X V 0 b 1 J l b W 9 2 Z W R D b 2 x 1 b W 5 z M S 5 7 T m F t Z V 9 2 b 2 x s Z X l z L D E 5 f S Z x d W 9 0 O y w m c X V v d D t T Z W N 0 a W 9 u M S 9 m a W Z h M T h 3 d i 9 B d X R v U m V t b 3 Z l Z E N v b H V t b n M x L n t O Y W 1 l X 2 1 h c m t p b m c s M j B 9 J n F 1 b 3 Q 7 L C Z x d W 9 0 O 1 N l Y 3 R p b 2 4 x L 2 Z p Z m E x O H d 2 L 0 F 1 d G 9 S Z W 1 v d m V k Q 2 9 s d W 1 u c z E u e 0 5 h b W V f c 2 x p Z G V 0 Y W N r b G U s M j F 9 J n F 1 b 3 Q 7 L C Z x d W 9 0 O 1 N l Y 3 R p b 2 4 x L 2 Z p Z m E x O H d 2 L 0 F 1 d G 9 S Z W 1 v d m V k Q 2 9 s d W 1 u c z E u e 0 5 h b W V f U 3 R h b m R 0 Y W N r b G U s M j J 9 J n F 1 b 3 Q 7 L C Z x d W 9 0 O 1 N l Y 3 R p b 2 4 x L 2 Z p Z m E x O H d 2 L 0 F 1 d G 9 S Z W 1 v d m V k Q 2 9 s d W 1 u c z E u e 0 5 h b W V f Y W N j Z W x l c m F 0 a W 9 u L D I z f S Z x d W 9 0 O y w m c X V v d D t T Z W N 0 a W 9 u M S 9 m a W Z h M T h 3 d i 9 B d X R v U m V t b 3 Z l Z E N v b H V t b n M x L n t O Y W 1 l X 3 N 0 Y W 1 p b m E s M j R 9 J n F 1 b 3 Q 7 L C Z x d W 9 0 O 1 N l Y 3 R p b 2 4 x L 2 Z p Z m E x O H d 2 L 0 F 1 d G 9 S Z W 1 v d m V k Q 2 9 s d W 1 u c z E u e 0 5 h b W V f c 3 R y Z W 5 n d G g s M j V 9 J n F 1 b 3 Q 7 L C Z x d W 9 0 O 1 N l Y 3 R p b 2 4 x L 2 Z p Z m E x O H d 2 L 0 F 1 d G 9 S Z W 1 v d m V k Q 2 9 s d W 1 u c z E u e 0 5 h b W V f Y m F s Y W 5 j Z S w y N n 0 m c X V v d D s s J n F 1 b 3 Q 7 U 2 V j d G l v b j E v Z m l m Y T E 4 d 3 Y v Q X V 0 b 1 J l b W 9 2 Z W R D b 2 x 1 b W 5 z M S 5 7 T m F t Z V 9 z c H J p b n R z c G V l Z C w y N 3 0 m c X V v d D s s J n F 1 b 3 Q 7 U 2 V j d G l v b j E v Z m l m Y T E 4 d 3 Y v Q X V 0 b 1 J l b W 9 2 Z W R D b 2 x 1 b W 5 z M S 5 7 T m F t Z V 9 h Z 2 l s a X R 5 L D I 4 f S Z x d W 9 0 O y w m c X V v d D t T Z W N 0 a W 9 u M S 9 m a W Z h M T h 3 d i 9 B d X R v U m V t b 3 Z l Z E N v b H V t b n M x L n t O Y W 1 l X 2 p 1 b X B p b m c s M j l 9 J n F 1 b 3 Q 7 L C Z x d W 9 0 O 1 N l Y 3 R p b 2 4 x L 2 Z p Z m E x O H d 2 L 0 F 1 d G 9 S Z W 1 v d m V k Q 2 9 s d W 1 u c z E u e 0 5 h b W V f Z 2 t w b 3 M s M z B 9 J n F 1 b 3 Q 7 L C Z x d W 9 0 O 1 N l Y 3 R p b 2 4 x L 2 Z p Z m E x O H d 2 L 0 F 1 d G 9 S Z W 1 v d m V k Q 2 9 s d W 1 u c z E u e 0 5 h b W V f Z 2 t k a X Z l L D M x f S Z x d W 9 0 O y w m c X V v d D t T Z W N 0 a W 9 u M S 9 m a W Z h M T h 3 d i 9 B d X R v U m V t b 3 Z l Z E N v b H V t b n M x L n t O Y W 1 l X 2 d r a G F u Z G x p b m c s M z J 9 J n F 1 b 3 Q 7 L C Z x d W 9 0 O 1 N l Y 3 R p b 2 4 x L 2 Z p Z m E x O H d 2 L 0 F 1 d G 9 S Z W 1 v d m V k Q 2 9 s d W 1 u c z E u e 0 5 h b W V f Z 2 t r a W N r a W 5 n L D M z f S Z x d W 9 0 O y w m c X V v d D t T Z W N 0 a W 9 u M S 9 m a W Z h M T h 3 d i 9 B d X R v U m V t b 3 Z l Z E N v b H V t b n M x L n t O Y W 1 l X 2 d r c m V m b G V 4 L D M 0 f S Z x d W 9 0 O y w m c X V v d D t T Z W N 0 a W 9 u M S 9 m a W Z h M T h 3 d i 9 B d X R v U m V t b 3 Z l Z E N v b H V t b n M x L n t O Y W 1 l X 2 F n Z 3 J l c 3 N p b 2 4 s M z V 9 J n F 1 b 3 Q 7 L C Z x d W 9 0 O 1 N l Y 3 R p b 2 4 x L 2 Z p Z m E x O H d 2 L 0 F 1 d G 9 S Z W 1 v d m V k Q 2 9 s d W 1 u c z E u e 0 5 h b W V f c m V h Y 3 R p b 2 5 z L D M 2 f S Z x d W 9 0 O y w m c X V v d D t T Z W N 0 a W 9 u M S 9 m a W Z h M T h 3 d i 9 B d X R v U m V t b 3 Z l Z E N v b H V t b n M x L n t O Y W 1 l X 2 F 0 d F B v c y w z N 3 0 m c X V v d D s s J n F 1 b 3 Q 7 U 2 V j d G l v b j E v Z m l m Y T E 4 d 3 Y v Q X V 0 b 1 J l b W 9 2 Z W R D b 2 x 1 b W 5 z M S 5 7 T m F t Z V 9 J b n R l c m N l c H R p b 2 5 z L D M 4 f S Z x d W 9 0 O y w m c X V v d D t T Z W N 0 a W 9 u M S 9 m a W Z h M T h 3 d i 9 B d X R v U m V t b 3 Z l Z E N v b H V t b n M x L n t O Y W 1 l X 1 Z p c 2 l v b i w z O X 0 m c X V v d D s s J n F 1 b 3 Q 7 U 2 V j d G l v b j E v Z m l m Y T E 4 d 3 Y v Q X V 0 b 1 J l b W 9 2 Z W R D b 2 x 1 b W 5 z M S 5 7 T m F t Z V 9 D b 2 1 w b 3 N 1 c m U s N D B 9 J n F 1 b 3 Q 7 L C Z x d W 9 0 O 1 N l Y 3 R p b 2 4 x L 2 Z p Z m E x O H d 2 L 0 F 1 d G 9 S Z W 1 v d m V k Q 2 9 s d W 1 u c z E u e 0 5 h b W V f V m F s d W U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m a W Z h M T h 3 d i 9 B d X R v U m V t b 3 Z l Z E N v b H V t b n M x L n t O Y W 1 l X 1 B s Y X l l c i w w f S Z x d W 9 0 O y w m c X V v d D t T Z W N 0 a W 9 u M S 9 m a W Z h M T h 3 d i 9 B d X R v U m V t b 3 Z l Z E N v b H V t b n M x L n t O Y W 1 l X 1 R P V C w x f S Z x d W 9 0 O y w m c X V v d D t T Z W N 0 a W 9 u M S 9 m a W Z h M T h 3 d i 9 B d X R v U m V t b 3 Z l Z E N v b H V t b n M x L n t O Y W 1 l X 1 B P V C w y f S Z x d W 9 0 O y w m c X V v d D t T Z W N 0 a W 9 u M S 9 m a W Z h M T h 3 d i 9 B d X R v U m V t b 3 Z l Z E N v b H V t b n M x L n t O Y W 1 l X 0 F H R S w z f S Z x d W 9 0 O y w m c X V v d D t T Z W N 0 a W 9 u M S 9 m a W Z h M T h 3 d i 9 B d X R v U m V t b 3 Z l Z E N v b H V t b n M x L n t O Y W 1 l X 1 B y Z W Z m b 2 9 0 L D R 9 J n F 1 b 3 Q 7 L C Z x d W 9 0 O 1 N l Y 3 R p b 2 4 x L 2 Z p Z m E x O H d 2 L 0 F 1 d G 9 S Z W 1 v d m V k Q 2 9 s d W 1 u c z E u e 0 5 h b W V f U G 9 z a X R p b 2 4 s N X 0 m c X V v d D s s J n F 1 b 3 Q 7 U 2 V j d G l v b j E v Z m l m Y T E 4 d 3 Y v Q X V 0 b 1 J l b W 9 2 Z W R D b 2 x 1 b W 5 z M S 5 7 T m F t Z V 9 T Z W N v b m R h c n l Q b 3 M s N n 0 m c X V v d D s s J n F 1 b 3 Q 7 U 2 V j d G l v b j E v Z m l m Y T E 4 d 3 Y v Q X V 0 b 1 J l b W 9 2 Z W R D b 2 x 1 b W 5 z M S 5 7 T m F t Z V 9 i Y W x s Y 2 9 u d H J v b C w 3 f S Z x d W 9 0 O y w m c X V v d D t T Z W N 0 a W 9 u M S 9 m a W Z h M T h 3 d i 9 B d X R v U m V t b 3 Z l Z E N v b H V t b n M x L n t O Y W 1 l X 2 R y a W J i b G l u Z y w 4 f S Z x d W 9 0 O y w m c X V v d D t T Z W N 0 a W 9 u M S 9 m a W Z h M T h 3 d i 9 B d X R v U m V t b 3 Z l Z E N v b H V t b n M x L n t O Y W 1 l X 2 N y b 3 N z a W 5 n L D l 9 J n F 1 b 3 Q 7 L C Z x d W 9 0 O 1 N l Y 3 R p b 2 4 x L 2 Z p Z m E x O H d 2 L 0 F 1 d G 9 S Z W 1 v d m V k Q 2 9 s d W 1 u c z E u e 0 5 h b W V f c 2 h v c n R w Y X N z L D E w f S Z x d W 9 0 O y w m c X V v d D t T Z W N 0 a W 9 u M S 9 m a W Z h M T h 3 d i 9 B d X R v U m V t b 3 Z l Z E N v b H V t b n M x L n t O Y W 1 l X 2 x v b m d w Y X N z L D E x f S Z x d W 9 0 O y w m c X V v d D t T Z W N 0 a W 9 u M S 9 m a W Z h M T h 3 d i 9 B d X R v U m V t b 3 Z l Z E N v b H V t b n M x L n t O Y W 1 l X 2 h l Y W R p b m c s M T J 9 J n F 1 b 3 Q 7 L C Z x d W 9 0 O 1 N l Y 3 R p b 2 4 x L 2 Z p Z m E x O H d 2 L 0 F 1 d G 9 S Z W 1 v d m V k Q 2 9 s d W 1 u c z E u e 0 5 h b W V f c 2 h v d H B v d 2 V y L D E z f S Z x d W 9 0 O y w m c X V v d D t T Z W N 0 a W 9 u M S 9 m a W Z h M T h 3 d i 9 B d X R v U m V t b 3 Z l Z E N v b H V t b n M x L n t O Y W 1 l X 2 Z p b m l z a G l u Z y w x N H 0 m c X V v d D s s J n F 1 b 3 Q 7 U 2 V j d G l v b j E v Z m l m Y T E 4 d 3 Y v Q X V 0 b 1 J l b W 9 2 Z W R D b 2 x 1 b W 5 z M S 5 7 T m F t Z V 9 s b 2 5 n c 2 h v d H M s M T V 9 J n F 1 b 3 Q 7 L C Z x d W 9 0 O 1 N l Y 3 R p b 2 4 x L 2 Z p Z m E x O H d 2 L 0 F 1 d G 9 S Z W 1 v d m V k Q 2 9 s d W 1 u c z E u e 0 5 h b W V f Y 3 V y d m U s M T Z 9 J n F 1 b 3 Q 7 L C Z x d W 9 0 O 1 N l Y 3 R p b 2 4 x L 2 Z p Z m E x O H d 2 L 0 F 1 d G 9 S Z W 1 v d m V k Q 2 9 s d W 1 u c z E u e 0 5 h b W V f Z n J l Z W t p Y 2 s s M T d 9 J n F 1 b 3 Q 7 L C Z x d W 9 0 O 1 N l Y 3 R p b 2 4 x L 2 Z p Z m E x O H d 2 L 0 F 1 d G 9 S Z W 1 v d m V k Q 2 9 s d W 1 u c z E u e 0 5 h b W V f c G V u Y W x 0 a W V z L D E 4 f S Z x d W 9 0 O y w m c X V v d D t T Z W N 0 a W 9 u M S 9 m a W Z h M T h 3 d i 9 B d X R v U m V t b 3 Z l Z E N v b H V t b n M x L n t O Y W 1 l X 3 Z v b G x l e X M s M T l 9 J n F 1 b 3 Q 7 L C Z x d W 9 0 O 1 N l Y 3 R p b 2 4 x L 2 Z p Z m E x O H d 2 L 0 F 1 d G 9 S Z W 1 v d m V k Q 2 9 s d W 1 u c z E u e 0 5 h b W V f b W F y a 2 l u Z y w y M H 0 m c X V v d D s s J n F 1 b 3 Q 7 U 2 V j d G l v b j E v Z m l m Y T E 4 d 3 Y v Q X V 0 b 1 J l b W 9 2 Z W R D b 2 x 1 b W 5 z M S 5 7 T m F t Z V 9 z b G l k Z X R h Y 2 t s Z S w y M X 0 m c X V v d D s s J n F 1 b 3 Q 7 U 2 V j d G l v b j E v Z m l m Y T E 4 d 3 Y v Q X V 0 b 1 J l b W 9 2 Z W R D b 2 x 1 b W 5 z M S 5 7 T m F t Z V 9 T d G F u Z H R h Y 2 t s Z S w y M n 0 m c X V v d D s s J n F 1 b 3 Q 7 U 2 V j d G l v b j E v Z m l m Y T E 4 d 3 Y v Q X V 0 b 1 J l b W 9 2 Z W R D b 2 x 1 b W 5 z M S 5 7 T m F t Z V 9 h Y 2 N l b G V y Y X R p b 2 4 s M j N 9 J n F 1 b 3 Q 7 L C Z x d W 9 0 O 1 N l Y 3 R p b 2 4 x L 2 Z p Z m E x O H d 2 L 0 F 1 d G 9 S Z W 1 v d m V k Q 2 9 s d W 1 u c z E u e 0 5 h b W V f c 3 R h b W l u Y S w y N H 0 m c X V v d D s s J n F 1 b 3 Q 7 U 2 V j d G l v b j E v Z m l m Y T E 4 d 3 Y v Q X V 0 b 1 J l b W 9 2 Z W R D b 2 x 1 b W 5 z M S 5 7 T m F t Z V 9 z d H J l b m d 0 a C w y N X 0 m c X V v d D s s J n F 1 b 3 Q 7 U 2 V j d G l v b j E v Z m l m Y T E 4 d 3 Y v Q X V 0 b 1 J l b W 9 2 Z W R D b 2 x 1 b W 5 z M S 5 7 T m F t Z V 9 i Y W x h b m N l L D I 2 f S Z x d W 9 0 O y w m c X V v d D t T Z W N 0 a W 9 u M S 9 m a W Z h M T h 3 d i 9 B d X R v U m V t b 3 Z l Z E N v b H V t b n M x L n t O Y W 1 l X 3 N w c m l u d H N w Z W V k L D I 3 f S Z x d W 9 0 O y w m c X V v d D t T Z W N 0 a W 9 u M S 9 m a W Z h M T h 3 d i 9 B d X R v U m V t b 3 Z l Z E N v b H V t b n M x L n t O Y W 1 l X 2 F n a W x p d H k s M j h 9 J n F 1 b 3 Q 7 L C Z x d W 9 0 O 1 N l Y 3 R p b 2 4 x L 2 Z p Z m E x O H d 2 L 0 F 1 d G 9 S Z W 1 v d m V k Q 2 9 s d W 1 u c z E u e 0 5 h b W V f a n V t c G l u Z y w y O X 0 m c X V v d D s s J n F 1 b 3 Q 7 U 2 V j d G l v b j E v Z m l m Y T E 4 d 3 Y v Q X V 0 b 1 J l b W 9 2 Z W R D b 2 x 1 b W 5 z M S 5 7 T m F t Z V 9 n a 3 B v c y w z M H 0 m c X V v d D s s J n F 1 b 3 Q 7 U 2 V j d G l v b j E v Z m l m Y T E 4 d 3 Y v Q X V 0 b 1 J l b W 9 2 Z W R D b 2 x 1 b W 5 z M S 5 7 T m F t Z V 9 n a 2 R p d m U s M z F 9 J n F 1 b 3 Q 7 L C Z x d W 9 0 O 1 N l Y 3 R p b 2 4 x L 2 Z p Z m E x O H d 2 L 0 F 1 d G 9 S Z W 1 v d m V k Q 2 9 s d W 1 u c z E u e 0 5 h b W V f Z 2 t o Y W 5 k b G l u Z y w z M n 0 m c X V v d D s s J n F 1 b 3 Q 7 U 2 V j d G l v b j E v Z m l m Y T E 4 d 3 Y v Q X V 0 b 1 J l b W 9 2 Z W R D b 2 x 1 b W 5 z M S 5 7 T m F t Z V 9 n a 2 t p Y 2 t p b m c s M z N 9 J n F 1 b 3 Q 7 L C Z x d W 9 0 O 1 N l Y 3 R p b 2 4 x L 2 Z p Z m E x O H d 2 L 0 F 1 d G 9 S Z W 1 v d m V k Q 2 9 s d W 1 u c z E u e 0 5 h b W V f Z 2 t y Z W Z s Z X g s M z R 9 J n F 1 b 3 Q 7 L C Z x d W 9 0 O 1 N l Y 3 R p b 2 4 x L 2 Z p Z m E x O H d 2 L 0 F 1 d G 9 S Z W 1 v d m V k Q 2 9 s d W 1 u c z E u e 0 5 h b W V f Y W d n c m V z c 2 l v b i w z N X 0 m c X V v d D s s J n F 1 b 3 Q 7 U 2 V j d G l v b j E v Z m l m Y T E 4 d 3 Y v Q X V 0 b 1 J l b W 9 2 Z W R D b 2 x 1 b W 5 z M S 5 7 T m F t Z V 9 y Z W F j d G l v b n M s M z Z 9 J n F 1 b 3 Q 7 L C Z x d W 9 0 O 1 N l Y 3 R p b 2 4 x L 2 Z p Z m E x O H d 2 L 0 F 1 d G 9 S Z W 1 v d m V k Q 2 9 s d W 1 u c z E u e 0 5 h b W V f Y X R 0 U G 9 z L D M 3 f S Z x d W 9 0 O y w m c X V v d D t T Z W N 0 a W 9 u M S 9 m a W Z h M T h 3 d i 9 B d X R v U m V t b 3 Z l Z E N v b H V t b n M x L n t O Y W 1 l X 0 l u d G V y Y 2 V w d G l v b n M s M z h 9 J n F 1 b 3 Q 7 L C Z x d W 9 0 O 1 N l Y 3 R p b 2 4 x L 2 Z p Z m E x O H d 2 L 0 F 1 d G 9 S Z W 1 v d m V k Q 2 9 s d W 1 u c z E u e 0 5 h b W V f V m l z a W 9 u L D M 5 f S Z x d W 9 0 O y w m c X V v d D t T Z W N 0 a W 9 u M S 9 m a W Z h M T h 3 d i 9 B d X R v U m V t b 3 Z l Z E N v b H V t b n M x L n t O Y W 1 l X 0 N v b X B v c 3 V y Z S w 0 M H 0 m c X V v d D s s J n F 1 b 3 Q 7 U 2 V j d G l v b j E v Z m l m Y T E 4 d 3 Y v Q X V 0 b 1 J l b W 9 2 Z W R D b 2 x 1 b W 5 z M S 5 7 T m F t Z V 9 W Y W x 1 Z S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m E x O H d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m E x O H d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m E x O H d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m Y T E 4 d 3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x h e W V y J n F 1 b 3 Q 7 L C Z x d W 9 0 O 3 B v c 2 l 0 a W 9 u J n F 1 b 3 Q 7 L C Z x d W 9 0 O 2 F n Z S Z x d W 9 0 O y w m c X V v d D t N V i B h d C B 0 a W 1 l J n F 1 b 3 Q 7 L C Z x d W 9 0 O 3 N l Y X N v b i Z x d W 9 0 O y w m c X V v d D t O Y X Q m c X V v d D s s J n F 1 b 3 Q 7 Q 2 x 1 Y i B M Z W Z 0 J n F 1 b 3 Q 7 L C Z x d W 9 0 O 0 N s d W I g a m 9 p b m V k J n F 1 b 3 Q 7 L C Z x d W 9 0 O 0 x l Y W d 1 Z S B M Z W Z 0 J n F 1 b 3 Q 7 L C Z x d W 9 0 O 0 p v a W 5 l Z C B M Z W F n d W U m c X V v d D s s J n F 1 b 3 Q 7 Z m V l J n F 1 b 3 Q 7 L C Z x d W 9 0 O 2 Z p Z m E x O H d 2 L k 5 h b W V f U G x h e W V y J n F 1 b 3 Q 7 L C Z x d W 9 0 O 2 Z p Z m E x O H d 2 L k 5 h b W V f V E 9 U J n F 1 b 3 Q 7 L C Z x d W 9 0 O 2 Z p Z m E x O H d 2 L k 5 h b W V f U E 9 U J n F 1 b 3 Q 7 L C Z x d W 9 0 O 2 Z p Z m E x O H d 2 L k 5 h b W V f Q U d F J n F 1 b 3 Q 7 L C Z x d W 9 0 O 2 Z p Z m E x O H d 2 L k 5 h b W V f U H J l Z m Z v b 3 Q m c X V v d D s s J n F 1 b 3 Q 7 Z m l m Y T E 4 d 3 Y u T m F t Z V 9 Q b 3 N p d G l v b i Z x d W 9 0 O y w m c X V v d D t m a W Z h M T h 3 d i 5 O Y W 1 l X 1 N l Y 2 9 u Z G F y e V B v c y Z x d W 9 0 O y w m c X V v d D t m a W Z h M T h 3 d i 5 O Y W 1 l X 2 J h b G x j b 2 5 0 c m 9 s J n F 1 b 3 Q 7 L C Z x d W 9 0 O 2 Z p Z m E x O H d 2 L k 5 h b W V f Z H J p Y m J s a W 5 n J n F 1 b 3 Q 7 L C Z x d W 9 0 O 2 Z p Z m E x O H d 2 L k 5 h b W V f Y 3 J v c 3 N p b m c m c X V v d D s s J n F 1 b 3 Q 7 Z m l m Y T E 4 d 3 Y u T m F t Z V 9 z a G 9 y d H B h c 3 M m c X V v d D s s J n F 1 b 3 Q 7 Z m l m Y T E 4 d 3 Y u T m F t Z V 9 s b 2 5 n c G F z c y Z x d W 9 0 O y w m c X V v d D t m a W Z h M T h 3 d i 5 O Y W 1 l X 2 h l Y W R p b m c m c X V v d D s s J n F 1 b 3 Q 7 Z m l m Y T E 4 d 3 Y u T m F t Z V 9 z a G 9 0 c G 9 3 Z X I m c X V v d D s s J n F 1 b 3 Q 7 Z m l m Y T E 4 d 3 Y u T m F t Z V 9 m a W 5 p c 2 h p b m c m c X V v d D s s J n F 1 b 3 Q 7 Z m l m Y T E 4 d 3 Y u T m F t Z V 9 s b 2 5 n c 2 h v d H M m c X V v d D s s J n F 1 b 3 Q 7 Z m l m Y T E 4 d 3 Y u T m F t Z V 9 j d X J 2 Z S Z x d W 9 0 O y w m c X V v d D t m a W Z h M T h 3 d i 5 O Y W 1 l X 2 Z y Z W V r a W N r J n F 1 b 3 Q 7 L C Z x d W 9 0 O 2 Z p Z m E x O H d 2 L k 5 h b W V f c G V u Y W x 0 a W V z J n F 1 b 3 Q 7 L C Z x d W 9 0 O 2 Z p Z m E x O H d 2 L k 5 h b W V f d m 9 s b G V 5 c y Z x d W 9 0 O y w m c X V v d D t m a W Z h M T h 3 d i 5 O Y W 1 l X 2 1 h c m t p b m c m c X V v d D s s J n F 1 b 3 Q 7 Z m l m Y T E 4 d 3 Y u T m F t Z V 9 z b G l k Z X R h Y 2 t s Z S Z x d W 9 0 O y w m c X V v d D t m a W Z h M T h 3 d i 5 O Y W 1 l X 1 N 0 Y W 5 k d G F j a 2 x l J n F 1 b 3 Q 7 L C Z x d W 9 0 O 2 Z p Z m E x O H d 2 L k 5 h b W V f Y W N j Z W x l c m F 0 a W 9 u J n F 1 b 3 Q 7 L C Z x d W 9 0 O 2 Z p Z m E x O H d 2 L k 5 h b W V f c 3 R h b W l u Y S Z x d W 9 0 O y w m c X V v d D t m a W Z h M T h 3 d i 5 O Y W 1 l X 3 N 0 c m V u Z 3 R o J n F 1 b 3 Q 7 L C Z x d W 9 0 O 2 Z p Z m E x O H d 2 L k 5 h b W V f Y m F s Y W 5 j Z S Z x d W 9 0 O y w m c X V v d D t m a W Z h M T h 3 d i 5 O Y W 1 l X 3 N w c m l u d H N w Z W V k J n F 1 b 3 Q 7 L C Z x d W 9 0 O 2 Z p Z m E x O H d 2 L k 5 h b W V f Y W d p b G l 0 e S Z x d W 9 0 O y w m c X V v d D t m a W Z h M T h 3 d i 5 O Y W 1 l X 2 p 1 b X B p b m c m c X V v d D s s J n F 1 b 3 Q 7 Z m l m Y T E 4 d 3 Y u T m F t Z V 9 n a 3 B v c y Z x d W 9 0 O y w m c X V v d D t m a W Z h M T h 3 d i 5 O Y W 1 l X 2 d r Z G l 2 Z S Z x d W 9 0 O y w m c X V v d D t m a W Z h M T h 3 d i 5 O Y W 1 l X 2 d r a G F u Z G x p b m c m c X V v d D s s J n F 1 b 3 Q 7 Z m l m Y T E 4 d 3 Y u T m F t Z V 9 n a 2 t p Y 2 t p b m c m c X V v d D s s J n F 1 b 3 Q 7 Z m l m Y T E 4 d 3 Y u T m F t Z V 9 n a 3 J l Z m x l e C Z x d W 9 0 O y w m c X V v d D t m a W Z h M T h 3 d i 5 O Y W 1 l X 2 F n Z 3 J l c 3 N p b 2 4 m c X V v d D s s J n F 1 b 3 Q 7 Z m l m Y T E 4 d 3 Y u T m F t Z V 9 y Z W F j d G l v b n M m c X V v d D s s J n F 1 b 3 Q 7 Z m l m Y T E 4 d 3 Y u T m F t Z V 9 h d H R Q b 3 M m c X V v d D s s J n F 1 b 3 Q 7 Z m l m Y T E 4 d 3 Y u T m F t Z V 9 J b n R l c m N l c H R p b 2 5 z J n F 1 b 3 Q 7 L C Z x d W 9 0 O 2 Z p Z m E x O H d 2 L k 5 h b W V f V m l z a W 9 u J n F 1 b 3 Q 7 L C Z x d W 9 0 O 2 Z p Z m E x O H d 2 L k 5 h b W V f Q 2 9 t c G 9 z d X J l J n F 1 b 3 Q 7 L C Z x d W 9 0 O 2 Z p Z m E x O H d 2 L k 5 h b W V f V m F s d W U m c X V v d D t d I i A v P j x F b n R y e S B U e X B l P S J G a W x s Q 2 9 s d W 1 u V H l w Z X M i I F Z h b H V l P S J z Q m d Z R E J n W U d C Z 1 l H Q m d Z R 0 F 3 T U R C Z 1 l H Q X d N R E F 3 T U R B d 0 1 E Q X d N R E F 3 T U R B d 0 1 E Q X d N R E F 3 T U R B d 0 1 E Q X d N R E F 3 T U R B d 1 k 9 I i A v P j x F b n R y e S B U e X B l P S J G a W x s T G F z d F V w Z G F 0 Z W Q i I F Z h b H V l P S J k M j A y M y 0 w M i 0 y M V Q x M z o w N D o 1 M C 4 1 N D g x O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Y v Q X V 0 b 1 J l b W 9 2 Z W R D b 2 x 1 b W 5 z M S 5 7 c G x h e W V y L D B 9 J n F 1 b 3 Q 7 L C Z x d W 9 0 O 1 N l Y 3 R p b 2 4 x L 0 1 l c m d l N i 9 B d X R v U m V t b 3 Z l Z E N v b H V t b n M x L n t w b 3 N p d G l v b i w x f S Z x d W 9 0 O y w m c X V v d D t T Z W N 0 a W 9 u M S 9 N Z X J n Z T Y v Q X V 0 b 1 J l b W 9 2 Z W R D b 2 x 1 b W 5 z M S 5 7 Y W d l L D J 9 J n F 1 b 3 Q 7 L C Z x d W 9 0 O 1 N l Y 3 R p b 2 4 x L 0 1 l c m d l N i 9 B d X R v U m V t b 3 Z l Z E N v b H V t b n M x L n t N V i B h d C B 0 a W 1 l L D N 9 J n F 1 b 3 Q 7 L C Z x d W 9 0 O 1 N l Y 3 R p b 2 4 x L 0 1 l c m d l N i 9 B d X R v U m V t b 3 Z l Z E N v b H V t b n M x L n t z Z W F z b 2 4 s N H 0 m c X V v d D s s J n F 1 b 3 Q 7 U 2 V j d G l v b j E v T W V y Z 2 U 2 L 0 F 1 d G 9 S Z W 1 v d m V k Q 2 9 s d W 1 u c z E u e 0 5 h d C w 1 f S Z x d W 9 0 O y w m c X V v d D t T Z W N 0 a W 9 u M S 9 N Z X J n Z T Y v Q X V 0 b 1 J l b W 9 2 Z W R D b 2 x 1 b W 5 z M S 5 7 Q 2 x 1 Y i B M Z W Z 0 L D Z 9 J n F 1 b 3 Q 7 L C Z x d W 9 0 O 1 N l Y 3 R p b 2 4 x L 0 1 l c m d l N i 9 B d X R v U m V t b 3 Z l Z E N v b H V t b n M x L n t D b H V i I G p v a W 5 l Z C w 3 f S Z x d W 9 0 O y w m c X V v d D t T Z W N 0 a W 9 u M S 9 N Z X J n Z T Y v Q X V 0 b 1 J l b W 9 2 Z W R D b 2 x 1 b W 5 z M S 5 7 T G V h Z 3 V l I E x l Z n Q s O H 0 m c X V v d D s s J n F 1 b 3 Q 7 U 2 V j d G l v b j E v T W V y Z 2 U 2 L 0 F 1 d G 9 S Z W 1 v d m V k Q 2 9 s d W 1 u c z E u e 0 p v a W 5 l Z C B M Z W F n d W U s O X 0 m c X V v d D s s J n F 1 b 3 Q 7 U 2 V j d G l v b j E v T W V y Z 2 U 2 L 0 F 1 d G 9 S Z W 1 v d m V k Q 2 9 s d W 1 u c z E u e 2 Z l Z S w x M H 0 m c X V v d D s s J n F 1 b 3 Q 7 U 2 V j d G l v b j E v T W V y Z 2 U 2 L 0 F 1 d G 9 S Z W 1 v d m V k Q 2 9 s d W 1 u c z E u e 2 Z p Z m E x O H d 2 L k 5 h b W V f U G x h e W V y L D E x f S Z x d W 9 0 O y w m c X V v d D t T Z W N 0 a W 9 u M S 9 N Z X J n Z T Y v Q X V 0 b 1 J l b W 9 2 Z W R D b 2 x 1 b W 5 z M S 5 7 Z m l m Y T E 4 d 3 Y u T m F t Z V 9 U T 1 Q s M T J 9 J n F 1 b 3 Q 7 L C Z x d W 9 0 O 1 N l Y 3 R p b 2 4 x L 0 1 l c m d l N i 9 B d X R v U m V t b 3 Z l Z E N v b H V t b n M x L n t m a W Z h M T h 3 d i 5 O Y W 1 l X 1 B P V C w x M 3 0 m c X V v d D s s J n F 1 b 3 Q 7 U 2 V j d G l v b j E v T W V y Z 2 U 2 L 0 F 1 d G 9 S Z W 1 v d m V k Q 2 9 s d W 1 u c z E u e 2 Z p Z m E x O H d 2 L k 5 h b W V f Q U d F L D E 0 f S Z x d W 9 0 O y w m c X V v d D t T Z W N 0 a W 9 u M S 9 N Z X J n Z T Y v Q X V 0 b 1 J l b W 9 2 Z W R D b 2 x 1 b W 5 z M S 5 7 Z m l m Y T E 4 d 3 Y u T m F t Z V 9 Q c m V m Z m 9 v d C w x N X 0 m c X V v d D s s J n F 1 b 3 Q 7 U 2 V j d G l v b j E v T W V y Z 2 U 2 L 0 F 1 d G 9 S Z W 1 v d m V k Q 2 9 s d W 1 u c z E u e 2 Z p Z m E x O H d 2 L k 5 h b W V f U G 9 z a X R p b 2 4 s M T Z 9 J n F 1 b 3 Q 7 L C Z x d W 9 0 O 1 N l Y 3 R p b 2 4 x L 0 1 l c m d l N i 9 B d X R v U m V t b 3 Z l Z E N v b H V t b n M x L n t m a W Z h M T h 3 d i 5 O Y W 1 l X 1 N l Y 2 9 u Z G F y e V B v c y w x N 3 0 m c X V v d D s s J n F 1 b 3 Q 7 U 2 V j d G l v b j E v T W V y Z 2 U 2 L 0 F 1 d G 9 S Z W 1 v d m V k Q 2 9 s d W 1 u c z E u e 2 Z p Z m E x O H d 2 L k 5 h b W V f Y m F s b G N v b n R y b 2 w s M T h 9 J n F 1 b 3 Q 7 L C Z x d W 9 0 O 1 N l Y 3 R p b 2 4 x L 0 1 l c m d l N i 9 B d X R v U m V t b 3 Z l Z E N v b H V t b n M x L n t m a W Z h M T h 3 d i 5 O Y W 1 l X 2 R y a W J i b G l u Z y w x O X 0 m c X V v d D s s J n F 1 b 3 Q 7 U 2 V j d G l v b j E v T W V y Z 2 U 2 L 0 F 1 d G 9 S Z W 1 v d m V k Q 2 9 s d W 1 u c z E u e 2 Z p Z m E x O H d 2 L k 5 h b W V f Y 3 J v c 3 N p b m c s M j B 9 J n F 1 b 3 Q 7 L C Z x d W 9 0 O 1 N l Y 3 R p b 2 4 x L 0 1 l c m d l N i 9 B d X R v U m V t b 3 Z l Z E N v b H V t b n M x L n t m a W Z h M T h 3 d i 5 O Y W 1 l X 3 N o b 3 J 0 c G F z c y w y M X 0 m c X V v d D s s J n F 1 b 3 Q 7 U 2 V j d G l v b j E v T W V y Z 2 U 2 L 0 F 1 d G 9 S Z W 1 v d m V k Q 2 9 s d W 1 u c z E u e 2 Z p Z m E x O H d 2 L k 5 h b W V f b G 9 u Z 3 B h c 3 M s M j J 9 J n F 1 b 3 Q 7 L C Z x d W 9 0 O 1 N l Y 3 R p b 2 4 x L 0 1 l c m d l N i 9 B d X R v U m V t b 3 Z l Z E N v b H V t b n M x L n t m a W Z h M T h 3 d i 5 O Y W 1 l X 2 h l Y W R p b m c s M j N 9 J n F 1 b 3 Q 7 L C Z x d W 9 0 O 1 N l Y 3 R p b 2 4 x L 0 1 l c m d l N i 9 B d X R v U m V t b 3 Z l Z E N v b H V t b n M x L n t m a W Z h M T h 3 d i 5 O Y W 1 l X 3 N o b 3 R w b 3 d l c i w y N H 0 m c X V v d D s s J n F 1 b 3 Q 7 U 2 V j d G l v b j E v T W V y Z 2 U 2 L 0 F 1 d G 9 S Z W 1 v d m V k Q 2 9 s d W 1 u c z E u e 2 Z p Z m E x O H d 2 L k 5 h b W V f Z m l u a X N o a W 5 n L D I 1 f S Z x d W 9 0 O y w m c X V v d D t T Z W N 0 a W 9 u M S 9 N Z X J n Z T Y v Q X V 0 b 1 J l b W 9 2 Z W R D b 2 x 1 b W 5 z M S 5 7 Z m l m Y T E 4 d 3 Y u T m F t Z V 9 s b 2 5 n c 2 h v d H M s M j Z 9 J n F 1 b 3 Q 7 L C Z x d W 9 0 O 1 N l Y 3 R p b 2 4 x L 0 1 l c m d l N i 9 B d X R v U m V t b 3 Z l Z E N v b H V t b n M x L n t m a W Z h M T h 3 d i 5 O Y W 1 l X 2 N 1 c n Z l L D I 3 f S Z x d W 9 0 O y w m c X V v d D t T Z W N 0 a W 9 u M S 9 N Z X J n Z T Y v Q X V 0 b 1 J l b W 9 2 Z W R D b 2 x 1 b W 5 z M S 5 7 Z m l m Y T E 4 d 3 Y u T m F t Z V 9 m c m V l a 2 l j a y w y O H 0 m c X V v d D s s J n F 1 b 3 Q 7 U 2 V j d G l v b j E v T W V y Z 2 U 2 L 0 F 1 d G 9 S Z W 1 v d m V k Q 2 9 s d W 1 u c z E u e 2 Z p Z m E x O H d 2 L k 5 h b W V f c G V u Y W x 0 a W V z L D I 5 f S Z x d W 9 0 O y w m c X V v d D t T Z W N 0 a W 9 u M S 9 N Z X J n Z T Y v Q X V 0 b 1 J l b W 9 2 Z W R D b 2 x 1 b W 5 z M S 5 7 Z m l m Y T E 4 d 3 Y u T m F t Z V 9 2 b 2 x s Z X l z L D M w f S Z x d W 9 0 O y w m c X V v d D t T Z W N 0 a W 9 u M S 9 N Z X J n Z T Y v Q X V 0 b 1 J l b W 9 2 Z W R D b 2 x 1 b W 5 z M S 5 7 Z m l m Y T E 4 d 3 Y u T m F t Z V 9 t Y X J r a W 5 n L D M x f S Z x d W 9 0 O y w m c X V v d D t T Z W N 0 a W 9 u M S 9 N Z X J n Z T Y v Q X V 0 b 1 J l b W 9 2 Z W R D b 2 x 1 b W 5 z M S 5 7 Z m l m Y T E 4 d 3 Y u T m F t Z V 9 z b G l k Z X R h Y 2 t s Z S w z M n 0 m c X V v d D s s J n F 1 b 3 Q 7 U 2 V j d G l v b j E v T W V y Z 2 U 2 L 0 F 1 d G 9 S Z W 1 v d m V k Q 2 9 s d W 1 u c z E u e 2 Z p Z m E x O H d 2 L k 5 h b W V f U 3 R h b m R 0 Y W N r b G U s M z N 9 J n F 1 b 3 Q 7 L C Z x d W 9 0 O 1 N l Y 3 R p b 2 4 x L 0 1 l c m d l N i 9 B d X R v U m V t b 3 Z l Z E N v b H V t b n M x L n t m a W Z h M T h 3 d i 5 O Y W 1 l X 2 F j Y 2 V s Z X J h d G l v b i w z N H 0 m c X V v d D s s J n F 1 b 3 Q 7 U 2 V j d G l v b j E v T W V y Z 2 U 2 L 0 F 1 d G 9 S Z W 1 v d m V k Q 2 9 s d W 1 u c z E u e 2 Z p Z m E x O H d 2 L k 5 h b W V f c 3 R h b W l u Y S w z N X 0 m c X V v d D s s J n F 1 b 3 Q 7 U 2 V j d G l v b j E v T W V y Z 2 U 2 L 0 F 1 d G 9 S Z W 1 v d m V k Q 2 9 s d W 1 u c z E u e 2 Z p Z m E x O H d 2 L k 5 h b W V f c 3 R y Z W 5 n d G g s M z Z 9 J n F 1 b 3 Q 7 L C Z x d W 9 0 O 1 N l Y 3 R p b 2 4 x L 0 1 l c m d l N i 9 B d X R v U m V t b 3 Z l Z E N v b H V t b n M x L n t m a W Z h M T h 3 d i 5 O Y W 1 l X 2 J h b G F u Y 2 U s M z d 9 J n F 1 b 3 Q 7 L C Z x d W 9 0 O 1 N l Y 3 R p b 2 4 x L 0 1 l c m d l N i 9 B d X R v U m V t b 3 Z l Z E N v b H V t b n M x L n t m a W Z h M T h 3 d i 5 O Y W 1 l X 3 N w c m l u d H N w Z W V k L D M 4 f S Z x d W 9 0 O y w m c X V v d D t T Z W N 0 a W 9 u M S 9 N Z X J n Z T Y v Q X V 0 b 1 J l b W 9 2 Z W R D b 2 x 1 b W 5 z M S 5 7 Z m l m Y T E 4 d 3 Y u T m F t Z V 9 h Z 2 l s a X R 5 L D M 5 f S Z x d W 9 0 O y w m c X V v d D t T Z W N 0 a W 9 u M S 9 N Z X J n Z T Y v Q X V 0 b 1 J l b W 9 2 Z W R D b 2 x 1 b W 5 z M S 5 7 Z m l m Y T E 4 d 3 Y u T m F t Z V 9 q d W 1 w a W 5 n L D Q w f S Z x d W 9 0 O y w m c X V v d D t T Z W N 0 a W 9 u M S 9 N Z X J n Z T Y v Q X V 0 b 1 J l b W 9 2 Z W R D b 2 x 1 b W 5 z M S 5 7 Z m l m Y T E 4 d 3 Y u T m F t Z V 9 n a 3 B v c y w 0 M X 0 m c X V v d D s s J n F 1 b 3 Q 7 U 2 V j d G l v b j E v T W V y Z 2 U 2 L 0 F 1 d G 9 S Z W 1 v d m V k Q 2 9 s d W 1 u c z E u e 2 Z p Z m E x O H d 2 L k 5 h b W V f Z 2 t k a X Z l L D Q y f S Z x d W 9 0 O y w m c X V v d D t T Z W N 0 a W 9 u M S 9 N Z X J n Z T Y v Q X V 0 b 1 J l b W 9 2 Z W R D b 2 x 1 b W 5 z M S 5 7 Z m l m Y T E 4 d 3 Y u T m F t Z V 9 n a 2 h h b m R s a W 5 n L D Q z f S Z x d W 9 0 O y w m c X V v d D t T Z W N 0 a W 9 u M S 9 N Z X J n Z T Y v Q X V 0 b 1 J l b W 9 2 Z W R D b 2 x 1 b W 5 z M S 5 7 Z m l m Y T E 4 d 3 Y u T m F t Z V 9 n a 2 t p Y 2 t p b m c s N D R 9 J n F 1 b 3 Q 7 L C Z x d W 9 0 O 1 N l Y 3 R p b 2 4 x L 0 1 l c m d l N i 9 B d X R v U m V t b 3 Z l Z E N v b H V t b n M x L n t m a W Z h M T h 3 d i 5 O Y W 1 l X 2 d r c m V m b G V 4 L D Q 1 f S Z x d W 9 0 O y w m c X V v d D t T Z W N 0 a W 9 u M S 9 N Z X J n Z T Y v Q X V 0 b 1 J l b W 9 2 Z W R D b 2 x 1 b W 5 z M S 5 7 Z m l m Y T E 4 d 3 Y u T m F t Z V 9 h Z 2 d y Z X N z a W 9 u L D Q 2 f S Z x d W 9 0 O y w m c X V v d D t T Z W N 0 a W 9 u M S 9 N Z X J n Z T Y v Q X V 0 b 1 J l b W 9 2 Z W R D b 2 x 1 b W 5 z M S 5 7 Z m l m Y T E 4 d 3 Y u T m F t Z V 9 y Z W F j d G l v b n M s N D d 9 J n F 1 b 3 Q 7 L C Z x d W 9 0 O 1 N l Y 3 R p b 2 4 x L 0 1 l c m d l N i 9 B d X R v U m V t b 3 Z l Z E N v b H V t b n M x L n t m a W Z h M T h 3 d i 5 O Y W 1 l X 2 F 0 d F B v c y w 0 O H 0 m c X V v d D s s J n F 1 b 3 Q 7 U 2 V j d G l v b j E v T W V y Z 2 U 2 L 0 F 1 d G 9 S Z W 1 v d m V k Q 2 9 s d W 1 u c z E u e 2 Z p Z m E x O H d 2 L k 5 h b W V f S W 5 0 Z X J j Z X B 0 a W 9 u c y w 0 O X 0 m c X V v d D s s J n F 1 b 3 Q 7 U 2 V j d G l v b j E v T W V y Z 2 U 2 L 0 F 1 d G 9 S Z W 1 v d m V k Q 2 9 s d W 1 u c z E u e 2 Z p Z m E x O H d 2 L k 5 h b W V f V m l z a W 9 u L D U w f S Z x d W 9 0 O y w m c X V v d D t T Z W N 0 a W 9 u M S 9 N Z X J n Z T Y v Q X V 0 b 1 J l b W 9 2 Z W R D b 2 x 1 b W 5 z M S 5 7 Z m l m Y T E 4 d 3 Y u T m F t Z V 9 D b 2 1 w b 3 N 1 c m U s N T F 9 J n F 1 b 3 Q 7 L C Z x d W 9 0 O 1 N l Y 3 R p b 2 4 x L 0 1 l c m d l N i 9 B d X R v U m V t b 3 Z l Z E N v b H V t b n M x L n t m a W Z h M T h 3 d i 5 O Y W 1 l X 1 Z h b H V l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T W V y Z 2 U 2 L 0 F 1 d G 9 S Z W 1 v d m V k Q 2 9 s d W 1 u c z E u e 3 B s Y X l l c i w w f S Z x d W 9 0 O y w m c X V v d D t T Z W N 0 a W 9 u M S 9 N Z X J n Z T Y v Q X V 0 b 1 J l b W 9 2 Z W R D b 2 x 1 b W 5 z M S 5 7 c G 9 z a X R p b 2 4 s M X 0 m c X V v d D s s J n F 1 b 3 Q 7 U 2 V j d G l v b j E v T W V y Z 2 U 2 L 0 F 1 d G 9 S Z W 1 v d m V k Q 2 9 s d W 1 u c z E u e 2 F n Z S w y f S Z x d W 9 0 O y w m c X V v d D t T Z W N 0 a W 9 u M S 9 N Z X J n Z T Y v Q X V 0 b 1 J l b W 9 2 Z W R D b 2 x 1 b W 5 z M S 5 7 T V Y g Y X Q g d G l t Z S w z f S Z x d W 9 0 O y w m c X V v d D t T Z W N 0 a W 9 u M S 9 N Z X J n Z T Y v Q X V 0 b 1 J l b W 9 2 Z W R D b 2 x 1 b W 5 z M S 5 7 c 2 V h c 2 9 u L D R 9 J n F 1 b 3 Q 7 L C Z x d W 9 0 O 1 N l Y 3 R p b 2 4 x L 0 1 l c m d l N i 9 B d X R v U m V t b 3 Z l Z E N v b H V t b n M x L n t O Y X Q s N X 0 m c X V v d D s s J n F 1 b 3 Q 7 U 2 V j d G l v b j E v T W V y Z 2 U 2 L 0 F 1 d G 9 S Z W 1 v d m V k Q 2 9 s d W 1 u c z E u e 0 N s d W I g T G V m d C w 2 f S Z x d W 9 0 O y w m c X V v d D t T Z W N 0 a W 9 u M S 9 N Z X J n Z T Y v Q X V 0 b 1 J l b W 9 2 Z W R D b 2 x 1 b W 5 z M S 5 7 Q 2 x 1 Y i B q b 2 l u Z W Q s N 3 0 m c X V v d D s s J n F 1 b 3 Q 7 U 2 V j d G l v b j E v T W V y Z 2 U 2 L 0 F 1 d G 9 S Z W 1 v d m V k Q 2 9 s d W 1 u c z E u e 0 x l Y W d 1 Z S B M Z W Z 0 L D h 9 J n F 1 b 3 Q 7 L C Z x d W 9 0 O 1 N l Y 3 R p b 2 4 x L 0 1 l c m d l N i 9 B d X R v U m V t b 3 Z l Z E N v b H V t b n M x L n t K b 2 l u Z W Q g T G V h Z 3 V l L D l 9 J n F 1 b 3 Q 7 L C Z x d W 9 0 O 1 N l Y 3 R p b 2 4 x L 0 1 l c m d l N i 9 B d X R v U m V t b 3 Z l Z E N v b H V t b n M x L n t m Z W U s M T B 9 J n F 1 b 3 Q 7 L C Z x d W 9 0 O 1 N l Y 3 R p b 2 4 x L 0 1 l c m d l N i 9 B d X R v U m V t b 3 Z l Z E N v b H V t b n M x L n t m a W Z h M T h 3 d i 5 O Y W 1 l X 1 B s Y X l l c i w x M X 0 m c X V v d D s s J n F 1 b 3 Q 7 U 2 V j d G l v b j E v T W V y Z 2 U 2 L 0 F 1 d G 9 S Z W 1 v d m V k Q 2 9 s d W 1 u c z E u e 2 Z p Z m E x O H d 2 L k 5 h b W V f V E 9 U L D E y f S Z x d W 9 0 O y w m c X V v d D t T Z W N 0 a W 9 u M S 9 N Z X J n Z T Y v Q X V 0 b 1 J l b W 9 2 Z W R D b 2 x 1 b W 5 z M S 5 7 Z m l m Y T E 4 d 3 Y u T m F t Z V 9 Q T 1 Q s M T N 9 J n F 1 b 3 Q 7 L C Z x d W 9 0 O 1 N l Y 3 R p b 2 4 x L 0 1 l c m d l N i 9 B d X R v U m V t b 3 Z l Z E N v b H V t b n M x L n t m a W Z h M T h 3 d i 5 O Y W 1 l X 0 F H R S w x N H 0 m c X V v d D s s J n F 1 b 3 Q 7 U 2 V j d G l v b j E v T W V y Z 2 U 2 L 0 F 1 d G 9 S Z W 1 v d m V k Q 2 9 s d W 1 u c z E u e 2 Z p Z m E x O H d 2 L k 5 h b W V f U H J l Z m Z v b 3 Q s M T V 9 J n F 1 b 3 Q 7 L C Z x d W 9 0 O 1 N l Y 3 R p b 2 4 x L 0 1 l c m d l N i 9 B d X R v U m V t b 3 Z l Z E N v b H V t b n M x L n t m a W Z h M T h 3 d i 5 O Y W 1 l X 1 B v c 2 l 0 a W 9 u L D E 2 f S Z x d W 9 0 O y w m c X V v d D t T Z W N 0 a W 9 u M S 9 N Z X J n Z T Y v Q X V 0 b 1 J l b W 9 2 Z W R D b 2 x 1 b W 5 z M S 5 7 Z m l m Y T E 4 d 3 Y u T m F t Z V 9 T Z W N v b m R h c n l Q b 3 M s M T d 9 J n F 1 b 3 Q 7 L C Z x d W 9 0 O 1 N l Y 3 R p b 2 4 x L 0 1 l c m d l N i 9 B d X R v U m V t b 3 Z l Z E N v b H V t b n M x L n t m a W Z h M T h 3 d i 5 O Y W 1 l X 2 J h b G x j b 2 5 0 c m 9 s L D E 4 f S Z x d W 9 0 O y w m c X V v d D t T Z W N 0 a W 9 u M S 9 N Z X J n Z T Y v Q X V 0 b 1 J l b W 9 2 Z W R D b 2 x 1 b W 5 z M S 5 7 Z m l m Y T E 4 d 3 Y u T m F t Z V 9 k c m l i Y m x p b m c s M T l 9 J n F 1 b 3 Q 7 L C Z x d W 9 0 O 1 N l Y 3 R p b 2 4 x L 0 1 l c m d l N i 9 B d X R v U m V t b 3 Z l Z E N v b H V t b n M x L n t m a W Z h M T h 3 d i 5 O Y W 1 l X 2 N y b 3 N z a W 5 n L D I w f S Z x d W 9 0 O y w m c X V v d D t T Z W N 0 a W 9 u M S 9 N Z X J n Z T Y v Q X V 0 b 1 J l b W 9 2 Z W R D b 2 x 1 b W 5 z M S 5 7 Z m l m Y T E 4 d 3 Y u T m F t Z V 9 z a G 9 y d H B h c 3 M s M j F 9 J n F 1 b 3 Q 7 L C Z x d W 9 0 O 1 N l Y 3 R p b 2 4 x L 0 1 l c m d l N i 9 B d X R v U m V t b 3 Z l Z E N v b H V t b n M x L n t m a W Z h M T h 3 d i 5 O Y W 1 l X 2 x v b m d w Y X N z L D I y f S Z x d W 9 0 O y w m c X V v d D t T Z W N 0 a W 9 u M S 9 N Z X J n Z T Y v Q X V 0 b 1 J l b W 9 2 Z W R D b 2 x 1 b W 5 z M S 5 7 Z m l m Y T E 4 d 3 Y u T m F t Z V 9 o Z W F k a W 5 n L D I z f S Z x d W 9 0 O y w m c X V v d D t T Z W N 0 a W 9 u M S 9 N Z X J n Z T Y v Q X V 0 b 1 J l b W 9 2 Z W R D b 2 x 1 b W 5 z M S 5 7 Z m l m Y T E 4 d 3 Y u T m F t Z V 9 z a G 9 0 c G 9 3 Z X I s M j R 9 J n F 1 b 3 Q 7 L C Z x d W 9 0 O 1 N l Y 3 R p b 2 4 x L 0 1 l c m d l N i 9 B d X R v U m V t b 3 Z l Z E N v b H V t b n M x L n t m a W Z h M T h 3 d i 5 O Y W 1 l X 2 Z p b m l z a G l u Z y w y N X 0 m c X V v d D s s J n F 1 b 3 Q 7 U 2 V j d G l v b j E v T W V y Z 2 U 2 L 0 F 1 d G 9 S Z W 1 v d m V k Q 2 9 s d W 1 u c z E u e 2 Z p Z m E x O H d 2 L k 5 h b W V f b G 9 u Z 3 N o b 3 R z L D I 2 f S Z x d W 9 0 O y w m c X V v d D t T Z W N 0 a W 9 u M S 9 N Z X J n Z T Y v Q X V 0 b 1 J l b W 9 2 Z W R D b 2 x 1 b W 5 z M S 5 7 Z m l m Y T E 4 d 3 Y u T m F t Z V 9 j d X J 2 Z S w y N 3 0 m c X V v d D s s J n F 1 b 3 Q 7 U 2 V j d G l v b j E v T W V y Z 2 U 2 L 0 F 1 d G 9 S Z W 1 v d m V k Q 2 9 s d W 1 u c z E u e 2 Z p Z m E x O H d 2 L k 5 h b W V f Z n J l Z W t p Y 2 s s M j h 9 J n F 1 b 3 Q 7 L C Z x d W 9 0 O 1 N l Y 3 R p b 2 4 x L 0 1 l c m d l N i 9 B d X R v U m V t b 3 Z l Z E N v b H V t b n M x L n t m a W Z h M T h 3 d i 5 O Y W 1 l X 3 B l b m F s d G l l c y w y O X 0 m c X V v d D s s J n F 1 b 3 Q 7 U 2 V j d G l v b j E v T W V y Z 2 U 2 L 0 F 1 d G 9 S Z W 1 v d m V k Q 2 9 s d W 1 u c z E u e 2 Z p Z m E x O H d 2 L k 5 h b W V f d m 9 s b G V 5 c y w z M H 0 m c X V v d D s s J n F 1 b 3 Q 7 U 2 V j d G l v b j E v T W V y Z 2 U 2 L 0 F 1 d G 9 S Z W 1 v d m V k Q 2 9 s d W 1 u c z E u e 2 Z p Z m E x O H d 2 L k 5 h b W V f b W F y a 2 l u Z y w z M X 0 m c X V v d D s s J n F 1 b 3 Q 7 U 2 V j d G l v b j E v T W V y Z 2 U 2 L 0 F 1 d G 9 S Z W 1 v d m V k Q 2 9 s d W 1 u c z E u e 2 Z p Z m E x O H d 2 L k 5 h b W V f c 2 x p Z G V 0 Y W N r b G U s M z J 9 J n F 1 b 3 Q 7 L C Z x d W 9 0 O 1 N l Y 3 R p b 2 4 x L 0 1 l c m d l N i 9 B d X R v U m V t b 3 Z l Z E N v b H V t b n M x L n t m a W Z h M T h 3 d i 5 O Y W 1 l X 1 N 0 Y W 5 k d G F j a 2 x l L D M z f S Z x d W 9 0 O y w m c X V v d D t T Z W N 0 a W 9 u M S 9 N Z X J n Z T Y v Q X V 0 b 1 J l b W 9 2 Z W R D b 2 x 1 b W 5 z M S 5 7 Z m l m Y T E 4 d 3 Y u T m F t Z V 9 h Y 2 N l b G V y Y X R p b 2 4 s M z R 9 J n F 1 b 3 Q 7 L C Z x d W 9 0 O 1 N l Y 3 R p b 2 4 x L 0 1 l c m d l N i 9 B d X R v U m V t b 3 Z l Z E N v b H V t b n M x L n t m a W Z h M T h 3 d i 5 O Y W 1 l X 3 N 0 Y W 1 p b m E s M z V 9 J n F 1 b 3 Q 7 L C Z x d W 9 0 O 1 N l Y 3 R p b 2 4 x L 0 1 l c m d l N i 9 B d X R v U m V t b 3 Z l Z E N v b H V t b n M x L n t m a W Z h M T h 3 d i 5 O Y W 1 l X 3 N 0 c m V u Z 3 R o L D M 2 f S Z x d W 9 0 O y w m c X V v d D t T Z W N 0 a W 9 u M S 9 N Z X J n Z T Y v Q X V 0 b 1 J l b W 9 2 Z W R D b 2 x 1 b W 5 z M S 5 7 Z m l m Y T E 4 d 3 Y u T m F t Z V 9 i Y W x h b m N l L D M 3 f S Z x d W 9 0 O y w m c X V v d D t T Z W N 0 a W 9 u M S 9 N Z X J n Z T Y v Q X V 0 b 1 J l b W 9 2 Z W R D b 2 x 1 b W 5 z M S 5 7 Z m l m Y T E 4 d 3 Y u T m F t Z V 9 z c H J p b n R z c G V l Z C w z O H 0 m c X V v d D s s J n F 1 b 3 Q 7 U 2 V j d G l v b j E v T W V y Z 2 U 2 L 0 F 1 d G 9 S Z W 1 v d m V k Q 2 9 s d W 1 u c z E u e 2 Z p Z m E x O H d 2 L k 5 h b W V f Y W d p b G l 0 e S w z O X 0 m c X V v d D s s J n F 1 b 3 Q 7 U 2 V j d G l v b j E v T W V y Z 2 U 2 L 0 F 1 d G 9 S Z W 1 v d m V k Q 2 9 s d W 1 u c z E u e 2 Z p Z m E x O H d 2 L k 5 h b W V f a n V t c G l u Z y w 0 M H 0 m c X V v d D s s J n F 1 b 3 Q 7 U 2 V j d G l v b j E v T W V y Z 2 U 2 L 0 F 1 d G 9 S Z W 1 v d m V k Q 2 9 s d W 1 u c z E u e 2 Z p Z m E x O H d 2 L k 5 h b W V f Z 2 t w b 3 M s N D F 9 J n F 1 b 3 Q 7 L C Z x d W 9 0 O 1 N l Y 3 R p b 2 4 x L 0 1 l c m d l N i 9 B d X R v U m V t b 3 Z l Z E N v b H V t b n M x L n t m a W Z h M T h 3 d i 5 O Y W 1 l X 2 d r Z G l 2 Z S w 0 M n 0 m c X V v d D s s J n F 1 b 3 Q 7 U 2 V j d G l v b j E v T W V y Z 2 U 2 L 0 F 1 d G 9 S Z W 1 v d m V k Q 2 9 s d W 1 u c z E u e 2 Z p Z m E x O H d 2 L k 5 h b W V f Z 2 t o Y W 5 k b G l u Z y w 0 M 3 0 m c X V v d D s s J n F 1 b 3 Q 7 U 2 V j d G l v b j E v T W V y Z 2 U 2 L 0 F 1 d G 9 S Z W 1 v d m V k Q 2 9 s d W 1 u c z E u e 2 Z p Z m E x O H d 2 L k 5 h b W V f Z 2 t r a W N r a W 5 n L D Q 0 f S Z x d W 9 0 O y w m c X V v d D t T Z W N 0 a W 9 u M S 9 N Z X J n Z T Y v Q X V 0 b 1 J l b W 9 2 Z W R D b 2 x 1 b W 5 z M S 5 7 Z m l m Y T E 4 d 3 Y u T m F t Z V 9 n a 3 J l Z m x l e C w 0 N X 0 m c X V v d D s s J n F 1 b 3 Q 7 U 2 V j d G l v b j E v T W V y Z 2 U 2 L 0 F 1 d G 9 S Z W 1 v d m V k Q 2 9 s d W 1 u c z E u e 2 Z p Z m E x O H d 2 L k 5 h b W V f Y W d n c m V z c 2 l v b i w 0 N n 0 m c X V v d D s s J n F 1 b 3 Q 7 U 2 V j d G l v b j E v T W V y Z 2 U 2 L 0 F 1 d G 9 S Z W 1 v d m V k Q 2 9 s d W 1 u c z E u e 2 Z p Z m E x O H d 2 L k 5 h b W V f c m V h Y 3 R p b 2 5 z L D Q 3 f S Z x d W 9 0 O y w m c X V v d D t T Z W N 0 a W 9 u M S 9 N Z X J n Z T Y v Q X V 0 b 1 J l b W 9 2 Z W R D b 2 x 1 b W 5 z M S 5 7 Z m l m Y T E 4 d 3 Y u T m F t Z V 9 h d H R Q b 3 M s N D h 9 J n F 1 b 3 Q 7 L C Z x d W 9 0 O 1 N l Y 3 R p b 2 4 x L 0 1 l c m d l N i 9 B d X R v U m V t b 3 Z l Z E N v b H V t b n M x L n t m a W Z h M T h 3 d i 5 O Y W 1 l X 0 l u d G V y Y 2 V w d G l v b n M s N D l 9 J n F 1 b 3 Q 7 L C Z x d W 9 0 O 1 N l Y 3 R p b 2 4 x L 0 1 l c m d l N i 9 B d X R v U m V t b 3 Z l Z E N v b H V t b n M x L n t m a W Z h M T h 3 d i 5 O Y W 1 l X 1 Z p c 2 l v b i w 1 M H 0 m c X V v d D s s J n F 1 b 3 Q 7 U 2 V j d G l v b j E v T W V y Z 2 U 2 L 0 F 1 d G 9 S Z W 1 v d m V k Q 2 9 s d W 1 u c z E u e 2 Z p Z m E x O H d 2 L k 5 h b W V f Q 2 9 t c G 9 z d X J l L D U x f S Z x d W 9 0 O y w m c X V v d D t T Z W N 0 a W 9 u M S 9 N Z X J n Z T Y v Q X V 0 b 1 J l b W 9 2 Z W R D b 2 x 1 b W 5 z M S 5 7 Z m l m Y T E 4 d 3 Y u T m F t Z V 9 W Y W x 1 Z S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Y v R X h w Y W 5 k Z W Q l M j B m a W Z h M T h 3 d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N 8 i J 7 H D m 1 R 6 K p / J Z N Q O p 1 A A A A A A I A A A A A A A N m A A D A A A A A E A A A A N 6 4 2 s i T X K / W M p n v B e B f J Z U A A A A A B I A A A K A A A A A Q A A A A 6 8 R m e w n 0 X z P b 7 y j H l p + 2 W l A A A A D L O d 9 3 K 6 P K u H q y K o n 8 d R l o m f l H 0 a K 6 J z + r + b x J p V C 7 i G F h t u W K k q b e l d / G j C m s W O o L s S b T u l x z + R u 5 U R m P p j C j a J V 6 T z a o m y I 6 T t g v P f t J S B Q A A A B k D U h 1 L W S Y 9 0 5 H P 2 W F 7 o S K R w M R 7 w = = < / D a t a M a s h u p > 
</file>

<file path=customXml/itemProps1.xml><?xml version="1.0" encoding="utf-8"?>
<ds:datastoreItem xmlns:ds="http://schemas.openxmlformats.org/officeDocument/2006/customXml" ds:itemID="{C094BD57-882D-450B-AE1F-713FA0E44D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Dalseng Kristoffer Røsand</dc:creator>
  <cp:lastModifiedBy>Kristoffer Røsand Dalseng</cp:lastModifiedBy>
  <dcterms:created xsi:type="dcterms:W3CDTF">2023-02-23T08:41:41Z</dcterms:created>
  <dcterms:modified xsi:type="dcterms:W3CDTF">2023-04-24T12:02:43Z</dcterms:modified>
</cp:coreProperties>
</file>