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绩效考核表" sheetId="4" r:id="rId1"/>
  </sheets>
  <calcPr calcId="144525" concurrentCalc="0"/>
</workbook>
</file>

<file path=xl/sharedStrings.xml><?xml version="1.0" encoding="utf-8"?>
<sst xmlns="http://schemas.openxmlformats.org/spreadsheetml/2006/main" count="74" uniqueCount="69">
  <si>
    <t>2019年xx月绩效考评表</t>
  </si>
  <si>
    <t>姓名：</t>
  </si>
  <si>
    <t>柯丽红</t>
  </si>
  <si>
    <t>岗位</t>
  </si>
  <si>
    <t>前端</t>
  </si>
  <si>
    <t>所属小组：</t>
  </si>
  <si>
    <t>前端小组</t>
  </si>
  <si>
    <t>组长：</t>
  </si>
  <si>
    <t>傅小峰</t>
  </si>
  <si>
    <t>考评日期：</t>
  </si>
  <si>
    <t>2019年9月8日</t>
  </si>
  <si>
    <t>考评维度</t>
  </si>
  <si>
    <t>权重</t>
  </si>
  <si>
    <t>参与项目</t>
  </si>
  <si>
    <t>任务名称</t>
  </si>
  <si>
    <t>计划完成
时间</t>
  </si>
  <si>
    <t>实际完成
时间</t>
  </si>
  <si>
    <t>消耗人天</t>
  </si>
  <si>
    <t>任务占比</t>
  </si>
  <si>
    <t>考评标准</t>
  </si>
  <si>
    <t>自评分
（30%）</t>
  </si>
  <si>
    <t>组长评分
（30%）</t>
  </si>
  <si>
    <t>总监评分（40%）</t>
  </si>
  <si>
    <t>项目考评
60%</t>
  </si>
  <si>
    <t>60%</t>
  </si>
  <si>
    <t>健康商城</t>
  </si>
  <si>
    <t>后台管理页面</t>
  </si>
  <si>
    <t>a.提前出色的完成所该项任务。（95-100分）
b.及时的完成该项任务（85-94分）
c.规定时间内完成该项任务大于80%（70-84分）
d.规定时间内完成该项任务大于50%（60-69分）
e.没有完成该项任务，滞后比较严重（1分）</t>
  </si>
  <si>
    <t>影像浏览器</t>
  </si>
  <si>
    <t>影像浏览器添加跳转3D页面按钮</t>
  </si>
  <si>
    <t>gitlab构建部署</t>
  </si>
  <si>
    <t>gitlab构建部署，并制作ppt使用说明</t>
  </si>
  <si>
    <t>文档</t>
  </si>
  <si>
    <t>AI+影像云文档</t>
  </si>
  <si>
    <t>会议纪要</t>
  </si>
  <si>
    <t>部门会议纪要</t>
  </si>
  <si>
    <t>健康宝</t>
  </si>
  <si>
    <t>学习vue，使用vue完成健康宝前端开发</t>
  </si>
  <si>
    <t>进行中</t>
  </si>
  <si>
    <t>项目考评小计:</t>
  </si>
  <si>
    <t>考核项目</t>
  </si>
  <si>
    <t>考核指标</t>
  </si>
  <si>
    <t>能力考评
40%</t>
  </si>
  <si>
    <t>工作质量</t>
  </si>
  <si>
    <t>a.代码编码规范，可维护性可复用性高，代码运行稳定，一次性合格率高，返工极少或BUG率极低；（9-10分）
b.代码编码规范，可维护性可复用性较高，代码运行基本稳定，一次性合格率较高，偶有返工或BUG率较低；（6-8分）
c.代码编码不规范，可维护性可复用较低，代码运行不稳定，，一次性合格率较低，返工较多或BUG率高；(6分以下）</t>
  </si>
  <si>
    <t>技术能力</t>
  </si>
  <si>
    <t>a.熟练掌握公司技术规范与技术框架（或自建框架），完全按时完成分配的任务，能够独立承担技术点攻克；（7-8分）
b.熟练掌握公司技术规范与技术框架（或自建框架），基本按时完成分配的任务，需要协助完成技术点攻克；（4-6分）
c.基本掌握公司技术规范与技术框架，勉强完成分配的任务，但不能很好运用框架，导致后续项目过于冗余或无法高效的扩展；（4分以下）</t>
  </si>
  <si>
    <t>工作态度</t>
  </si>
  <si>
    <t>a.工作上积极主动，责任心强，执行力高，能主动承担额外任务，并乐于分享心得和帮助同事；（7-8分）
b.工作上较主动，责任心较强，执行力一般，根据同事的请求能够提供协助；（4-6分）
c.工作上很少主动，责任心差，执行力差，不能积极响应同事的请求或者协作；（4分以下）</t>
  </si>
  <si>
    <t>团队协作</t>
  </si>
  <si>
    <t>a.团队意识强，非常善于与人合作，能积极主动与上级、同事及其他部门进行良好的沟通交流；（7-8分）
b.团队意识较强，比较善于与人合作，工作中基本能与上级、同事及其他部门进行的沟通交流；（4-6分）
c.团队意识差，擅长个人主义，甚至排斥与他人进行沟通与协作；（4分以下）</t>
  </si>
  <si>
    <t>技术学习</t>
  </si>
  <si>
    <t>a.在业余时间或项目空档期内，有明确的学习计划，能够将所学应用到项目中，并与技术组同事进行分享与交流；（5-6分）
b.在业余时间或项目空档期内，有较强烈的学习计划或意识，能够总结所学，并与技术组同事进行分享与交流；（3-4分）
c.在业余时间或项目空档期内，没有学习计划或意识，或者不太愿意参与技术组的分享与交流（3分以下）</t>
  </si>
  <si>
    <t>能力考评小计:</t>
  </si>
  <si>
    <t>合计：</t>
  </si>
  <si>
    <t>加分项</t>
  </si>
  <si>
    <t>-</t>
  </si>
  <si>
    <t>技术贡献</t>
  </si>
  <si>
    <r>
      <rPr>
        <sz val="11"/>
        <color rgb="FF000000"/>
        <rFont val="宋体"/>
        <charset val="134"/>
      </rPr>
      <t xml:space="preserve">a.学习前沿技术或技术框架，总结心得，形成文档与DEMO，召开技术分享会，提升技术组的专业技能，每完成并审核通过，加1分；
b.能够进行项目整合，形成独立的功能模块或应用组件（供其他项目快速调用），形成技术文档，并分类归档，每完成并审核通过，加1分；
c.把整理公司项目业务成PPT，分享给其他同事，帮助其他同事快速认识并理解业务，最终分类归档，每完成并审核通过，加1分；
</t>
    </r>
    <r>
      <rPr>
        <sz val="11"/>
        <color theme="0" tint="-0.35"/>
        <rFont val="宋体"/>
        <charset val="134"/>
      </rPr>
      <t>注：如有技术贡献，请在下方技术贡献说明列表中进行说明！</t>
    </r>
  </si>
  <si>
    <t>日常加分</t>
  </si>
  <si>
    <t>a.每日提交工作日报，加0.1分/日；</t>
  </si>
  <si>
    <t>加分项小计:</t>
  </si>
  <si>
    <t>最终得分：</t>
  </si>
  <si>
    <t>本月工作总结</t>
  </si>
  <si>
    <t>1. 提高工作效率，争取尽快高效的完成任务。
2. 尽快学习vue相关知识，尽快上手项目。</t>
  </si>
  <si>
    <t>技术贡献说明</t>
  </si>
  <si>
    <t>组长评语</t>
  </si>
  <si>
    <t>总监评语</t>
  </si>
  <si>
    <t>考评说明：
a.最终得分计算规则：自评分（项目考评小计+能力考评小计）*0.3+组长评分（项目考评小计+能力考评小计）*0.3+总监评分（项目考评小计+能力考评小计）*0.3+加分项小计；
b.技术贡献得分，需要在关键事件说明一栏中对贡献进行说明；
c.加分项评分先由成员根据实际情况自行评分，后由总监进行复核；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</si>
</sst>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);[Red]\(0.00\)"/>
    <numFmt numFmtId="177" formatCode="0_);[Red]\(0\)"/>
    <numFmt numFmtId="178" formatCode="0.00_ "/>
  </numFmts>
  <fonts count="30">
    <font>
      <sz val="11"/>
      <color theme="1"/>
      <name val="等线"/>
      <charset val="134"/>
      <scheme val="minor"/>
    </font>
    <font>
      <sz val="11"/>
      <color indexed="8"/>
      <name val="宋体"/>
      <charset val="134"/>
    </font>
    <font>
      <b/>
      <sz val="18"/>
      <color indexed="8"/>
      <name val="宋体"/>
      <charset val="134"/>
    </font>
    <font>
      <sz val="11"/>
      <color theme="1"/>
      <name val="微软雅黑"/>
      <charset val="134"/>
    </font>
    <font>
      <sz val="11"/>
      <name val="宋体"/>
      <charset val="134"/>
    </font>
    <font>
      <b/>
      <sz val="11"/>
      <color indexed="8"/>
      <name val="宋体"/>
      <charset val="134"/>
    </font>
    <font>
      <sz val="11"/>
      <color rgb="FF000000"/>
      <name val="宋体"/>
      <charset val="134"/>
    </font>
    <font>
      <sz val="11"/>
      <color theme="1"/>
      <name val="宋体"/>
      <charset val="134"/>
    </font>
    <font>
      <b/>
      <sz val="11"/>
      <name val="宋体"/>
      <charset val="134"/>
    </font>
    <font>
      <sz val="12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 tint="-0.35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9" fillId="0" borderId="0" applyFont="0" applyFill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1" fillId="25" borderId="14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33" borderId="20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6" fillId="8" borderId="21" applyNumberFormat="0" applyAlignment="0" applyProtection="0">
      <alignment vertical="center"/>
    </xf>
    <xf numFmtId="0" fontId="11" fillId="8" borderId="14" applyNumberFormat="0" applyAlignment="0" applyProtection="0">
      <alignment vertical="center"/>
    </xf>
    <xf numFmtId="0" fontId="16" fillId="17" borderId="16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" fillId="0" borderId="0" applyNumberFormat="0" applyFill="0" applyBorder="0" applyProtection="0"/>
  </cellStyleXfs>
  <cellXfs count="56">
    <xf numFmtId="0" fontId="0" fillId="0" borderId="0" xfId="0"/>
    <xf numFmtId="0" fontId="1" fillId="0" borderId="0" xfId="49" applyFont="1" applyAlignment="1" applyProtection="1">
      <alignment horizontal="center"/>
    </xf>
    <xf numFmtId="0" fontId="1" fillId="0" borderId="0" xfId="49" applyNumberFormat="1" applyFont="1" applyAlignment="1" applyProtection="1"/>
    <xf numFmtId="0" fontId="1" fillId="0" borderId="0" xfId="49" applyFont="1" applyAlignment="1" applyProtection="1"/>
    <xf numFmtId="49" fontId="2" fillId="2" borderId="1" xfId="49" applyNumberFormat="1" applyFont="1" applyFill="1" applyBorder="1" applyAlignment="1" applyProtection="1">
      <alignment horizontal="center" vertical="center"/>
      <protection locked="0"/>
    </xf>
    <xf numFmtId="0" fontId="2" fillId="2" borderId="1" xfId="49" applyFont="1" applyFill="1" applyBorder="1" applyAlignment="1" applyProtection="1">
      <alignment horizontal="center" vertical="center"/>
      <protection locked="0"/>
    </xf>
    <xf numFmtId="0" fontId="2" fillId="2" borderId="1" xfId="49" applyFont="1" applyFill="1" applyBorder="1" applyAlignment="1" applyProtection="1">
      <alignment horizontal="center" vertical="center" wrapText="1"/>
      <protection locked="0"/>
    </xf>
    <xf numFmtId="49" fontId="1" fillId="3" borderId="2" xfId="49" applyNumberFormat="1" applyFont="1" applyFill="1" applyBorder="1" applyAlignment="1" applyProtection="1">
      <alignment horizontal="center" vertical="center" wrapText="1"/>
    </xf>
    <xf numFmtId="49" fontId="1" fillId="2" borderId="3" xfId="49" applyNumberFormat="1" applyFont="1" applyFill="1" applyBorder="1" applyAlignment="1" applyProtection="1">
      <alignment horizontal="center" vertical="center" wrapText="1"/>
      <protection locked="0"/>
    </xf>
    <xf numFmtId="49" fontId="1" fillId="3" borderId="3" xfId="49" applyNumberFormat="1" applyFont="1" applyFill="1" applyBorder="1" applyAlignment="1" applyProtection="1">
      <alignment horizontal="center" vertical="center" wrapText="1"/>
    </xf>
    <xf numFmtId="0" fontId="1" fillId="0" borderId="3" xfId="49" applyNumberFormat="1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 wrapText="1"/>
    </xf>
    <xf numFmtId="0" fontId="3" fillId="4" borderId="5" xfId="0" applyFont="1" applyFill="1" applyBorder="1" applyAlignment="1" applyProtection="1">
      <alignment horizontal="center" vertical="center" wrapText="1"/>
    </xf>
    <xf numFmtId="49" fontId="1" fillId="2" borderId="1" xfId="49" applyNumberFormat="1" applyFont="1" applyFill="1" applyBorder="1" applyAlignment="1" applyProtection="1">
      <alignment horizontal="center" vertical="center" wrapText="1"/>
    </xf>
    <xf numFmtId="9" fontId="1" fillId="2" borderId="1" xfId="11" applyFont="1" applyFill="1" applyBorder="1" applyAlignment="1" applyProtection="1">
      <alignment horizontal="center" vertical="center" wrapText="1"/>
    </xf>
    <xf numFmtId="49" fontId="1" fillId="2" borderId="6" xfId="49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49" applyNumberFormat="1" applyFont="1" applyBorder="1" applyAlignment="1" applyProtection="1">
      <alignment horizontal="center" vertical="center" wrapText="1"/>
      <protection locked="0"/>
    </xf>
    <xf numFmtId="14" fontId="1" fillId="0" borderId="1" xfId="49" applyNumberFormat="1" applyFont="1" applyBorder="1" applyAlignment="1" applyProtection="1">
      <alignment horizontal="center" vertical="center"/>
      <protection locked="0"/>
    </xf>
    <xf numFmtId="0" fontId="1" fillId="0" borderId="1" xfId="49" applyNumberFormat="1" applyFont="1" applyBorder="1" applyAlignment="1" applyProtection="1">
      <alignment horizontal="center" vertical="center"/>
      <protection locked="0"/>
    </xf>
    <xf numFmtId="10" fontId="1" fillId="0" borderId="1" xfId="11" applyNumberFormat="1" applyFont="1" applyBorder="1" applyAlignment="1" applyProtection="1">
      <alignment horizontal="center" vertical="center"/>
      <protection locked="0"/>
    </xf>
    <xf numFmtId="49" fontId="1" fillId="2" borderId="7" xfId="49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49" applyNumberFormat="1" applyFont="1" applyBorder="1" applyAlignment="1" applyProtection="1">
      <alignment horizontal="center" vertical="center" wrapText="1"/>
    </xf>
    <xf numFmtId="49" fontId="1" fillId="2" borderId="3" xfId="49" applyNumberFormat="1" applyFont="1" applyFill="1" applyBorder="1" applyAlignment="1" applyProtection="1">
      <alignment horizontal="center" vertical="center" wrapText="1"/>
    </xf>
    <xf numFmtId="49" fontId="1" fillId="4" borderId="3" xfId="49" applyNumberFormat="1" applyFont="1" applyFill="1" applyBorder="1" applyAlignment="1" applyProtection="1">
      <alignment horizontal="right" vertical="center" wrapText="1"/>
    </xf>
    <xf numFmtId="49" fontId="1" fillId="4" borderId="8" xfId="49" applyNumberFormat="1" applyFont="1" applyFill="1" applyBorder="1" applyAlignment="1" applyProtection="1">
      <alignment horizontal="right" vertical="center" wrapText="1"/>
    </xf>
    <xf numFmtId="49" fontId="1" fillId="4" borderId="4" xfId="49" applyNumberFormat="1" applyFont="1" applyFill="1" applyBorder="1" applyAlignment="1" applyProtection="1">
      <alignment horizontal="center" vertical="center" wrapText="1"/>
    </xf>
    <xf numFmtId="49" fontId="1" fillId="4" borderId="5" xfId="49" applyNumberFormat="1" applyFont="1" applyFill="1" applyBorder="1" applyAlignment="1" applyProtection="1">
      <alignment horizontal="center" vertical="center"/>
    </xf>
    <xf numFmtId="49" fontId="1" fillId="4" borderId="9" xfId="49" applyNumberFormat="1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 wrapText="1"/>
    </xf>
    <xf numFmtId="9" fontId="1" fillId="2" borderId="1" xfId="49" applyNumberFormat="1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/>
    </xf>
    <xf numFmtId="0" fontId="1" fillId="0" borderId="1" xfId="49" applyFont="1" applyBorder="1" applyAlignment="1" applyProtection="1">
      <alignment horizontal="left" vertical="center" wrapText="1"/>
    </xf>
    <xf numFmtId="0" fontId="4" fillId="0" borderId="3" xfId="0" applyFont="1" applyFill="1" applyBorder="1" applyAlignment="1" applyProtection="1">
      <alignment horizontal="center" vertical="center"/>
    </xf>
    <xf numFmtId="49" fontId="5" fillId="4" borderId="4" xfId="49" applyNumberFormat="1" applyFont="1" applyFill="1" applyBorder="1" applyAlignment="1" applyProtection="1">
      <alignment horizontal="right" vertical="center" wrapText="1"/>
    </xf>
    <xf numFmtId="49" fontId="5" fillId="4" borderId="5" xfId="49" applyNumberFormat="1" applyFont="1" applyFill="1" applyBorder="1" applyAlignment="1" applyProtection="1">
      <alignment horizontal="right" vertical="center" wrapText="1"/>
    </xf>
    <xf numFmtId="49" fontId="5" fillId="4" borderId="9" xfId="49" applyNumberFormat="1" applyFont="1" applyFill="1" applyBorder="1" applyAlignment="1" applyProtection="1">
      <alignment horizontal="right" vertical="center" wrapText="1"/>
    </xf>
    <xf numFmtId="49" fontId="5" fillId="4" borderId="10" xfId="49" applyNumberFormat="1" applyFont="1" applyFill="1" applyBorder="1" applyAlignment="1" applyProtection="1">
      <alignment horizontal="right" vertical="center" wrapText="1"/>
    </xf>
    <xf numFmtId="0" fontId="4" fillId="0" borderId="11" xfId="0" applyFont="1" applyFill="1" applyBorder="1" applyAlignment="1" applyProtection="1">
      <alignment horizontal="center" vertical="center"/>
    </xf>
    <xf numFmtId="0" fontId="6" fillId="0" borderId="12" xfId="49" applyFont="1" applyBorder="1" applyAlignment="1" applyProtection="1">
      <alignment horizontal="left" vertical="center" wrapText="1"/>
    </xf>
    <xf numFmtId="0" fontId="1" fillId="0" borderId="13" xfId="49" applyFont="1" applyBorder="1" applyAlignment="1" applyProtection="1">
      <alignment horizontal="left" vertical="center" wrapText="1"/>
    </xf>
    <xf numFmtId="0" fontId="1" fillId="0" borderId="12" xfId="49" applyFont="1" applyBorder="1" applyAlignment="1" applyProtection="1">
      <alignment horizontal="left" vertical="center" wrapText="1"/>
    </xf>
    <xf numFmtId="49" fontId="1" fillId="2" borderId="12" xfId="49" applyNumberFormat="1" applyFont="1" applyFill="1" applyBorder="1" applyAlignment="1" applyProtection="1">
      <alignment horizontal="left" vertical="center" wrapText="1"/>
      <protection locked="0"/>
    </xf>
    <xf numFmtId="49" fontId="1" fillId="2" borderId="13" xfId="49" applyNumberFormat="1" applyFont="1" applyFill="1" applyBorder="1" applyAlignment="1" applyProtection="1">
      <alignment horizontal="left" vertical="center" wrapText="1"/>
      <protection locked="0"/>
    </xf>
    <xf numFmtId="49" fontId="1" fillId="2" borderId="6" xfId="49" applyNumberFormat="1" applyFont="1" applyFill="1" applyBorder="1" applyAlignment="1" applyProtection="1">
      <alignment horizontal="left" vertical="center" wrapText="1"/>
      <protection locked="0"/>
    </xf>
    <xf numFmtId="0" fontId="7" fillId="5" borderId="1" xfId="0" applyFont="1" applyFill="1" applyBorder="1" applyAlignment="1" applyProtection="1">
      <alignment horizontal="left" vertical="center" wrapText="1"/>
    </xf>
    <xf numFmtId="0" fontId="3" fillId="4" borderId="10" xfId="0" applyFont="1" applyFill="1" applyBorder="1" applyAlignment="1" applyProtection="1">
      <alignment horizontal="center" vertical="center" wrapText="1"/>
    </xf>
    <xf numFmtId="176" fontId="1" fillId="0" borderId="1" xfId="11" applyNumberFormat="1" applyFont="1" applyBorder="1" applyAlignment="1" applyProtection="1">
      <alignment horizontal="left" vertical="center" wrapText="1"/>
    </xf>
    <xf numFmtId="177" fontId="1" fillId="2" borderId="1" xfId="49" applyNumberFormat="1" applyFont="1" applyFill="1" applyBorder="1" applyAlignment="1" applyProtection="1">
      <alignment horizontal="center" vertical="center" wrapText="1"/>
      <protection locked="0"/>
    </xf>
    <xf numFmtId="176" fontId="1" fillId="4" borderId="3" xfId="49" applyNumberFormat="1" applyFont="1" applyFill="1" applyBorder="1" applyAlignment="1" applyProtection="1">
      <alignment horizontal="center" vertical="center" wrapText="1"/>
      <protection locked="0"/>
    </xf>
    <xf numFmtId="0" fontId="1" fillId="2" borderId="1" xfId="49" applyNumberFormat="1" applyFont="1" applyFill="1" applyBorder="1" applyAlignment="1" applyProtection="1">
      <alignment horizontal="center" vertical="center" wrapText="1"/>
      <protection locked="0"/>
    </xf>
    <xf numFmtId="177" fontId="1" fillId="2" borderId="6" xfId="49" applyNumberFormat="1" applyFont="1" applyFill="1" applyBorder="1" applyAlignment="1" applyProtection="1">
      <alignment horizontal="center" vertical="center" wrapText="1"/>
      <protection locked="0"/>
    </xf>
    <xf numFmtId="0" fontId="1" fillId="4" borderId="3" xfId="49" applyNumberFormat="1" applyFont="1" applyFill="1" applyBorder="1" applyAlignment="1" applyProtection="1">
      <alignment horizontal="center" vertical="center" wrapText="1"/>
      <protection locked="0"/>
    </xf>
    <xf numFmtId="176" fontId="8" fillId="4" borderId="4" xfId="49" applyNumberFormat="1" applyFont="1" applyFill="1" applyBorder="1" applyAlignment="1" applyProtection="1">
      <alignment horizontal="center" vertical="center" wrapText="1"/>
      <protection locked="0"/>
    </xf>
    <xf numFmtId="0" fontId="1" fillId="2" borderId="6" xfId="49" applyNumberFormat="1" applyFont="1" applyFill="1" applyBorder="1" applyAlignment="1" applyProtection="1">
      <alignment horizontal="center" vertical="center" wrapText="1"/>
      <protection locked="0"/>
    </xf>
    <xf numFmtId="0" fontId="1" fillId="4" borderId="2" xfId="49" applyNumberFormat="1" applyFont="1" applyFill="1" applyBorder="1" applyAlignment="1" applyProtection="1">
      <alignment horizontal="center" vertical="center" wrapText="1"/>
      <protection locked="0"/>
    </xf>
    <xf numFmtId="178" fontId="5" fillId="4" borderId="4" xfId="49" applyNumberFormat="1" applyFont="1" applyFill="1" applyBorder="1" applyAlignment="1" applyProtection="1">
      <alignment horizontal="center" vertical="center" wrapText="1"/>
      <protection locked="0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165100</xdr:colOff>
      <xdr:row>0</xdr:row>
      <xdr:rowOff>40640</xdr:rowOff>
    </xdr:from>
    <xdr:to>
      <xdr:col>1</xdr:col>
      <xdr:colOff>586105</xdr:colOff>
      <xdr:row>0</xdr:row>
      <xdr:rowOff>526415</xdr:rowOff>
    </xdr:to>
    <xdr:pic>
      <xdr:nvPicPr>
        <xdr:cNvPr id="3" name="图片 133" descr="1dcbf60177b6b4e2acd157d40187158c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5100" y="40640"/>
          <a:ext cx="1536065" cy="4857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showGridLines="0" tabSelected="1" topLeftCell="A13" workbookViewId="0">
      <selection activeCell="B25" sqref="B25:E25"/>
    </sheetView>
  </sheetViews>
  <sheetFormatPr defaultColWidth="8.88333333333333" defaultRowHeight="13.5" customHeight="1"/>
  <cols>
    <col min="1" max="1" width="14.6333333333333" style="2" customWidth="1"/>
    <col min="2" max="2" width="15.75" style="2" customWidth="1"/>
    <col min="3" max="3" width="15.8833333333333" style="2" customWidth="1"/>
    <col min="4" max="4" width="43" style="2" customWidth="1"/>
    <col min="5" max="6" width="11.5" style="2" customWidth="1"/>
    <col min="7" max="7" width="9.44166666666667" style="2" customWidth="1"/>
    <col min="8" max="8" width="9.66666666666667" style="2" customWidth="1"/>
    <col min="9" max="9" width="12.95" style="2" customWidth="1"/>
    <col min="10" max="10" width="30.5583333333333" style="2" customWidth="1"/>
    <col min="11" max="11" width="11.4416666666667" style="2" customWidth="1"/>
    <col min="12" max="12" width="9.5" style="2" customWidth="1"/>
    <col min="13" max="13" width="10.225" style="2" customWidth="1"/>
    <col min="14" max="255" width="8.88333333333333" style="3" customWidth="1"/>
    <col min="256" max="16384" width="8.88333333333333" style="3"/>
  </cols>
  <sheetData>
    <row r="1" ht="46.5" customHeight="1" spans="1:13">
      <c r="A1" s="4" t="s">
        <v>0</v>
      </c>
      <c r="B1" s="5"/>
      <c r="C1" s="5"/>
      <c r="D1" s="5"/>
      <c r="E1" s="6"/>
      <c r="F1" s="5"/>
      <c r="G1" s="5"/>
      <c r="H1" s="5"/>
      <c r="I1" s="5"/>
      <c r="J1" s="5"/>
      <c r="K1" s="5"/>
      <c r="L1" s="5"/>
      <c r="M1" s="5"/>
    </row>
    <row r="2" s="1" customFormat="1" ht="30" customHeight="1" spans="1:13">
      <c r="A2" s="7" t="s">
        <v>1</v>
      </c>
      <c r="B2" s="8" t="s">
        <v>2</v>
      </c>
      <c r="C2" s="9" t="s">
        <v>3</v>
      </c>
      <c r="D2" s="10" t="s">
        <v>4</v>
      </c>
      <c r="E2" s="9" t="s">
        <v>5</v>
      </c>
      <c r="F2" s="8" t="s">
        <v>6</v>
      </c>
      <c r="G2" s="8"/>
      <c r="H2" s="8"/>
      <c r="I2" s="9" t="s">
        <v>7</v>
      </c>
      <c r="J2" s="8" t="s">
        <v>8</v>
      </c>
      <c r="K2" s="9" t="s">
        <v>9</v>
      </c>
      <c r="L2" s="8" t="s">
        <v>10</v>
      </c>
      <c r="M2" s="8"/>
    </row>
    <row r="3" ht="37" customHeight="1" spans="1:13">
      <c r="A3" s="11" t="s">
        <v>11</v>
      </c>
      <c r="B3" s="11" t="s">
        <v>12</v>
      </c>
      <c r="C3" s="11" t="s">
        <v>13</v>
      </c>
      <c r="D3" s="12" t="s">
        <v>14</v>
      </c>
      <c r="E3" s="11" t="s">
        <v>15</v>
      </c>
      <c r="F3" s="11" t="s">
        <v>16</v>
      </c>
      <c r="G3" s="11" t="s">
        <v>17</v>
      </c>
      <c r="H3" s="11" t="s">
        <v>18</v>
      </c>
      <c r="I3" s="12" t="s">
        <v>19</v>
      </c>
      <c r="J3" s="45"/>
      <c r="K3" s="11" t="s">
        <v>20</v>
      </c>
      <c r="L3" s="11" t="s">
        <v>21</v>
      </c>
      <c r="M3" s="11" t="s">
        <v>22</v>
      </c>
    </row>
    <row r="4" ht="22" customHeight="1" spans="1:13">
      <c r="A4" s="13" t="s">
        <v>23</v>
      </c>
      <c r="B4" s="14" t="s">
        <v>24</v>
      </c>
      <c r="C4" s="15" t="s">
        <v>25</v>
      </c>
      <c r="D4" s="16" t="s">
        <v>26</v>
      </c>
      <c r="E4" s="17">
        <v>43697</v>
      </c>
      <c r="F4" s="17">
        <v>43697</v>
      </c>
      <c r="G4" s="18">
        <v>8</v>
      </c>
      <c r="H4" s="19">
        <f>G4/SUM($G$4:$G$9)</f>
        <v>0.266666666666667</v>
      </c>
      <c r="I4" s="46" t="s">
        <v>27</v>
      </c>
      <c r="J4" s="46"/>
      <c r="K4" s="47">
        <v>99</v>
      </c>
      <c r="L4" s="47"/>
      <c r="M4" s="47"/>
    </row>
    <row r="5" ht="22" customHeight="1" spans="1:13">
      <c r="A5" s="13"/>
      <c r="B5" s="14"/>
      <c r="C5" s="15" t="s">
        <v>28</v>
      </c>
      <c r="D5" s="16" t="s">
        <v>29</v>
      </c>
      <c r="E5" s="17">
        <v>43697</v>
      </c>
      <c r="F5" s="17">
        <v>43697</v>
      </c>
      <c r="G5" s="18">
        <v>7</v>
      </c>
      <c r="H5" s="19">
        <f>G5/SUM($G$4:$G$9)</f>
        <v>0.233333333333333</v>
      </c>
      <c r="I5" s="46"/>
      <c r="J5" s="46"/>
      <c r="K5" s="47">
        <v>90</v>
      </c>
      <c r="L5" s="47"/>
      <c r="M5" s="47"/>
    </row>
    <row r="6" ht="22" customHeight="1" spans="1:13">
      <c r="A6" s="13"/>
      <c r="B6" s="14"/>
      <c r="C6" s="20" t="s">
        <v>30</v>
      </c>
      <c r="D6" s="16" t="s">
        <v>31</v>
      </c>
      <c r="E6" s="17">
        <v>43692</v>
      </c>
      <c r="F6" s="17">
        <v>43692</v>
      </c>
      <c r="G6" s="18">
        <v>5</v>
      </c>
      <c r="H6" s="19">
        <f>G6/SUM($G$4:$G$9)</f>
        <v>0.166666666666667</v>
      </c>
      <c r="I6" s="46"/>
      <c r="J6" s="46"/>
      <c r="K6" s="47">
        <v>98</v>
      </c>
      <c r="L6" s="47"/>
      <c r="M6" s="47"/>
    </row>
    <row r="7" ht="22" customHeight="1" spans="1:13">
      <c r="A7" s="13"/>
      <c r="B7" s="14"/>
      <c r="C7" s="20" t="s">
        <v>32</v>
      </c>
      <c r="D7" s="16" t="s">
        <v>33</v>
      </c>
      <c r="E7" s="17">
        <v>43685</v>
      </c>
      <c r="F7" s="17">
        <v>43685</v>
      </c>
      <c r="G7" s="18">
        <v>2</v>
      </c>
      <c r="H7" s="19">
        <f>G7/SUM($G$4:$G$9)</f>
        <v>0.0666666666666667</v>
      </c>
      <c r="I7" s="46"/>
      <c r="J7" s="46"/>
      <c r="K7" s="47">
        <v>90</v>
      </c>
      <c r="L7" s="47"/>
      <c r="M7" s="47"/>
    </row>
    <row r="8" ht="22" customHeight="1" spans="1:13">
      <c r="A8" s="13"/>
      <c r="B8" s="14"/>
      <c r="C8" s="20" t="s">
        <v>34</v>
      </c>
      <c r="D8" s="16" t="s">
        <v>35</v>
      </c>
      <c r="E8" s="17">
        <v>43707</v>
      </c>
      <c r="F8" s="17">
        <v>43707</v>
      </c>
      <c r="G8" s="18">
        <v>3</v>
      </c>
      <c r="H8" s="19">
        <f>G8/SUM($G$4:$G$9)</f>
        <v>0.1</v>
      </c>
      <c r="I8" s="46"/>
      <c r="J8" s="46"/>
      <c r="K8" s="47">
        <v>99</v>
      </c>
      <c r="L8" s="47"/>
      <c r="M8" s="47"/>
    </row>
    <row r="9" ht="22" customHeight="1" spans="1:13">
      <c r="A9" s="13"/>
      <c r="B9" s="14"/>
      <c r="C9" s="15" t="s">
        <v>36</v>
      </c>
      <c r="D9" s="21" t="s">
        <v>37</v>
      </c>
      <c r="E9" s="17">
        <v>43723</v>
      </c>
      <c r="F9" s="17" t="s">
        <v>38</v>
      </c>
      <c r="G9" s="18">
        <v>5</v>
      </c>
      <c r="H9" s="19">
        <f>G9/SUM($G$4:$G$9)</f>
        <v>0.166666666666667</v>
      </c>
      <c r="I9" s="46"/>
      <c r="J9" s="46"/>
      <c r="K9" s="47">
        <v>99</v>
      </c>
      <c r="L9" s="47"/>
      <c r="M9" s="47"/>
    </row>
    <row r="10" ht="22" customHeight="1" spans="1:13">
      <c r="A10" s="22"/>
      <c r="B10" s="23" t="s">
        <v>39</v>
      </c>
      <c r="C10" s="24"/>
      <c r="D10" s="24"/>
      <c r="E10" s="24"/>
      <c r="F10" s="24"/>
      <c r="G10" s="24"/>
      <c r="H10" s="24"/>
      <c r="I10" s="23"/>
      <c r="J10" s="23"/>
      <c r="K10" s="48">
        <f>SUMPRODUCT((H4:H9)*(K4:K9))*0.6</f>
        <v>57.68</v>
      </c>
      <c r="L10" s="48">
        <f>SUMPRODUCT((H4:H9)*(L4:L9))*0.6</f>
        <v>0</v>
      </c>
      <c r="M10" s="48">
        <f>M4*0.6</f>
        <v>0</v>
      </c>
    </row>
    <row r="11" ht="37" hidden="1" customHeight="1" spans="1:13">
      <c r="A11" s="25" t="s">
        <v>40</v>
      </c>
      <c r="B11" s="25" t="s">
        <v>12</v>
      </c>
      <c r="C11" s="25" t="s">
        <v>41</v>
      </c>
      <c r="D11" s="26" t="s">
        <v>19</v>
      </c>
      <c r="E11" s="27"/>
      <c r="F11" s="27"/>
      <c r="G11" s="27"/>
      <c r="H11" s="27"/>
      <c r="I11" s="27"/>
      <c r="J11" s="27"/>
      <c r="K11" s="11" t="s">
        <v>20</v>
      </c>
      <c r="L11" s="11" t="s">
        <v>21</v>
      </c>
      <c r="M11" s="11" t="s">
        <v>22</v>
      </c>
    </row>
    <row r="12" ht="45" customHeight="1" spans="1:13">
      <c r="A12" s="28" t="s">
        <v>42</v>
      </c>
      <c r="B12" s="29">
        <v>0.1</v>
      </c>
      <c r="C12" s="30" t="s">
        <v>43</v>
      </c>
      <c r="D12" s="31" t="s">
        <v>44</v>
      </c>
      <c r="E12" s="31"/>
      <c r="F12" s="31"/>
      <c r="G12" s="31"/>
      <c r="H12" s="31"/>
      <c r="I12" s="31"/>
      <c r="J12" s="31"/>
      <c r="K12" s="49">
        <v>10</v>
      </c>
      <c r="L12" s="49"/>
      <c r="M12" s="50"/>
    </row>
    <row r="13" ht="54" customHeight="1" spans="1:13">
      <c r="A13" s="30"/>
      <c r="B13" s="29">
        <v>0.08</v>
      </c>
      <c r="C13" s="30" t="s">
        <v>45</v>
      </c>
      <c r="D13" s="31" t="s">
        <v>46</v>
      </c>
      <c r="E13" s="31"/>
      <c r="F13" s="31"/>
      <c r="G13" s="31"/>
      <c r="H13" s="31"/>
      <c r="I13" s="31"/>
      <c r="J13" s="31"/>
      <c r="K13" s="49">
        <v>7</v>
      </c>
      <c r="L13" s="49"/>
      <c r="M13" s="50"/>
    </row>
    <row r="14" ht="45" customHeight="1" spans="1:13">
      <c r="A14" s="30"/>
      <c r="B14" s="29">
        <v>0.08</v>
      </c>
      <c r="C14" s="30" t="s">
        <v>47</v>
      </c>
      <c r="D14" s="31" t="s">
        <v>48</v>
      </c>
      <c r="E14" s="31"/>
      <c r="F14" s="31"/>
      <c r="G14" s="31"/>
      <c r="H14" s="31"/>
      <c r="I14" s="31"/>
      <c r="J14" s="31"/>
      <c r="K14" s="49">
        <v>8</v>
      </c>
      <c r="L14" s="49"/>
      <c r="M14" s="50"/>
    </row>
    <row r="15" ht="45" customHeight="1" spans="1:13">
      <c r="A15" s="30"/>
      <c r="B15" s="29">
        <v>0.08</v>
      </c>
      <c r="C15" s="30" t="s">
        <v>49</v>
      </c>
      <c r="D15" s="31" t="s">
        <v>50</v>
      </c>
      <c r="E15" s="31"/>
      <c r="F15" s="31"/>
      <c r="G15" s="31"/>
      <c r="H15" s="31"/>
      <c r="I15" s="31"/>
      <c r="J15" s="31"/>
      <c r="K15" s="49">
        <v>8</v>
      </c>
      <c r="L15" s="49"/>
      <c r="M15" s="50"/>
    </row>
    <row r="16" ht="45" customHeight="1" spans="1:13">
      <c r="A16" s="30"/>
      <c r="B16" s="29">
        <v>0.06</v>
      </c>
      <c r="C16" s="30" t="s">
        <v>51</v>
      </c>
      <c r="D16" s="31" t="s">
        <v>52</v>
      </c>
      <c r="E16" s="31"/>
      <c r="F16" s="31"/>
      <c r="G16" s="31"/>
      <c r="H16" s="31"/>
      <c r="I16" s="31"/>
      <c r="J16" s="31"/>
      <c r="K16" s="49">
        <v>6</v>
      </c>
      <c r="L16" s="49"/>
      <c r="M16" s="50"/>
    </row>
    <row r="17" ht="22" customHeight="1" spans="1:13">
      <c r="A17" s="32"/>
      <c r="B17" s="23" t="s">
        <v>53</v>
      </c>
      <c r="C17" s="23"/>
      <c r="D17" s="23"/>
      <c r="E17" s="23"/>
      <c r="F17" s="23"/>
      <c r="G17" s="23"/>
      <c r="H17" s="23"/>
      <c r="I17" s="23"/>
      <c r="J17" s="23"/>
      <c r="K17" s="51">
        <f>SUM(K12:K16)</f>
        <v>39</v>
      </c>
      <c r="L17" s="51">
        <f>SUM(L12:L16)</f>
        <v>0</v>
      </c>
      <c r="M17" s="51">
        <f>SUM(M12:M16)</f>
        <v>0</v>
      </c>
    </row>
    <row r="18" ht="22" customHeight="1" spans="1:13">
      <c r="A18" s="33" t="s">
        <v>54</v>
      </c>
      <c r="B18" s="33"/>
      <c r="C18" s="34"/>
      <c r="D18" s="35"/>
      <c r="E18" s="35"/>
      <c r="F18" s="35"/>
      <c r="G18" s="36"/>
      <c r="H18" s="36"/>
      <c r="I18" s="36"/>
      <c r="J18" s="36"/>
      <c r="K18" s="52">
        <f>(K10+K17)</f>
        <v>96.68</v>
      </c>
      <c r="L18" s="52">
        <f>(L10+L17)</f>
        <v>0</v>
      </c>
      <c r="M18" s="52">
        <f>(M10+M17)</f>
        <v>0</v>
      </c>
    </row>
    <row r="19" ht="60" customHeight="1" spans="1:13">
      <c r="A19" s="13" t="s">
        <v>55</v>
      </c>
      <c r="B19" s="13" t="s">
        <v>56</v>
      </c>
      <c r="C19" s="37" t="s">
        <v>57</v>
      </c>
      <c r="D19" s="38" t="s">
        <v>58</v>
      </c>
      <c r="E19" s="39"/>
      <c r="F19" s="39"/>
      <c r="G19" s="39"/>
      <c r="H19" s="39"/>
      <c r="I19" s="39"/>
      <c r="J19" s="39"/>
      <c r="K19" s="49">
        <v>1</v>
      </c>
      <c r="L19" s="49"/>
      <c r="M19" s="53"/>
    </row>
    <row r="20" ht="22" customHeight="1" spans="1:13">
      <c r="A20" s="13"/>
      <c r="B20" s="13"/>
      <c r="C20" s="37" t="s">
        <v>59</v>
      </c>
      <c r="D20" s="40" t="s">
        <v>60</v>
      </c>
      <c r="E20" s="39"/>
      <c r="F20" s="39"/>
      <c r="G20" s="39"/>
      <c r="H20" s="39"/>
      <c r="I20" s="39"/>
      <c r="J20" s="39"/>
      <c r="K20" s="49"/>
      <c r="L20" s="49"/>
      <c r="M20" s="53"/>
    </row>
    <row r="21" ht="22" customHeight="1" spans="1:13">
      <c r="A21" s="22"/>
      <c r="B21" s="23" t="s">
        <v>61</v>
      </c>
      <c r="C21" s="23"/>
      <c r="D21" s="23"/>
      <c r="E21" s="23"/>
      <c r="F21" s="23"/>
      <c r="G21" s="23"/>
      <c r="H21" s="23"/>
      <c r="I21" s="23"/>
      <c r="J21" s="23"/>
      <c r="K21" s="51">
        <f>SUM(K19:M20)</f>
        <v>1</v>
      </c>
      <c r="L21" s="51"/>
      <c r="M21" s="54"/>
    </row>
    <row r="22" ht="22" customHeight="1" spans="1:13">
      <c r="A22" s="33" t="s">
        <v>62</v>
      </c>
      <c r="B22" s="33"/>
      <c r="C22" s="33"/>
      <c r="D22" s="33"/>
      <c r="E22" s="33"/>
      <c r="F22" s="33"/>
      <c r="G22" s="33"/>
      <c r="H22" s="33"/>
      <c r="I22" s="33"/>
      <c r="J22" s="33"/>
      <c r="K22" s="55">
        <f>K21+K18*0.3+L18*0.3+M18*0.4</f>
        <v>30.004</v>
      </c>
      <c r="L22" s="55"/>
      <c r="M22" s="55"/>
    </row>
    <row r="23" ht="60" customHeight="1" spans="1:13">
      <c r="A23" s="13" t="s">
        <v>63</v>
      </c>
      <c r="B23" s="41" t="s">
        <v>64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3"/>
    </row>
    <row r="24" ht="39.95" customHeight="1" spans="1:13">
      <c r="A24" s="13" t="s">
        <v>65</v>
      </c>
      <c r="B24" s="41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3"/>
    </row>
    <row r="25" ht="69.95" customHeight="1" spans="1:13">
      <c r="A25" s="13" t="s">
        <v>66</v>
      </c>
      <c r="B25" s="41"/>
      <c r="C25" s="42"/>
      <c r="D25" s="42"/>
      <c r="E25" s="43"/>
      <c r="F25" s="13" t="s">
        <v>67</v>
      </c>
      <c r="G25" s="41"/>
      <c r="H25" s="42"/>
      <c r="I25" s="42"/>
      <c r="J25" s="42"/>
      <c r="K25" s="42"/>
      <c r="L25" s="42"/>
      <c r="M25" s="43"/>
    </row>
    <row r="26" ht="78" customHeight="1" spans="1:13">
      <c r="A26" s="44" t="s">
        <v>68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</row>
  </sheetData>
  <sheetProtection selectLockedCells="1" formatCells="0" formatColumns="0" formatRows="0" insertRows="0" insertColumns="0" insertHyperlinks="0" deleteColumns="0" deleteRows="0" sort="0" autoFilter="0" pivotTables="0"/>
  <protectedRanges>
    <protectedRange sqref="B23:M24 B25 G25" name="区域1" securityDescriptor="O:WDG:WDD:"/>
  </protectedRanges>
  <mergeCells count="33">
    <mergeCell ref="A1:M1"/>
    <mergeCell ref="F2:H2"/>
    <mergeCell ref="L2:M2"/>
    <mergeCell ref="I3:J3"/>
    <mergeCell ref="B10:J10"/>
    <mergeCell ref="D11:G11"/>
    <mergeCell ref="D12:J12"/>
    <mergeCell ref="D13:J13"/>
    <mergeCell ref="D14:J14"/>
    <mergeCell ref="D15:J15"/>
    <mergeCell ref="D16:J16"/>
    <mergeCell ref="B17:J17"/>
    <mergeCell ref="A18:J18"/>
    <mergeCell ref="D19:J19"/>
    <mergeCell ref="K19:M19"/>
    <mergeCell ref="D20:J20"/>
    <mergeCell ref="K20:M20"/>
    <mergeCell ref="B21:J21"/>
    <mergeCell ref="K21:M21"/>
    <mergeCell ref="A22:J22"/>
    <mergeCell ref="K22:M22"/>
    <mergeCell ref="B23:M23"/>
    <mergeCell ref="B24:M24"/>
    <mergeCell ref="B25:E25"/>
    <mergeCell ref="G25:M25"/>
    <mergeCell ref="A26:M26"/>
    <mergeCell ref="A4:A10"/>
    <mergeCell ref="A12:A17"/>
    <mergeCell ref="A19:A21"/>
    <mergeCell ref="B4:B9"/>
    <mergeCell ref="B19:B20"/>
    <mergeCell ref="M4:M9"/>
    <mergeCell ref="I4:J9"/>
  </mergeCells>
  <pageMargins left="0.707638888888889" right="0.707638888888889" top="0.747916666666667" bottom="0.747916666666667" header="0.313888888888889" footer="0.313888888888889"/>
  <pageSetup paperSize="1" orientation="landscape"/>
  <headerFooter/>
  <ignoredErrors>
    <ignoredError sqref="B4" numberStoredAsText="1"/>
    <ignoredError sqref="K10:M10 K17:M18 K21:M22" unlocked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绩效考核表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渐渐的</cp:lastModifiedBy>
  <dcterms:created xsi:type="dcterms:W3CDTF">2015-06-06T10:19:00Z</dcterms:created>
  <dcterms:modified xsi:type="dcterms:W3CDTF">2019-09-09T01:37:32Z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2052-11.1.0.9022</vt:lpwstr>
  </property>
</Properties>
</file>