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a/Downloads/"/>
    </mc:Choice>
  </mc:AlternateContent>
  <xr:revisionPtr revIDLastSave="0" documentId="13_ncr:1_{CABE21C1-7E69-4748-B365-359A46F6022C}" xr6:coauthVersionLast="47" xr6:coauthVersionMax="47" xr10:uidLastSave="{00000000-0000-0000-0000-000000000000}"/>
  <bookViews>
    <workbookView xWindow="0" yWindow="0" windowWidth="28800" windowHeight="18000" xr2:uid="{E91672A4-393D-5C41-BFE3-93018D0C83B2}"/>
  </bookViews>
  <sheets>
    <sheet name="Week 1 Data" sheetId="1" r:id="rId1"/>
    <sheet name="Week 2 Data" sheetId="2" r:id="rId2"/>
    <sheet name="Calculations" sheetId="3" r:id="rId3"/>
    <sheet name="Graphs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3" l="1"/>
  <c r="G30" i="3"/>
  <c r="F30" i="3"/>
  <c r="E30" i="3"/>
  <c r="D30" i="3"/>
  <c r="C30" i="3"/>
  <c r="B30" i="3"/>
  <c r="H29" i="3"/>
  <c r="G29" i="3"/>
  <c r="F29" i="3"/>
  <c r="E29" i="3"/>
  <c r="D29" i="3"/>
  <c r="C29" i="3"/>
  <c r="B29" i="3"/>
  <c r="H28" i="3"/>
  <c r="G28" i="3"/>
  <c r="F28" i="3"/>
  <c r="E28" i="3"/>
  <c r="D28" i="3"/>
  <c r="C28" i="3"/>
  <c r="B28" i="3"/>
  <c r="E7" i="1"/>
  <c r="E9" i="1"/>
  <c r="E10" i="1"/>
  <c r="E11" i="1"/>
  <c r="E12" i="1"/>
  <c r="E13" i="1"/>
  <c r="E14" i="1"/>
  <c r="E15" i="1"/>
  <c r="E16" i="1"/>
  <c r="E6" i="1"/>
  <c r="H10" i="2"/>
  <c r="H9" i="2"/>
  <c r="H8" i="2"/>
  <c r="H7" i="2"/>
  <c r="H6" i="2"/>
  <c r="H5" i="2"/>
  <c r="H4" i="2"/>
  <c r="H3" i="2"/>
  <c r="P20" i="1"/>
  <c r="Q20" i="1" s="1"/>
  <c r="P16" i="1"/>
  <c r="Q16" i="1" s="1"/>
  <c r="P12" i="1"/>
  <c r="Q12" i="1" s="1"/>
  <c r="P8" i="1"/>
  <c r="Q8" i="1" s="1"/>
  <c r="P4" i="1"/>
  <c r="Q4" i="1" s="1"/>
</calcChain>
</file>

<file path=xl/sharedStrings.xml><?xml version="1.0" encoding="utf-8"?>
<sst xmlns="http://schemas.openxmlformats.org/spreadsheetml/2006/main" count="180" uniqueCount="106">
  <si>
    <t>Data Collection Crab Immune Response</t>
  </si>
  <si>
    <t>microcenterfuge tubes labels: MH=Mud+heat, H=Heat only, CM=Cold+mud</t>
  </si>
  <si>
    <t>the side of the mesh with the tape on it is the "used" side</t>
  </si>
  <si>
    <t>Treatment</t>
  </si>
  <si>
    <t>Crab #</t>
  </si>
  <si>
    <t>Righting Time (sec)</t>
  </si>
  <si>
    <t>Hemolymph (H) or Resazurin (R)</t>
  </si>
  <si>
    <t>Mud + Cold</t>
  </si>
  <si>
    <t>H</t>
  </si>
  <si>
    <t>R</t>
  </si>
  <si>
    <t>Mortality</t>
  </si>
  <si>
    <t>Mud + Heat</t>
  </si>
  <si>
    <t>Heat only</t>
  </si>
  <si>
    <t>Mud+heat 2</t>
  </si>
  <si>
    <t>Resazurin Position in the sample plate</t>
  </si>
  <si>
    <t>Row 1</t>
  </si>
  <si>
    <t>30min - Mud+heat 1</t>
  </si>
  <si>
    <t>30min - Mud+heat 2</t>
  </si>
  <si>
    <t>60min Mud+Heat 1</t>
  </si>
  <si>
    <t>90min Mud+Heat 1</t>
  </si>
  <si>
    <t>90min Mud+Heat 2</t>
  </si>
  <si>
    <t>30min - Heat 1</t>
  </si>
  <si>
    <t>30min - Heat 2</t>
  </si>
  <si>
    <t>60min - heat 1</t>
  </si>
  <si>
    <t>60min - heat 2</t>
  </si>
  <si>
    <t>90min - heat 1</t>
  </si>
  <si>
    <t>90min - heat 2</t>
  </si>
  <si>
    <t>Row 2</t>
  </si>
  <si>
    <t>30min - Mud + cold 1</t>
  </si>
  <si>
    <t>30min - Mud + cold 2</t>
  </si>
  <si>
    <t>60min - Mud+cold 1</t>
  </si>
  <si>
    <t>60min - Mud+cold 2</t>
  </si>
  <si>
    <t>90min - Mud+cold 1</t>
  </si>
  <si>
    <t>90min - Mud+cold 2</t>
  </si>
  <si>
    <t>60min - Mud + Hear</t>
  </si>
  <si>
    <t>Resazurin Row 1</t>
  </si>
  <si>
    <t>Resazurin Row 2</t>
  </si>
  <si>
    <t>Hemocytometer counts and data 5/6/2025</t>
  </si>
  <si>
    <t>Corner Counts</t>
  </si>
  <si>
    <t>Average</t>
  </si>
  <si>
    <t>Calculation: number of cells in 0.1uL, so to get it to ul multiply by 10</t>
  </si>
  <si>
    <t>Mud+Cold 1</t>
  </si>
  <si>
    <t>Mud+ Heat 1</t>
  </si>
  <si>
    <t>Heat 1</t>
  </si>
  <si>
    <t>Heat 2</t>
  </si>
  <si>
    <t>Has bumps on claw</t>
  </si>
  <si>
    <t>weight + cup (g)</t>
  </si>
  <si>
    <t>cup weight (g)</t>
  </si>
  <si>
    <t>Crab Weight (g)</t>
  </si>
  <si>
    <t>Y</t>
  </si>
  <si>
    <t>N</t>
  </si>
  <si>
    <t>R (re tested because of mortality)</t>
  </si>
  <si>
    <t>Control Tank</t>
  </si>
  <si>
    <t>Resazurin Plate Layout</t>
  </si>
  <si>
    <t>30min - Mud+heat 4</t>
  </si>
  <si>
    <t>60min - Mud+Heat 4</t>
  </si>
  <si>
    <t>90min - Mud+Heat 4</t>
  </si>
  <si>
    <t>30min - Heat 4</t>
  </si>
  <si>
    <t>60min - Heat 4</t>
  </si>
  <si>
    <t>90min - Heat 4</t>
  </si>
  <si>
    <t>30min - mud+cold 4</t>
  </si>
  <si>
    <t>60min- Mud+cold 4</t>
  </si>
  <si>
    <t>90min - Mud+cold 4</t>
  </si>
  <si>
    <t>Hemocytometer counts and data 5/13/2025</t>
  </si>
  <si>
    <t>Mud+Cold 3</t>
  </si>
  <si>
    <t>Mud+heat 3</t>
  </si>
  <si>
    <t>Heat 3</t>
  </si>
  <si>
    <t>Control 1</t>
  </si>
  <si>
    <t>Control 2</t>
  </si>
  <si>
    <t>Cup weight</t>
  </si>
  <si>
    <t>Weight (g)</t>
  </si>
  <si>
    <t xml:space="preserve">30min - Control </t>
  </si>
  <si>
    <t>60 min- Control</t>
  </si>
  <si>
    <t>90min - Control</t>
  </si>
  <si>
    <t>Week1/g</t>
  </si>
  <si>
    <t>Week2/g</t>
  </si>
  <si>
    <t>Time (min):</t>
  </si>
  <si>
    <t>Mud and Heat 1</t>
  </si>
  <si>
    <t>Mud and Heat 2</t>
  </si>
  <si>
    <t>Mud and Cold 1</t>
  </si>
  <si>
    <t>Mud and Cold 2</t>
  </si>
  <si>
    <t>Control</t>
  </si>
  <si>
    <t>Treatment + Date</t>
  </si>
  <si>
    <t>Glucose (mg/dL)</t>
  </si>
  <si>
    <t>MUD-5/6-MC1</t>
  </si>
  <si>
    <t>MUD-5/6-MH1</t>
  </si>
  <si>
    <t>MUD-5/6-MH2</t>
  </si>
  <si>
    <t>MUD-5/6-H1</t>
  </si>
  <si>
    <t>MUD-5/6-H2</t>
  </si>
  <si>
    <t>MUD-5/13-MH3</t>
  </si>
  <si>
    <t>MUD-5/6-H1-Low</t>
  </si>
  <si>
    <t>MUD-5/13-H3</t>
  </si>
  <si>
    <t>MUD-5/13-C1</t>
  </si>
  <si>
    <t>MUD-5/13-C2</t>
  </si>
  <si>
    <t>MUD-5/13-MC3</t>
  </si>
  <si>
    <t xml:space="preserve">Glucose </t>
  </si>
  <si>
    <t>Heat</t>
  </si>
  <si>
    <t>AVERAGES</t>
  </si>
  <si>
    <t>Resazurin</t>
  </si>
  <si>
    <t>Righting Time (s)</t>
  </si>
  <si>
    <t>Mud + Heat Week 1</t>
  </si>
  <si>
    <t>Mud + Heat Week 2</t>
  </si>
  <si>
    <t>Mud + Cold Week 1</t>
  </si>
  <si>
    <t>Mud + Cold Week 2</t>
  </si>
  <si>
    <t>Heat only Week 1</t>
  </si>
  <si>
    <t>Heat only 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</si>
</sst>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9" formatCode="m/d"/>
  </numFmts>
  <fonts count="12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2"/>
      <color rgb="FF000000"/>
      <name val="&quot;Aptos Narrow&quot;"/>
    </font>
    <font>
      <sz val="10"/>
      <color rgb="FF000000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99999"/>
        <bgColor rgb="FF999999"/>
      </patternFill>
    </fill>
    <fill>
      <patternFill patternType="solid">
        <fgColor rgb="FFDDF0E4"/>
        <bgColor rgb="FFDDF0E4"/>
      </patternFill>
    </fill>
    <fill>
      <patternFill patternType="solid">
        <fgColor rgb="FFC9E7D3"/>
        <bgColor rgb="FFC9E7D3"/>
      </patternFill>
    </fill>
    <fill>
      <patternFill patternType="solid">
        <fgColor rgb="FFD1EBDA"/>
        <bgColor rgb="FFD1EBDA"/>
      </patternFill>
    </fill>
    <fill>
      <patternFill patternType="solid">
        <fgColor rgb="FFB1DEBE"/>
        <bgColor rgb="FFB1DEBE"/>
      </patternFill>
    </fill>
    <fill>
      <patternFill patternType="solid">
        <fgColor rgb="FFC7E7D2"/>
        <bgColor rgb="FFC7E7D2"/>
      </patternFill>
    </fill>
    <fill>
      <patternFill patternType="solid">
        <fgColor rgb="FF98D4A9"/>
        <bgColor rgb="FF98D4A9"/>
      </patternFill>
    </fill>
    <fill>
      <patternFill patternType="solid">
        <fgColor rgb="FFE0F1E7"/>
        <bgColor rgb="FFE0F1E7"/>
      </patternFill>
    </fill>
    <fill>
      <patternFill patternType="solid">
        <fgColor rgb="FFE1F1E8"/>
        <bgColor rgb="FFE1F1E8"/>
      </patternFill>
    </fill>
    <fill>
      <patternFill patternType="solid">
        <fgColor rgb="FFD9EEE1"/>
        <bgColor rgb="FFD9EEE1"/>
      </patternFill>
    </fill>
    <fill>
      <patternFill patternType="solid">
        <fgColor rgb="FFDAEFE2"/>
        <bgColor rgb="FFDAEFE2"/>
      </patternFill>
    </fill>
    <fill>
      <patternFill patternType="solid">
        <fgColor rgb="FFD3ECDC"/>
        <bgColor rgb="FFD3ECDC"/>
      </patternFill>
    </fill>
    <fill>
      <patternFill patternType="solid">
        <fgColor theme="2" tint="-9.9948118533890809E-2"/>
        <bgColor theme="2" tint="-9.9948118533890809E-2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5" borderId="0" applyNumberFormat="0" applyBorder="0" applyAlignment="0" applyProtection="0"/>
    <xf numFmtId="0" fontId="5" fillId="4" borderId="1" applyBorder="0"/>
    <xf numFmtId="0" fontId="6" fillId="6" borderId="0" applyFont="0" applyFill="0" applyBorder="0"/>
    <xf numFmtId="0" fontId="6" fillId="6" borderId="0" applyFont="0" applyFill="0" applyBorder="0" applyProtection="0"/>
    <xf numFmtId="0" fontId="1" fillId="18" borderId="0"/>
  </cellStyleXfs>
  <cellXfs count="44">
    <xf numFmtId="0" fontId="0" fillId="0" borderId="0" xfId="0"/>
    <xf numFmtId="0" fontId="6" fillId="0" borderId="0" xfId="0" applyFont="1"/>
    <xf numFmtId="164" fontId="7" fillId="0" borderId="0" xfId="0" applyNumberFormat="1" applyFont="1"/>
    <xf numFmtId="0" fontId="8" fillId="7" borderId="2" xfId="0" applyFont="1" applyFill="1" applyBorder="1" applyAlignment="1">
      <alignment horizontal="right"/>
    </xf>
    <xf numFmtId="0" fontId="8" fillId="8" borderId="2" xfId="0" applyFont="1" applyFill="1" applyBorder="1" applyAlignment="1">
      <alignment horizontal="right"/>
    </xf>
    <xf numFmtId="0" fontId="8" fillId="9" borderId="2" xfId="0" applyFont="1" applyFill="1" applyBorder="1" applyAlignment="1">
      <alignment horizontal="right"/>
    </xf>
    <xf numFmtId="0" fontId="8" fillId="10" borderId="2" xfId="0" applyFont="1" applyFill="1" applyBorder="1" applyAlignment="1">
      <alignment horizontal="right"/>
    </xf>
    <xf numFmtId="0" fontId="8" fillId="11" borderId="2" xfId="0" applyFont="1" applyFill="1" applyBorder="1" applyAlignment="1">
      <alignment horizontal="right"/>
    </xf>
    <xf numFmtId="0" fontId="8" fillId="12" borderId="2" xfId="0" applyFont="1" applyFill="1" applyBorder="1" applyAlignment="1">
      <alignment horizontal="right"/>
    </xf>
    <xf numFmtId="0" fontId="8" fillId="13" borderId="2" xfId="0" applyFont="1" applyFill="1" applyBorder="1" applyAlignment="1">
      <alignment horizontal="right"/>
    </xf>
    <xf numFmtId="0" fontId="8" fillId="14" borderId="2" xfId="0" applyFont="1" applyFill="1" applyBorder="1" applyAlignment="1">
      <alignment horizontal="right"/>
    </xf>
    <xf numFmtId="0" fontId="8" fillId="15" borderId="2" xfId="0" applyFont="1" applyFill="1" applyBorder="1" applyAlignment="1">
      <alignment horizontal="right"/>
    </xf>
    <xf numFmtId="0" fontId="8" fillId="16" borderId="2" xfId="0" applyFont="1" applyFill="1" applyBorder="1" applyAlignment="1">
      <alignment horizontal="right"/>
    </xf>
    <xf numFmtId="0" fontId="8" fillId="17" borderId="2" xfId="0" applyFont="1" applyFill="1" applyBorder="1" applyAlignment="1">
      <alignment horizontal="right"/>
    </xf>
    <xf numFmtId="0" fontId="1" fillId="5" borderId="0" xfId="4"/>
    <xf numFmtId="0" fontId="6" fillId="0" borderId="0" xfId="0" applyFont="1" applyAlignment="1">
      <alignment wrapText="1"/>
    </xf>
    <xf numFmtId="0" fontId="9" fillId="0" borderId="0" xfId="0" applyFont="1"/>
    <xf numFmtId="0" fontId="0" fillId="0" borderId="3" xfId="0" applyBorder="1" applyAlignment="1">
      <alignment wrapText="1"/>
    </xf>
    <xf numFmtId="164" fontId="6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3" fillId="2" borderId="0" xfId="2"/>
    <xf numFmtId="0" fontId="4" fillId="3" borderId="0" xfId="3"/>
    <xf numFmtId="0" fontId="10" fillId="19" borderId="0" xfId="0" applyFont="1" applyFill="1"/>
    <xf numFmtId="0" fontId="10" fillId="20" borderId="2" xfId="0" applyFont="1" applyFill="1" applyBorder="1"/>
    <xf numFmtId="0" fontId="10" fillId="20" borderId="2" xfId="0" applyFont="1" applyFill="1" applyBorder="1" applyAlignment="1">
      <alignment horizontal="right"/>
    </xf>
    <xf numFmtId="0" fontId="10" fillId="21" borderId="2" xfId="0" applyFont="1" applyFill="1" applyBorder="1"/>
    <xf numFmtId="0" fontId="10" fillId="21" borderId="2" xfId="0" applyFont="1" applyFill="1" applyBorder="1" applyAlignment="1">
      <alignment horizontal="right"/>
    </xf>
    <xf numFmtId="0" fontId="10" fillId="22" borderId="2" xfId="0" applyFont="1" applyFill="1" applyBorder="1"/>
    <xf numFmtId="0" fontId="10" fillId="22" borderId="2" xfId="0" applyFont="1" applyFill="1" applyBorder="1" applyAlignment="1">
      <alignment horizontal="right"/>
    </xf>
    <xf numFmtId="0" fontId="11" fillId="0" borderId="0" xfId="0" applyFont="1"/>
    <xf numFmtId="169" fontId="11" fillId="0" borderId="0" xfId="0" applyNumberFormat="1" applyFont="1"/>
    <xf numFmtId="0" fontId="11" fillId="20" borderId="2" xfId="0" applyFont="1" applyFill="1" applyBorder="1" applyAlignment="1">
      <alignment horizontal="right"/>
    </xf>
    <xf numFmtId="0" fontId="11" fillId="20" borderId="4" xfId="0" applyFont="1" applyFill="1" applyBorder="1" applyAlignment="1">
      <alignment horizontal="right"/>
    </xf>
    <xf numFmtId="0" fontId="11" fillId="20" borderId="5" xfId="0" applyFont="1" applyFill="1" applyBorder="1" applyAlignment="1">
      <alignment horizontal="right"/>
    </xf>
    <xf numFmtId="0" fontId="11" fillId="20" borderId="6" xfId="0" applyFont="1" applyFill="1" applyBorder="1" applyAlignment="1">
      <alignment horizontal="right"/>
    </xf>
    <xf numFmtId="0" fontId="11" fillId="22" borderId="5" xfId="0" applyFont="1" applyFill="1" applyBorder="1" applyAlignment="1">
      <alignment horizontal="right"/>
    </xf>
    <xf numFmtId="0" fontId="11" fillId="21" borderId="5" xfId="0" applyFont="1" applyFill="1" applyBorder="1" applyAlignment="1">
      <alignment horizontal="right"/>
    </xf>
    <xf numFmtId="0" fontId="11" fillId="21" borderId="4" xfId="0" applyFont="1" applyFill="1" applyBorder="1" applyAlignment="1">
      <alignment horizontal="right"/>
    </xf>
    <xf numFmtId="0" fontId="11" fillId="21" borderId="6" xfId="0" applyFont="1" applyFill="1" applyBorder="1" applyAlignment="1">
      <alignment horizontal="right"/>
    </xf>
    <xf numFmtId="0" fontId="11" fillId="20" borderId="0" xfId="0" applyFont="1" applyFill="1"/>
    <xf numFmtId="0" fontId="11" fillId="23" borderId="0" xfId="0" applyFont="1" applyFill="1"/>
    <xf numFmtId="0" fontId="11" fillId="21" borderId="0" xfId="0" applyFont="1" applyFill="1"/>
  </cellXfs>
  <cellStyles count="9">
    <cellStyle name="20% - Accent4" xfId="4" builtinId="42"/>
    <cellStyle name="Bad" xfId="2" builtinId="27"/>
    <cellStyle name="Heading 4" xfId="1" builtinId="19"/>
    <cellStyle name="Neutral" xfId="3" builtinId="28"/>
    <cellStyle name="Normal" xfId="0" builtinId="0"/>
    <cellStyle name="Style 1" xfId="5" xr:uid="{82C71771-74E7-FE45-A607-2563408DC8B1}"/>
    <cellStyle name="Style 2" xfId="6" xr:uid="{3F554450-EDDB-6B4D-8B13-F8C355FF03D9}"/>
    <cellStyle name="Style 3" xfId="7" xr:uid="{D7D55BB6-4EF0-224F-B96C-8A32080ED5E7}"/>
    <cellStyle name="Style 4" xfId="8" xr:uid="{2275F7DE-F74A-024F-BE13-6123B778ECA3}"/>
  </cellStyles>
  <dxfs count="0"/>
  <tableStyles count="0" defaultTableStyle="TableStyleMedium2" defaultPivotStyle="PivotStyleLight16"/>
  <colors>
    <mruColors>
      <color rgb="FFFF9300"/>
      <color rgb="FFFBB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Resazurin Normalized</a:t>
            </a:r>
            <a:r>
              <a:rPr lang="en-US" baseline="0"/>
              <a:t> by Weight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[1]Sheet1!$AF$72</c:f>
              <c:strCache>
                <c:ptCount val="1"/>
                <c:pt idx="0">
                  <c:v>Mud and Heat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[1]Sheet1!$AE$73:$AE$75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[1]Sheet1!$AF$73:$AF$75</c:f>
              <c:numCache>
                <c:formatCode>General</c:formatCode>
                <c:ptCount val="3"/>
                <c:pt idx="0">
                  <c:v>136.78572270000001</c:v>
                </c:pt>
                <c:pt idx="1">
                  <c:v>192.81980129999999</c:v>
                </c:pt>
                <c:pt idx="2">
                  <c:v>243.65914225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6-3440-A122-C1FDDD919014}"/>
            </c:ext>
          </c:extLst>
        </c:ser>
        <c:ser>
          <c:idx val="1"/>
          <c:order val="1"/>
          <c:tx>
            <c:strRef>
              <c:f>[1]Sheet1!$AG$72</c:f>
              <c:strCache>
                <c:ptCount val="1"/>
                <c:pt idx="0">
                  <c:v>Mud and Heat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[1]Sheet1!$AE$73:$AE$75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[1]Sheet1!$AG$73:$AG$75</c:f>
              <c:numCache>
                <c:formatCode>General</c:formatCode>
                <c:ptCount val="3"/>
                <c:pt idx="0">
                  <c:v>81.844029239999998</c:v>
                </c:pt>
                <c:pt idx="1">
                  <c:v>124.2891958</c:v>
                </c:pt>
                <c:pt idx="2">
                  <c:v>157.39236389999999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6-3440-A122-C1FDDD919014}"/>
            </c:ext>
          </c:extLst>
        </c:ser>
        <c:ser>
          <c:idx val="2"/>
          <c:order val="2"/>
          <c:tx>
            <c:strRef>
              <c:f>[1]Sheet1!$AH$72</c:f>
              <c:strCache>
                <c:ptCount val="1"/>
                <c:pt idx="0">
                  <c:v>Heat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BB7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[1]Sheet1!$AE$73:$AE$75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[1]Sheet1!$AH$73:$AH$75</c:f>
              <c:numCache>
                <c:formatCode>General</c:formatCode>
                <c:ptCount val="3"/>
                <c:pt idx="0">
                  <c:v>201.37450665</c:v>
                </c:pt>
                <c:pt idx="1">
                  <c:v>254.46179764999999</c:v>
                </c:pt>
                <c:pt idx="2">
                  <c:v>308.69961669999998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86-3440-A122-C1FDDD919014}"/>
            </c:ext>
          </c:extLst>
        </c:ser>
        <c:ser>
          <c:idx val="3"/>
          <c:order val="3"/>
          <c:tx>
            <c:strRef>
              <c:f>[1]Sheet1!$AI$72</c:f>
              <c:strCache>
                <c:ptCount val="1"/>
                <c:pt idx="0">
                  <c:v>Heat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300"/>
              </a:solidFill>
              <a:ln w="9525">
                <a:solidFill>
                  <a:srgbClr val="FF93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3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[1]Sheet1!$AE$73:$AE$75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[1]Sheet1!$AI$73:$AI$75</c:f>
              <c:numCache>
                <c:formatCode>General</c:formatCode>
                <c:ptCount val="3"/>
                <c:pt idx="0">
                  <c:v>130.3294574</c:v>
                </c:pt>
                <c:pt idx="1">
                  <c:v>147.28682169999999</c:v>
                </c:pt>
                <c:pt idx="2">
                  <c:v>176.8410853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86-3440-A122-C1FDDD919014}"/>
            </c:ext>
          </c:extLst>
        </c:ser>
        <c:ser>
          <c:idx val="4"/>
          <c:order val="4"/>
          <c:tx>
            <c:strRef>
              <c:f>[1]Sheet1!$AJ$72</c:f>
              <c:strCache>
                <c:ptCount val="1"/>
                <c:pt idx="0">
                  <c:v>Mud and Cold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[1]Sheet1!$AE$73:$AE$75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[1]Sheet1!$AJ$73:$AJ$75</c:f>
              <c:numCache>
                <c:formatCode>General</c:formatCode>
                <c:ptCount val="3"/>
                <c:pt idx="0">
                  <c:v>265.30287195</c:v>
                </c:pt>
                <c:pt idx="1">
                  <c:v>379.24016254999998</c:v>
                </c:pt>
                <c:pt idx="2">
                  <c:v>486.44217839999999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86-3440-A122-C1FDDD919014}"/>
            </c:ext>
          </c:extLst>
        </c:ser>
        <c:ser>
          <c:idx val="5"/>
          <c:order val="5"/>
          <c:tx>
            <c:strRef>
              <c:f>[1]Sheet1!$AK$72</c:f>
              <c:strCache>
                <c:ptCount val="1"/>
                <c:pt idx="0">
                  <c:v>Mud and Cold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[1]Sheet1!$AE$73:$AE$75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[1]Sheet1!$AK$73:$AK$75</c:f>
              <c:numCache>
                <c:formatCode>General</c:formatCode>
                <c:ptCount val="3"/>
                <c:pt idx="0">
                  <c:v>225.05062190000001</c:v>
                </c:pt>
                <c:pt idx="1">
                  <c:v>366.79201619999998</c:v>
                </c:pt>
                <c:pt idx="2">
                  <c:v>495.80561180000001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86-3440-A122-C1FDDD919014}"/>
            </c:ext>
          </c:extLst>
        </c:ser>
        <c:ser>
          <c:idx val="6"/>
          <c:order val="6"/>
          <c:tx>
            <c:strRef>
              <c:f>[1]Sheet1!$AL$72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[1]Sheet1!$AE$73:$AE$75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[1]Sheet1!$AL$73:$AL$75</c:f>
              <c:numCache>
                <c:formatCode>General</c:formatCode>
                <c:ptCount val="3"/>
                <c:pt idx="0">
                  <c:v>216.37010676156584</c:v>
                </c:pt>
                <c:pt idx="1">
                  <c:v>277.58007117437722</c:v>
                </c:pt>
                <c:pt idx="2">
                  <c:v>325.97864768683274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86-3440-A122-C1FDDD91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53376"/>
        <c:axId val="1987969664"/>
      </c:scatterChart>
      <c:valAx>
        <c:axId val="1987953376"/>
        <c:scaling>
          <c:orientation val="minMax"/>
          <c:max val="9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69664"/>
        <c:crosses val="autoZero"/>
        <c:crossBetween val="midCat"/>
      </c:valAx>
      <c:valAx>
        <c:axId val="1987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Resazurin/g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image" Target="https://lh7-rt.googleusercontent.com/slidesz/AGV_vUfuJGQqxyDAd_x4LOKc_s4fambN7P3jRZuDtMSJMkpIVev9ax8IqC_bQTHv3oBi85xrF_wK7IFC3kpJATisRqrxYnQ3FQZNP-GcG_5uXv3K3-jtnB2iotob6Y6w7jTpVWEG64SA_w=nw?key=Svx7x2agtt081tPe_KRXyA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https://lh7-rt.googleusercontent.com/slidesz/AGV_vUeq7fVnMkv6_0Mshn6DOQF3MbXsgRmaJ1MEg5F9NQacU0fCgHNKRcVrDVlkTSkj7VsT9nGvD0GDZz73K4G4lKOxTzuvs_dQPCwwZm6MAl-ZngYpPHzuphFx4LiyuFWmm_B6cp3_=nw?key=Svx7x2agtt081tPe_KRXyA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8</xdr:col>
      <xdr:colOff>255889</xdr:colOff>
      <xdr:row>46</xdr:row>
      <xdr:rowOff>54810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FAF7E-C6DC-4948-A196-D5FA0DCD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3</xdr:row>
      <xdr:rowOff>0</xdr:rowOff>
    </xdr:from>
    <xdr:ext cx="6877050" cy="41910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8E919C66-AA30-2944-9B2F-40613103E3D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09600"/>
          <a:ext cx="6877050" cy="4191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0</xdr:colOff>
      <xdr:row>3</xdr:row>
      <xdr:rowOff>0</xdr:rowOff>
    </xdr:from>
    <xdr:to>
      <xdr:col>18</xdr:col>
      <xdr:colOff>258961</xdr:colOff>
      <xdr:row>23</xdr:row>
      <xdr:rowOff>56029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DFBBF2-E323-9BE4-A543-00E8972D2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5882" y="616324"/>
          <a:ext cx="7654844" cy="41648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23</xdr:row>
      <xdr:rowOff>205440</xdr:rowOff>
    </xdr:from>
    <xdr:to>
      <xdr:col>13</xdr:col>
      <xdr:colOff>709313</xdr:colOff>
      <xdr:row>45</xdr:row>
      <xdr:rowOff>74705</xdr:rowOff>
    </xdr:to>
    <xdr:pic>
      <xdr:nvPicPr>
        <xdr:cNvPr id="5" name="Picture 2" descr="A graph of a graph showing a bar graph&#10;&#10;AI-generated content may be incorrect.">
          <a:extLst>
            <a:ext uri="{FF2B5EF4-FFF2-40B4-BE49-F238E27FC236}">
              <a16:creationId xmlns:a16="http://schemas.microsoft.com/office/drawing/2014/main" id="{50136989-2E59-0FFE-BF35-BFB133190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5882" y="4930587"/>
          <a:ext cx="3996372" cy="4388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784411</xdr:colOff>
      <xdr:row>24</xdr:row>
      <xdr:rowOff>1741</xdr:rowOff>
    </xdr:from>
    <xdr:to>
      <xdr:col>18</xdr:col>
      <xdr:colOff>747058</xdr:colOff>
      <xdr:row>45</xdr:row>
      <xdr:rowOff>182530</xdr:rowOff>
    </xdr:to>
    <xdr:pic>
      <xdr:nvPicPr>
        <xdr:cNvPr id="6" name="Picture 3" descr="A graph of a graph showing a number of different stages of treatment&#10;&#10;AI-generated content may be incorrect.">
          <a:extLst>
            <a:ext uri="{FF2B5EF4-FFF2-40B4-BE49-F238E27FC236}">
              <a16:creationId xmlns:a16="http://schemas.microsoft.com/office/drawing/2014/main" id="{442A5692-2DA8-B883-69CD-1F473AB2B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7352" y="4932329"/>
          <a:ext cx="4071471" cy="4495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ea/Downloads/Data%20Collection%20Immune%20Response.xlsx" TargetMode="External"/><Relationship Id="rId1" Type="http://schemas.openxmlformats.org/officeDocument/2006/relationships/externalLinkPath" Target="Data%20Collection%20Immune%20Respon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62025"/>
      <sheetName val="5132025"/>
      <sheetName val="Sheet1"/>
      <sheetName val="562025 (2)"/>
      <sheetName val="562025 (3)"/>
    </sheetNames>
    <sheetDataSet>
      <sheetData sheetId="0"/>
      <sheetData sheetId="1"/>
      <sheetData sheetId="2">
        <row r="72">
          <cell r="AF72" t="str">
            <v>Mud and Heat 1</v>
          </cell>
          <cell r="AG72" t="str">
            <v>Mud and Heat 2</v>
          </cell>
          <cell r="AH72" t="str">
            <v>Heat 1</v>
          </cell>
          <cell r="AI72" t="str">
            <v>Heat 2</v>
          </cell>
          <cell r="AJ72" t="str">
            <v>Mud and Cold 1</v>
          </cell>
          <cell r="AK72" t="str">
            <v>Mud and Cold 2</v>
          </cell>
          <cell r="AL72" t="str">
            <v>Control</v>
          </cell>
        </row>
        <row r="73">
          <cell r="AE73">
            <v>30</v>
          </cell>
          <cell r="AF73">
            <v>136.78572270000001</v>
          </cell>
          <cell r="AG73">
            <v>81.844029239999998</v>
          </cell>
          <cell r="AH73">
            <v>201.37450665</v>
          </cell>
          <cell r="AI73">
            <v>130.3294574</v>
          </cell>
          <cell r="AJ73">
            <v>265.30287195</v>
          </cell>
          <cell r="AK73">
            <v>225.05062190000001</v>
          </cell>
          <cell r="AL73">
            <v>216.37010676156584</v>
          </cell>
        </row>
        <row r="74">
          <cell r="AE74">
            <v>60</v>
          </cell>
          <cell r="AF74">
            <v>192.81980129999999</v>
          </cell>
          <cell r="AG74">
            <v>124.2891958</v>
          </cell>
          <cell r="AH74">
            <v>254.46179764999999</v>
          </cell>
          <cell r="AI74">
            <v>147.28682169999999</v>
          </cell>
          <cell r="AJ74">
            <v>379.24016254999998</v>
          </cell>
          <cell r="AK74">
            <v>366.79201619999998</v>
          </cell>
          <cell r="AL74">
            <v>277.58007117437722</v>
          </cell>
        </row>
        <row r="75">
          <cell r="AE75">
            <v>90</v>
          </cell>
          <cell r="AF75">
            <v>243.65914225</v>
          </cell>
          <cell r="AG75">
            <v>157.39236389999999</v>
          </cell>
          <cell r="AH75">
            <v>308.69961669999998</v>
          </cell>
          <cell r="AI75">
            <v>176.8410853</v>
          </cell>
          <cell r="AJ75">
            <v>486.44217839999999</v>
          </cell>
          <cell r="AK75">
            <v>495.80561180000001</v>
          </cell>
          <cell r="AL75">
            <v>325.97864768683274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CB67-B8A8-5A41-B8A2-E82BFDE57684}">
  <dimension ref="A1:Q28"/>
  <sheetViews>
    <sheetView tabSelected="1" zoomScale="75" zoomScaleNormal="100" workbookViewId="0">
      <selection activeCell="K13" sqref="K13"/>
    </sheetView>
  </sheetViews>
  <sheetFormatPr baseColWidth="10" defaultRowHeight="16"/>
  <cols>
    <col min="1" max="1" width="17.33203125" customWidth="1"/>
    <col min="7" max="7" width="10.83203125" customWidth="1"/>
  </cols>
  <sheetData>
    <row r="1" spans="1:17">
      <c r="A1" s="1" t="s">
        <v>0</v>
      </c>
      <c r="G1" s="1" t="s">
        <v>1</v>
      </c>
    </row>
    <row r="2" spans="1:17">
      <c r="D2" s="1" t="s">
        <v>2</v>
      </c>
      <c r="N2" s="1" t="s">
        <v>37</v>
      </c>
    </row>
    <row r="3" spans="1:17">
      <c r="A3" s="2">
        <v>45783</v>
      </c>
      <c r="N3" s="20" t="s">
        <v>3</v>
      </c>
      <c r="O3" s="20" t="s">
        <v>38</v>
      </c>
      <c r="P3" s="20" t="s">
        <v>39</v>
      </c>
      <c r="Q3" s="20" t="s">
        <v>40</v>
      </c>
    </row>
    <row r="4" spans="1:17">
      <c r="A4" s="20" t="s">
        <v>3</v>
      </c>
      <c r="B4" s="20" t="s">
        <v>4</v>
      </c>
      <c r="C4" s="20" t="s">
        <v>5</v>
      </c>
      <c r="D4" s="20" t="s">
        <v>6</v>
      </c>
      <c r="E4" s="20" t="s">
        <v>69</v>
      </c>
      <c r="F4" s="20" t="s">
        <v>70</v>
      </c>
      <c r="N4" s="20" t="s">
        <v>41</v>
      </c>
      <c r="O4">
        <v>27</v>
      </c>
      <c r="P4">
        <f>AVERAGE(O4:O7)</f>
        <v>42.5</v>
      </c>
      <c r="Q4">
        <f>P4*10</f>
        <v>425</v>
      </c>
    </row>
    <row r="5" spans="1:17">
      <c r="A5" s="20" t="s">
        <v>7</v>
      </c>
      <c r="B5" s="1">
        <v>1</v>
      </c>
      <c r="C5" s="1">
        <v>1.01</v>
      </c>
      <c r="D5" s="1" t="s">
        <v>8</v>
      </c>
      <c r="E5">
        <v>13.613</v>
      </c>
      <c r="F5" s="1">
        <v>1.9280000000000008</v>
      </c>
      <c r="N5" s="20"/>
      <c r="O5">
        <v>35</v>
      </c>
    </row>
    <row r="6" spans="1:17">
      <c r="A6" s="20" t="s">
        <v>7</v>
      </c>
      <c r="B6" s="1">
        <v>2</v>
      </c>
      <c r="C6" s="1">
        <v>1.03</v>
      </c>
      <c r="D6" s="1" t="s">
        <v>9</v>
      </c>
      <c r="E6">
        <f>$E$5</f>
        <v>13.613</v>
      </c>
      <c r="F6" s="1">
        <v>3.3610000000000007</v>
      </c>
      <c r="N6" s="20"/>
      <c r="O6">
        <v>64</v>
      </c>
    </row>
    <row r="7" spans="1:17">
      <c r="A7" s="20" t="s">
        <v>7</v>
      </c>
      <c r="B7" s="1">
        <v>3</v>
      </c>
      <c r="C7" s="1">
        <v>0.63</v>
      </c>
      <c r="D7" s="1" t="s">
        <v>9</v>
      </c>
      <c r="E7">
        <f t="shared" ref="E7:E16" si="0">$E$5</f>
        <v>13.613</v>
      </c>
      <c r="F7" s="1">
        <v>2.8449999999999989</v>
      </c>
      <c r="N7" s="20"/>
      <c r="O7">
        <v>44</v>
      </c>
    </row>
    <row r="8" spans="1:17">
      <c r="A8" s="20" t="s">
        <v>7</v>
      </c>
      <c r="B8" s="1">
        <v>4</v>
      </c>
      <c r="C8" s="22" t="s">
        <v>10</v>
      </c>
      <c r="D8" s="22"/>
      <c r="E8" s="22"/>
      <c r="F8" s="22"/>
      <c r="N8" s="20" t="s">
        <v>42</v>
      </c>
      <c r="O8">
        <v>247</v>
      </c>
      <c r="P8">
        <f>AVERAGE(O8:O11)</f>
        <v>180</v>
      </c>
      <c r="Q8">
        <f>P8*10</f>
        <v>1800</v>
      </c>
    </row>
    <row r="9" spans="1:17">
      <c r="A9" s="20" t="s">
        <v>11</v>
      </c>
      <c r="B9" s="1">
        <v>1</v>
      </c>
      <c r="C9" s="1">
        <v>1.71</v>
      </c>
      <c r="D9" s="1" t="s">
        <v>8</v>
      </c>
      <c r="E9">
        <f t="shared" si="0"/>
        <v>13.613</v>
      </c>
      <c r="F9" s="1">
        <v>2.3460000000000001</v>
      </c>
      <c r="N9" s="20"/>
      <c r="O9">
        <v>266</v>
      </c>
    </row>
    <row r="10" spans="1:17">
      <c r="A10" s="20" t="s">
        <v>11</v>
      </c>
      <c r="B10" s="1">
        <v>2</v>
      </c>
      <c r="C10" s="1">
        <v>1.23</v>
      </c>
      <c r="D10" s="1" t="s">
        <v>8</v>
      </c>
      <c r="E10">
        <f t="shared" si="0"/>
        <v>13.613</v>
      </c>
      <c r="F10" s="1">
        <v>2.897000000000002</v>
      </c>
      <c r="N10" s="20"/>
      <c r="O10">
        <v>83</v>
      </c>
    </row>
    <row r="11" spans="1:17">
      <c r="A11" s="20" t="s">
        <v>11</v>
      </c>
      <c r="B11" s="1">
        <v>3</v>
      </c>
      <c r="C11" s="1">
        <v>0.66</v>
      </c>
      <c r="D11" s="1" t="s">
        <v>9</v>
      </c>
      <c r="E11">
        <f t="shared" si="0"/>
        <v>13.613</v>
      </c>
      <c r="F11" s="1">
        <v>2.6890000000000001</v>
      </c>
      <c r="N11" s="20"/>
      <c r="O11">
        <v>124</v>
      </c>
    </row>
    <row r="12" spans="1:17">
      <c r="A12" s="20" t="s">
        <v>11</v>
      </c>
      <c r="B12" s="1">
        <v>4</v>
      </c>
      <c r="C12" s="1">
        <v>7.53</v>
      </c>
      <c r="D12" s="1" t="s">
        <v>9</v>
      </c>
      <c r="E12">
        <f t="shared" si="0"/>
        <v>13.613</v>
      </c>
      <c r="F12" s="1">
        <v>5.2950000000000017</v>
      </c>
      <c r="N12" s="20" t="s">
        <v>13</v>
      </c>
      <c r="O12">
        <v>184</v>
      </c>
      <c r="P12">
        <f>AVERAGE(O12:O15)</f>
        <v>154</v>
      </c>
      <c r="Q12">
        <f>P12*10</f>
        <v>1540</v>
      </c>
    </row>
    <row r="13" spans="1:17">
      <c r="A13" s="20" t="s">
        <v>12</v>
      </c>
      <c r="B13" s="1">
        <v>1</v>
      </c>
      <c r="C13" s="1">
        <v>0.66</v>
      </c>
      <c r="D13" s="1" t="s">
        <v>8</v>
      </c>
      <c r="E13">
        <f t="shared" si="0"/>
        <v>13.613</v>
      </c>
      <c r="F13" s="23"/>
      <c r="N13" s="20"/>
      <c r="O13">
        <v>134</v>
      </c>
    </row>
    <row r="14" spans="1:17">
      <c r="A14" s="20" t="s">
        <v>12</v>
      </c>
      <c r="B14" s="1">
        <v>2</v>
      </c>
      <c r="C14" s="1">
        <v>1.1399999999999999</v>
      </c>
      <c r="D14" s="1" t="s">
        <v>8</v>
      </c>
      <c r="E14">
        <f t="shared" si="0"/>
        <v>13.613</v>
      </c>
      <c r="F14" s="23"/>
      <c r="N14" s="20"/>
      <c r="O14">
        <v>195</v>
      </c>
    </row>
    <row r="15" spans="1:17">
      <c r="A15" s="20" t="s">
        <v>12</v>
      </c>
      <c r="B15" s="1">
        <v>3</v>
      </c>
      <c r="C15" s="1">
        <v>1.08</v>
      </c>
      <c r="D15" s="1" t="s">
        <v>9</v>
      </c>
      <c r="E15">
        <f t="shared" si="0"/>
        <v>13.613</v>
      </c>
      <c r="F15" s="1">
        <v>1.6330000000000009</v>
      </c>
      <c r="N15" s="20"/>
      <c r="O15">
        <v>103</v>
      </c>
    </row>
    <row r="16" spans="1:17">
      <c r="A16" s="20" t="s">
        <v>12</v>
      </c>
      <c r="B16" s="1">
        <v>4</v>
      </c>
      <c r="C16" s="1">
        <v>0.36</v>
      </c>
      <c r="D16" s="1" t="s">
        <v>9</v>
      </c>
      <c r="E16">
        <f t="shared" si="0"/>
        <v>13.613</v>
      </c>
      <c r="F16" s="1">
        <v>1.8689999999999998</v>
      </c>
      <c r="N16" s="20" t="s">
        <v>43</v>
      </c>
      <c r="O16">
        <v>12</v>
      </c>
      <c r="P16">
        <f>AVERAGE(O16:O19)</f>
        <v>13</v>
      </c>
      <c r="Q16">
        <f>P16*10</f>
        <v>130</v>
      </c>
    </row>
    <row r="17" spans="1:17">
      <c r="N17" s="20"/>
      <c r="O17">
        <v>13</v>
      </c>
    </row>
    <row r="18" spans="1:17">
      <c r="N18" s="20"/>
      <c r="O18">
        <v>16</v>
      </c>
    </row>
    <row r="19" spans="1:17">
      <c r="N19" s="20"/>
      <c r="O19">
        <v>11</v>
      </c>
    </row>
    <row r="20" spans="1:17">
      <c r="N20" s="20" t="s">
        <v>44</v>
      </c>
      <c r="O20">
        <v>4</v>
      </c>
      <c r="P20">
        <f>AVERAGE(O20:O23)</f>
        <v>5</v>
      </c>
      <c r="Q20">
        <f>P20*10</f>
        <v>50</v>
      </c>
    </row>
    <row r="21" spans="1:17">
      <c r="O21">
        <v>3</v>
      </c>
    </row>
    <row r="22" spans="1:17">
      <c r="O22">
        <v>3</v>
      </c>
    </row>
    <row r="23" spans="1:17">
      <c r="O23">
        <v>10</v>
      </c>
    </row>
    <row r="24" spans="1:17" ht="32">
      <c r="A24" s="21" t="s">
        <v>14</v>
      </c>
      <c r="B24" s="20">
        <v>1</v>
      </c>
      <c r="C24" s="20">
        <v>2</v>
      </c>
      <c r="D24" s="20">
        <v>3</v>
      </c>
      <c r="E24" s="20">
        <v>4</v>
      </c>
      <c r="F24" s="20">
        <v>5</v>
      </c>
      <c r="G24" s="20">
        <v>6</v>
      </c>
      <c r="H24" s="20">
        <v>7</v>
      </c>
      <c r="I24" s="20">
        <v>8</v>
      </c>
      <c r="J24" s="20">
        <v>9</v>
      </c>
      <c r="K24" s="20">
        <v>10</v>
      </c>
      <c r="L24" s="20">
        <v>11</v>
      </c>
      <c r="M24" s="20">
        <v>12</v>
      </c>
    </row>
    <row r="25" spans="1:17">
      <c r="A25" s="20" t="s">
        <v>15</v>
      </c>
      <c r="B25" s="1" t="s">
        <v>16</v>
      </c>
      <c r="C25" s="1" t="s">
        <v>17</v>
      </c>
      <c r="D25" s="1" t="s">
        <v>18</v>
      </c>
      <c r="E25" s="1" t="s">
        <v>34</v>
      </c>
      <c r="F25" s="1" t="s">
        <v>19</v>
      </c>
      <c r="G25" s="1" t="s">
        <v>20</v>
      </c>
      <c r="H25" s="1" t="s">
        <v>21</v>
      </c>
      <c r="I25" s="1" t="s">
        <v>22</v>
      </c>
      <c r="J25" s="1" t="s">
        <v>23</v>
      </c>
      <c r="K25" s="1" t="s">
        <v>24</v>
      </c>
      <c r="L25" s="1" t="s">
        <v>25</v>
      </c>
      <c r="M25" s="1" t="s">
        <v>26</v>
      </c>
    </row>
    <row r="26" spans="1:17">
      <c r="A26" s="20" t="s">
        <v>27</v>
      </c>
      <c r="B26" s="1" t="s">
        <v>28</v>
      </c>
      <c r="C26" s="1" t="s">
        <v>29</v>
      </c>
      <c r="D26" s="1" t="s">
        <v>30</v>
      </c>
      <c r="E26" s="1" t="s">
        <v>31</v>
      </c>
      <c r="F26" s="1" t="s">
        <v>32</v>
      </c>
      <c r="G26" s="1" t="s">
        <v>33</v>
      </c>
    </row>
    <row r="27" spans="1:17">
      <c r="A27" s="20" t="s">
        <v>35</v>
      </c>
      <c r="B27" s="3">
        <v>403</v>
      </c>
      <c r="C27" s="4">
        <v>655</v>
      </c>
      <c r="D27" s="5">
        <v>552</v>
      </c>
      <c r="E27" s="6">
        <v>955</v>
      </c>
      <c r="F27" s="7">
        <v>669</v>
      </c>
      <c r="G27" s="8">
        <v>1263</v>
      </c>
      <c r="H27" s="9">
        <v>358</v>
      </c>
      <c r="I27" s="10">
        <v>343</v>
      </c>
      <c r="J27" s="11">
        <v>451</v>
      </c>
      <c r="K27" s="12">
        <v>435</v>
      </c>
      <c r="L27" s="5">
        <v>553</v>
      </c>
      <c r="M27" s="13">
        <v>521</v>
      </c>
    </row>
    <row r="28" spans="1:17">
      <c r="A28" s="20" t="s">
        <v>36</v>
      </c>
      <c r="B28" s="14">
        <v>589</v>
      </c>
      <c r="C28" s="14">
        <v>1011</v>
      </c>
      <c r="D28" s="14">
        <v>815</v>
      </c>
      <c r="E28" s="14">
        <v>1468</v>
      </c>
      <c r="F28" s="14">
        <v>991</v>
      </c>
      <c r="G28" s="14">
        <v>1929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</row>
  </sheetData>
  <dataValidations count="2">
    <dataValidation type="list" allowBlank="1" showErrorMessage="1" sqref="D5:D16" xr:uid="{D51C61F6-B931-DE41-B15D-FF8D1F70AA05}">
      <formula1>"H,R,Mortality"</formula1>
    </dataValidation>
    <dataValidation type="list" allowBlank="1" showErrorMessage="1" sqref="A5:A16" xr:uid="{39EBCCE5-E93F-4040-9EDB-11C81EC30710}">
      <formula1>"Mud + Heat,Mud + Cold,Heat only,Control Tank"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69AF-28A8-8F4E-A358-BE048F2954EB}">
  <dimension ref="A1:O41"/>
  <sheetViews>
    <sheetView zoomScale="116" workbookViewId="0">
      <selection activeCell="G36" sqref="G36"/>
    </sheetView>
  </sheetViews>
  <sheetFormatPr baseColWidth="10" defaultRowHeight="16"/>
  <cols>
    <col min="13" max="13" width="10.83203125" customWidth="1"/>
  </cols>
  <sheetData>
    <row r="1" spans="1:15">
      <c r="A1" s="18">
        <v>45790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5">
      <c r="A2" s="20" t="s">
        <v>3</v>
      </c>
      <c r="B2" s="20" t="s">
        <v>4</v>
      </c>
      <c r="C2" s="20" t="s">
        <v>5</v>
      </c>
      <c r="D2" s="20" t="s">
        <v>45</v>
      </c>
      <c r="E2" s="20" t="s">
        <v>6</v>
      </c>
      <c r="F2" s="20" t="s">
        <v>46</v>
      </c>
      <c r="G2" s="20" t="s">
        <v>47</v>
      </c>
      <c r="H2" s="20" t="s">
        <v>48</v>
      </c>
      <c r="I2" s="15"/>
      <c r="J2" s="16" t="s">
        <v>63</v>
      </c>
      <c r="K2" s="16"/>
      <c r="L2" s="16"/>
      <c r="M2" s="16"/>
      <c r="N2" s="19"/>
    </row>
    <row r="3" spans="1:15">
      <c r="A3" s="20" t="s">
        <v>7</v>
      </c>
      <c r="B3">
        <v>3</v>
      </c>
      <c r="C3">
        <v>0.91</v>
      </c>
      <c r="D3" t="s">
        <v>49</v>
      </c>
      <c r="E3" t="s">
        <v>8</v>
      </c>
      <c r="F3">
        <v>16.673999999999999</v>
      </c>
      <c r="G3">
        <v>13.726000000000001</v>
      </c>
      <c r="H3">
        <f t="shared" ref="H3:H10" si="0">F3-G3</f>
        <v>2.9479999999999986</v>
      </c>
      <c r="I3" s="19"/>
      <c r="J3" s="20" t="s">
        <v>3</v>
      </c>
      <c r="K3" s="20" t="s">
        <v>38</v>
      </c>
      <c r="L3" s="20" t="s">
        <v>39</v>
      </c>
      <c r="M3" s="20" t="s">
        <v>40</v>
      </c>
      <c r="N3" s="21"/>
      <c r="O3" s="20"/>
    </row>
    <row r="4" spans="1:15">
      <c r="A4" s="20" t="s">
        <v>7</v>
      </c>
      <c r="B4">
        <v>4</v>
      </c>
      <c r="C4">
        <v>6.44</v>
      </c>
      <c r="D4" t="s">
        <v>50</v>
      </c>
      <c r="E4" t="s">
        <v>9</v>
      </c>
      <c r="F4">
        <v>17.183</v>
      </c>
      <c r="G4">
        <v>13.726000000000001</v>
      </c>
      <c r="H4">
        <f t="shared" si="0"/>
        <v>3.456999999999999</v>
      </c>
      <c r="J4" s="20" t="s">
        <v>64</v>
      </c>
      <c r="K4">
        <v>45</v>
      </c>
      <c r="L4">
        <v>29</v>
      </c>
      <c r="M4">
        <v>290</v>
      </c>
      <c r="N4" s="19"/>
    </row>
    <row r="5" spans="1:15">
      <c r="A5" s="20" t="s">
        <v>11</v>
      </c>
      <c r="B5">
        <v>3</v>
      </c>
      <c r="C5">
        <v>0.78</v>
      </c>
      <c r="D5" t="s">
        <v>49</v>
      </c>
      <c r="E5" t="s">
        <v>8</v>
      </c>
      <c r="F5">
        <v>17.734999999999999</v>
      </c>
      <c r="G5">
        <v>13.726000000000001</v>
      </c>
      <c r="H5">
        <f t="shared" si="0"/>
        <v>4.0089999999999986</v>
      </c>
      <c r="I5" s="19"/>
      <c r="J5" s="20"/>
      <c r="K5">
        <v>32</v>
      </c>
      <c r="N5" s="19"/>
    </row>
    <row r="6" spans="1:15">
      <c r="A6" s="20" t="s">
        <v>11</v>
      </c>
      <c r="B6">
        <v>4</v>
      </c>
      <c r="C6">
        <v>6.78</v>
      </c>
      <c r="D6" t="s">
        <v>49</v>
      </c>
      <c r="E6" t="s">
        <v>51</v>
      </c>
      <c r="F6">
        <v>18.649999999999999</v>
      </c>
      <c r="G6">
        <v>13.726000000000001</v>
      </c>
      <c r="H6">
        <f t="shared" si="0"/>
        <v>4.9239999999999977</v>
      </c>
      <c r="J6" s="20"/>
      <c r="K6">
        <v>21</v>
      </c>
      <c r="N6" s="19"/>
    </row>
    <row r="7" spans="1:15">
      <c r="A7" s="20" t="s">
        <v>12</v>
      </c>
      <c r="B7">
        <v>3</v>
      </c>
      <c r="C7">
        <v>1.41</v>
      </c>
      <c r="D7" t="s">
        <v>49</v>
      </c>
      <c r="E7" t="s">
        <v>8</v>
      </c>
      <c r="F7">
        <v>17.204999999999998</v>
      </c>
      <c r="G7">
        <v>13.726000000000001</v>
      </c>
      <c r="H7">
        <f t="shared" si="0"/>
        <v>3.4789999999999974</v>
      </c>
      <c r="I7" s="19"/>
      <c r="J7" s="20"/>
      <c r="K7">
        <v>18</v>
      </c>
      <c r="N7" s="19"/>
    </row>
    <row r="8" spans="1:15">
      <c r="A8" s="20" t="s">
        <v>12</v>
      </c>
      <c r="B8">
        <v>4</v>
      </c>
      <c r="C8">
        <v>1.1399999999999999</v>
      </c>
      <c r="D8" t="s">
        <v>50</v>
      </c>
      <c r="E8" t="s">
        <v>9</v>
      </c>
      <c r="F8">
        <v>15.79</v>
      </c>
      <c r="G8">
        <v>13.726000000000001</v>
      </c>
      <c r="H8">
        <f t="shared" si="0"/>
        <v>2.0639999999999983</v>
      </c>
      <c r="J8" s="20" t="s">
        <v>65</v>
      </c>
      <c r="K8">
        <v>55</v>
      </c>
      <c r="L8">
        <v>59.75</v>
      </c>
      <c r="M8">
        <v>597.5</v>
      </c>
      <c r="N8" s="19"/>
    </row>
    <row r="9" spans="1:15">
      <c r="A9" s="20" t="s">
        <v>52</v>
      </c>
      <c r="B9">
        <v>1</v>
      </c>
      <c r="C9">
        <v>1.21</v>
      </c>
      <c r="E9" t="s">
        <v>8</v>
      </c>
      <c r="F9">
        <v>15.23</v>
      </c>
      <c r="G9">
        <v>13.801</v>
      </c>
      <c r="H9">
        <f t="shared" si="0"/>
        <v>1.4290000000000003</v>
      </c>
      <c r="I9" s="19"/>
      <c r="J9" s="20"/>
      <c r="K9">
        <v>62</v>
      </c>
      <c r="N9" s="19"/>
    </row>
    <row r="10" spans="1:15">
      <c r="A10" s="20" t="s">
        <v>52</v>
      </c>
      <c r="B10">
        <v>2</v>
      </c>
      <c r="C10">
        <v>1.98</v>
      </c>
      <c r="E10" t="s">
        <v>8</v>
      </c>
      <c r="F10">
        <v>17.056000000000001</v>
      </c>
      <c r="G10">
        <v>15.06</v>
      </c>
      <c r="H10">
        <f t="shared" si="0"/>
        <v>1.9960000000000004</v>
      </c>
      <c r="I10" s="19"/>
      <c r="J10" s="20"/>
      <c r="K10">
        <v>68</v>
      </c>
      <c r="N10" s="19"/>
    </row>
    <row r="11" spans="1:15">
      <c r="A11" s="19"/>
      <c r="B11" s="19"/>
      <c r="C11" s="19"/>
      <c r="D11" s="19"/>
      <c r="E11" s="19"/>
      <c r="F11" s="19"/>
      <c r="G11" s="19"/>
      <c r="H11" s="19"/>
      <c r="I11" s="19"/>
      <c r="J11" s="20"/>
      <c r="K11">
        <v>54</v>
      </c>
      <c r="N11" s="19"/>
    </row>
    <row r="12" spans="1:15">
      <c r="A12" s="19"/>
      <c r="B12" s="19"/>
      <c r="C12" s="19"/>
      <c r="D12" s="19"/>
      <c r="E12" s="19"/>
      <c r="F12" s="19"/>
      <c r="G12" s="19"/>
      <c r="H12" s="19"/>
      <c r="I12" s="19"/>
      <c r="J12" s="20" t="s">
        <v>66</v>
      </c>
      <c r="K12">
        <v>47</v>
      </c>
      <c r="L12">
        <v>35.75</v>
      </c>
      <c r="M12">
        <v>357.5</v>
      </c>
      <c r="N12" s="19"/>
    </row>
    <row r="13" spans="1:15">
      <c r="A13" s="19"/>
      <c r="B13" s="19"/>
      <c r="C13" s="19"/>
      <c r="D13" s="19"/>
      <c r="E13" s="19"/>
      <c r="F13" s="19"/>
      <c r="G13" s="19"/>
      <c r="H13" s="19"/>
      <c r="I13" s="19"/>
      <c r="J13" s="20"/>
      <c r="K13">
        <v>55</v>
      </c>
      <c r="N13" s="19"/>
    </row>
    <row r="14" spans="1:15" ht="32">
      <c r="A14" s="21" t="s">
        <v>53</v>
      </c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15"/>
      <c r="I14" s="15"/>
      <c r="J14" s="20"/>
      <c r="K14">
        <v>17</v>
      </c>
      <c r="N14" s="19"/>
    </row>
    <row r="15" spans="1:15" ht="30">
      <c r="A15" s="20" t="s">
        <v>15</v>
      </c>
      <c r="B15" s="15" t="s">
        <v>54</v>
      </c>
      <c r="C15" s="15" t="s">
        <v>55</v>
      </c>
      <c r="D15" s="15" t="s">
        <v>56</v>
      </c>
      <c r="E15" s="15" t="s">
        <v>57</v>
      </c>
      <c r="F15" s="15" t="s">
        <v>58</v>
      </c>
      <c r="G15" s="15" t="s">
        <v>59</v>
      </c>
      <c r="H15" s="19"/>
      <c r="I15" s="19"/>
      <c r="J15" s="20"/>
      <c r="K15">
        <v>24</v>
      </c>
      <c r="N15" s="19"/>
    </row>
    <row r="16" spans="1:15" ht="30">
      <c r="A16" s="20" t="s">
        <v>27</v>
      </c>
      <c r="B16" s="15" t="s">
        <v>60</v>
      </c>
      <c r="C16" s="15" t="s">
        <v>61</v>
      </c>
      <c r="D16" s="15" t="s">
        <v>62</v>
      </c>
      <c r="E16" s="19"/>
      <c r="F16" s="19"/>
      <c r="G16" s="19"/>
      <c r="H16" s="19"/>
      <c r="I16" s="19"/>
      <c r="J16" s="20" t="s">
        <v>67</v>
      </c>
      <c r="K16">
        <v>25</v>
      </c>
      <c r="L16">
        <v>18.75</v>
      </c>
      <c r="M16">
        <v>187.5</v>
      </c>
      <c r="N16" s="19"/>
    </row>
    <row r="17" spans="1:14">
      <c r="A17" s="20" t="s">
        <v>35</v>
      </c>
      <c r="B17" s="17">
        <v>422</v>
      </c>
      <c r="C17" s="17">
        <v>612</v>
      </c>
      <c r="D17" s="17">
        <v>775</v>
      </c>
      <c r="E17" s="17">
        <v>269</v>
      </c>
      <c r="F17" s="17">
        <v>304</v>
      </c>
      <c r="G17" s="17">
        <v>365</v>
      </c>
      <c r="H17" s="19"/>
      <c r="I17" s="19"/>
      <c r="J17" s="20"/>
      <c r="K17">
        <v>16</v>
      </c>
      <c r="N17" s="19"/>
    </row>
    <row r="18" spans="1:14">
      <c r="A18" s="20" t="s">
        <v>36</v>
      </c>
      <c r="B18" s="17">
        <v>778</v>
      </c>
      <c r="C18" s="17">
        <v>1268</v>
      </c>
      <c r="D18" s="17">
        <v>1714</v>
      </c>
      <c r="E18" s="17">
        <v>1</v>
      </c>
      <c r="F18" s="17">
        <v>0</v>
      </c>
      <c r="G18" s="17">
        <v>0</v>
      </c>
      <c r="H18" s="19"/>
      <c r="I18" s="19"/>
      <c r="J18" s="20"/>
      <c r="K18">
        <v>12</v>
      </c>
      <c r="N18" s="19"/>
    </row>
    <row r="19" spans="1:14">
      <c r="A19" s="19"/>
      <c r="B19" s="19"/>
      <c r="C19" s="19"/>
      <c r="D19" s="19"/>
      <c r="E19" s="19"/>
      <c r="F19" s="19"/>
      <c r="G19" s="19"/>
      <c r="H19" s="19"/>
      <c r="I19" s="19"/>
      <c r="J19" s="20"/>
      <c r="K19">
        <v>22</v>
      </c>
      <c r="N19" s="19"/>
    </row>
    <row r="20" spans="1:14">
      <c r="A20" s="19"/>
      <c r="B20" s="19"/>
      <c r="C20" s="19"/>
      <c r="D20" s="19"/>
      <c r="E20" s="19"/>
      <c r="F20" s="19"/>
      <c r="G20" s="19"/>
      <c r="H20" s="19"/>
      <c r="I20" s="19"/>
      <c r="J20" s="20" t="s">
        <v>68</v>
      </c>
      <c r="K20">
        <v>8</v>
      </c>
      <c r="L20">
        <v>5.5</v>
      </c>
      <c r="M20">
        <v>55</v>
      </c>
      <c r="N20" s="19"/>
    </row>
    <row r="21" spans="1:14">
      <c r="A21" s="24" t="s">
        <v>82</v>
      </c>
      <c r="B21" s="24" t="s">
        <v>83</v>
      </c>
      <c r="D21" s="16" t="s">
        <v>3</v>
      </c>
      <c r="E21" t="s">
        <v>99</v>
      </c>
      <c r="J21" s="16"/>
      <c r="K21">
        <v>5</v>
      </c>
    </row>
    <row r="22" spans="1:14">
      <c r="A22" s="25" t="s">
        <v>84</v>
      </c>
      <c r="B22" s="26">
        <v>0.84957826000000003</v>
      </c>
      <c r="D22" s="1" t="s">
        <v>100</v>
      </c>
      <c r="E22">
        <v>1.71</v>
      </c>
      <c r="J22" s="16"/>
      <c r="K22">
        <v>3</v>
      </c>
    </row>
    <row r="23" spans="1:14">
      <c r="A23" s="25" t="s">
        <v>85</v>
      </c>
      <c r="B23" s="26">
        <v>0.32942830000000001</v>
      </c>
      <c r="D23" s="16"/>
      <c r="E23">
        <v>1.23</v>
      </c>
      <c r="J23" s="16"/>
      <c r="K23">
        <v>6</v>
      </c>
    </row>
    <row r="24" spans="1:14">
      <c r="A24" s="25" t="s">
        <v>86</v>
      </c>
      <c r="B24" s="26">
        <v>9.5126520000000006E-2</v>
      </c>
      <c r="D24" s="16"/>
      <c r="E24">
        <v>0.66</v>
      </c>
    </row>
    <row r="25" spans="1:14">
      <c r="A25" s="25" t="s">
        <v>87</v>
      </c>
      <c r="B25" s="26">
        <v>0.43720712</v>
      </c>
      <c r="D25" s="16"/>
      <c r="E25">
        <v>7.53</v>
      </c>
    </row>
    <row r="26" spans="1:14">
      <c r="A26" s="25" t="s">
        <v>88</v>
      </c>
      <c r="B26" s="26">
        <v>0.56373008000000002</v>
      </c>
      <c r="D26" s="16" t="s">
        <v>101</v>
      </c>
      <c r="E26">
        <v>0.78</v>
      </c>
    </row>
    <row r="27" spans="1:14">
      <c r="A27" s="27" t="s">
        <v>89</v>
      </c>
      <c r="B27" s="28">
        <v>1.73992502</v>
      </c>
      <c r="D27" s="16"/>
      <c r="E27">
        <v>6.78</v>
      </c>
    </row>
    <row r="28" spans="1:14">
      <c r="A28" s="25" t="s">
        <v>84</v>
      </c>
      <c r="B28" s="26">
        <v>0.97141518000000004</v>
      </c>
      <c r="D28" s="16" t="s">
        <v>102</v>
      </c>
      <c r="E28">
        <v>1.01</v>
      </c>
    </row>
    <row r="29" spans="1:14">
      <c r="A29" s="25" t="s">
        <v>85</v>
      </c>
      <c r="B29" s="26">
        <v>0.25445172999999999</v>
      </c>
      <c r="D29" s="16"/>
      <c r="E29">
        <v>1.03</v>
      </c>
    </row>
    <row r="30" spans="1:14">
      <c r="A30" s="25" t="s">
        <v>86</v>
      </c>
      <c r="B30" s="26">
        <v>7.638238E-2</v>
      </c>
      <c r="D30" s="16"/>
      <c r="E30">
        <v>0.63</v>
      </c>
    </row>
    <row r="31" spans="1:14">
      <c r="A31" s="29" t="s">
        <v>90</v>
      </c>
      <c r="B31" s="30">
        <v>0.25679475000000002</v>
      </c>
      <c r="D31" s="16"/>
      <c r="E31">
        <v>0</v>
      </c>
    </row>
    <row r="32" spans="1:14">
      <c r="A32" s="25" t="s">
        <v>88</v>
      </c>
      <c r="B32" s="26">
        <v>0.53092784000000004</v>
      </c>
      <c r="D32" s="16" t="s">
        <v>103</v>
      </c>
      <c r="E32">
        <v>0.91</v>
      </c>
    </row>
    <row r="33" spans="1:5">
      <c r="A33" s="27" t="s">
        <v>89</v>
      </c>
      <c r="B33" s="28">
        <v>1.6790065599999999</v>
      </c>
      <c r="D33" s="16"/>
      <c r="E33">
        <v>6.44</v>
      </c>
    </row>
    <row r="34" spans="1:5">
      <c r="A34" s="27" t="s">
        <v>91</v>
      </c>
      <c r="B34" s="28">
        <v>0.85660731000000001</v>
      </c>
      <c r="D34" s="16" t="s">
        <v>104</v>
      </c>
      <c r="E34">
        <v>0.66</v>
      </c>
    </row>
    <row r="35" spans="1:5">
      <c r="A35" s="27" t="s">
        <v>92</v>
      </c>
      <c r="B35" s="28">
        <v>0.19119025000000001</v>
      </c>
      <c r="D35" s="16"/>
      <c r="E35">
        <v>1.1399999999999999</v>
      </c>
    </row>
    <row r="36" spans="1:5">
      <c r="A36" s="27" t="s">
        <v>93</v>
      </c>
      <c r="B36" s="28">
        <v>0.11621368</v>
      </c>
      <c r="D36" s="16"/>
      <c r="E36">
        <v>1.08</v>
      </c>
    </row>
    <row r="37" spans="1:5">
      <c r="A37" s="27" t="s">
        <v>94</v>
      </c>
      <c r="B37" s="28">
        <v>7.2764761</v>
      </c>
      <c r="D37" s="16"/>
      <c r="E37">
        <v>0.36</v>
      </c>
    </row>
    <row r="38" spans="1:5">
      <c r="A38" s="27" t="s">
        <v>91</v>
      </c>
      <c r="B38" s="28">
        <v>0.82614807999999995</v>
      </c>
      <c r="D38" s="16" t="s">
        <v>105</v>
      </c>
      <c r="E38">
        <v>1.41</v>
      </c>
    </row>
    <row r="39" spans="1:5">
      <c r="A39" s="27" t="s">
        <v>92</v>
      </c>
      <c r="B39" s="28">
        <v>0.16073102</v>
      </c>
      <c r="D39" s="16"/>
      <c r="E39">
        <v>1.1399999999999999</v>
      </c>
    </row>
    <row r="40" spans="1:5">
      <c r="A40" s="27" t="s">
        <v>93</v>
      </c>
      <c r="B40" s="28">
        <v>0.12558575</v>
      </c>
      <c r="D40" s="16" t="s">
        <v>81</v>
      </c>
      <c r="E40">
        <v>1.21</v>
      </c>
    </row>
    <row r="41" spans="1:5">
      <c r="A41" s="27" t="s">
        <v>94</v>
      </c>
      <c r="B41" s="28">
        <v>-2.6710399999999999E-2</v>
      </c>
      <c r="D41" s="16"/>
      <c r="E41">
        <v>1.98</v>
      </c>
    </row>
  </sheetData>
  <conditionalFormatting sqref="B17:G18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ErrorMessage="1" sqref="A3:A10" xr:uid="{9758D076-6FB3-EB49-819F-EB0935D3024B}">
      <formula1>"Mud + Heat,Mud + Cold,Heat only,Control Tank"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F944-E64C-8543-8EBC-F75B300F77DD}">
  <dimension ref="A4:M30"/>
  <sheetViews>
    <sheetView zoomScale="109" workbookViewId="0">
      <selection activeCell="J15" sqref="J15"/>
    </sheetView>
  </sheetViews>
  <sheetFormatPr baseColWidth="10" defaultRowHeight="16"/>
  <sheetData>
    <row r="4" spans="1:5">
      <c r="A4" t="s">
        <v>95</v>
      </c>
    </row>
    <row r="5" spans="1:5">
      <c r="A5" s="31"/>
      <c r="B5" s="31" t="s">
        <v>11</v>
      </c>
      <c r="C5" s="31" t="s">
        <v>7</v>
      </c>
      <c r="D5" s="31" t="s">
        <v>96</v>
      </c>
      <c r="E5" s="31" t="s">
        <v>81</v>
      </c>
    </row>
    <row r="6" spans="1:5">
      <c r="A6" s="32">
        <v>45783</v>
      </c>
      <c r="B6" s="33">
        <v>0.32942830000000001</v>
      </c>
      <c r="C6" s="34">
        <v>0.84957826000000003</v>
      </c>
      <c r="D6" s="34">
        <v>0.43720712</v>
      </c>
      <c r="E6" s="31"/>
    </row>
    <row r="7" spans="1:5">
      <c r="A7" s="31"/>
      <c r="B7" s="35">
        <v>9.5126520000000006E-2</v>
      </c>
      <c r="C7" s="36">
        <v>0.97141518000000004</v>
      </c>
      <c r="D7" s="36">
        <v>0.56373008000000002</v>
      </c>
      <c r="E7" s="31"/>
    </row>
    <row r="8" spans="1:5">
      <c r="A8" s="31"/>
      <c r="B8" s="35">
        <v>0.25445172999999999</v>
      </c>
      <c r="C8" s="31"/>
      <c r="D8" s="37">
        <v>0.25679475000000002</v>
      </c>
      <c r="E8" s="31"/>
    </row>
    <row r="9" spans="1:5">
      <c r="A9" s="31"/>
      <c r="B9" s="35">
        <v>7.638238E-2</v>
      </c>
      <c r="C9" s="31"/>
      <c r="D9" s="35">
        <v>0.53092784000000004</v>
      </c>
      <c r="E9" s="31"/>
    </row>
    <row r="10" spans="1:5">
      <c r="A10" s="32">
        <v>45790</v>
      </c>
      <c r="B10" s="38">
        <v>1.6790065599999999</v>
      </c>
      <c r="C10" s="39">
        <v>7.2764761</v>
      </c>
      <c r="D10" s="40">
        <v>0.85660731000000001</v>
      </c>
      <c r="E10" s="39">
        <v>0.19119025000000001</v>
      </c>
    </row>
    <row r="11" spans="1:5">
      <c r="A11" s="31"/>
      <c r="B11" s="38">
        <v>1.73992502</v>
      </c>
      <c r="C11" s="40">
        <v>-2.6710399999999999E-2</v>
      </c>
      <c r="D11" s="40">
        <v>0.82614807999999995</v>
      </c>
      <c r="E11" s="40">
        <v>0.11621368</v>
      </c>
    </row>
    <row r="12" spans="1:5">
      <c r="A12" s="31"/>
      <c r="B12" s="31"/>
      <c r="C12" s="31"/>
      <c r="D12" s="31"/>
      <c r="E12" s="38">
        <v>0.16073102</v>
      </c>
    </row>
    <row r="13" spans="1:5">
      <c r="A13" s="31"/>
      <c r="B13" s="31"/>
      <c r="C13" s="31"/>
      <c r="D13" s="31"/>
      <c r="E13" s="38">
        <v>0.12558575</v>
      </c>
    </row>
    <row r="14" spans="1:5">
      <c r="A14" s="31"/>
      <c r="B14" s="31"/>
      <c r="C14" s="31"/>
      <c r="D14" s="31"/>
      <c r="E14" s="31"/>
    </row>
    <row r="15" spans="1:5">
      <c r="A15" s="31"/>
      <c r="B15" s="31"/>
      <c r="C15" s="31"/>
      <c r="D15" s="31"/>
      <c r="E15" s="31"/>
    </row>
    <row r="16" spans="1:5">
      <c r="A16" s="31" t="s">
        <v>97</v>
      </c>
      <c r="B16" s="31"/>
      <c r="C16" s="31"/>
      <c r="D16" s="31"/>
      <c r="E16" s="31"/>
    </row>
    <row r="17" spans="1:13">
      <c r="A17" s="31">
        <v>1</v>
      </c>
      <c r="B17" s="41">
        <v>0.291940015</v>
      </c>
      <c r="C17" s="41">
        <v>0.84957826000000003</v>
      </c>
      <c r="D17" s="41">
        <v>0.34700093500000001</v>
      </c>
      <c r="E17" s="42">
        <v>0.44072165000000002</v>
      </c>
    </row>
    <row r="18" spans="1:13">
      <c r="A18" s="31">
        <v>2</v>
      </c>
      <c r="B18" s="41">
        <v>8.5754449999999996E-2</v>
      </c>
      <c r="C18" s="41">
        <v>0.97141518000000004</v>
      </c>
      <c r="D18" s="41">
        <v>0.54732895999999998</v>
      </c>
      <c r="E18" s="42">
        <v>0.18298969000000001</v>
      </c>
    </row>
    <row r="19" spans="1:13">
      <c r="A19" s="31">
        <v>3</v>
      </c>
      <c r="B19" s="43">
        <v>1.7094657900000001</v>
      </c>
      <c r="C19" s="43">
        <v>3.6248828500000001</v>
      </c>
      <c r="D19" s="43">
        <v>0.84137769500000004</v>
      </c>
      <c r="E19" s="43">
        <v>0.175960635</v>
      </c>
    </row>
    <row r="20" spans="1:13">
      <c r="A20" s="31"/>
      <c r="B20" s="43"/>
      <c r="C20" s="43"/>
      <c r="D20" s="43"/>
      <c r="E20" s="43">
        <v>0.120899715</v>
      </c>
    </row>
    <row r="21" spans="1:13">
      <c r="A21" t="s">
        <v>98</v>
      </c>
    </row>
    <row r="22" spans="1:13">
      <c r="B22" s="20" t="s">
        <v>16</v>
      </c>
      <c r="C22" s="20" t="s">
        <v>18</v>
      </c>
      <c r="D22" s="20" t="s">
        <v>19</v>
      </c>
      <c r="E22" s="20" t="s">
        <v>21</v>
      </c>
      <c r="F22" s="20" t="s">
        <v>23</v>
      </c>
      <c r="G22" s="20" t="s">
        <v>25</v>
      </c>
      <c r="H22" s="20" t="s">
        <v>28</v>
      </c>
      <c r="I22" s="20" t="s">
        <v>30</v>
      </c>
      <c r="J22" s="20" t="s">
        <v>32</v>
      </c>
      <c r="K22" s="20" t="s">
        <v>71</v>
      </c>
      <c r="L22" s="20" t="s">
        <v>72</v>
      </c>
      <c r="M22" s="20" t="s">
        <v>73</v>
      </c>
    </row>
    <row r="23" spans="1:13">
      <c r="A23" s="20" t="s">
        <v>74</v>
      </c>
      <c r="B23">
        <v>136.78572270000001</v>
      </c>
      <c r="C23">
        <v>192.81980129999999</v>
      </c>
      <c r="D23">
        <v>243.65914225</v>
      </c>
      <c r="E23">
        <v>201.37450665</v>
      </c>
      <c r="F23">
        <v>254.46179764999999</v>
      </c>
      <c r="G23">
        <v>308.69961669999998</v>
      </c>
      <c r="H23">
        <v>265.30287195</v>
      </c>
      <c r="I23">
        <v>379.24016254999998</v>
      </c>
      <c r="J23">
        <v>486.44217839999999</v>
      </c>
      <c r="K23">
        <v>216.37010676156584</v>
      </c>
      <c r="L23">
        <v>277.58007117437722</v>
      </c>
      <c r="M23">
        <v>325.97864768683274</v>
      </c>
    </row>
    <row r="24" spans="1:13">
      <c r="A24" s="20" t="s">
        <v>75</v>
      </c>
      <c r="B24">
        <v>81.844029239999998</v>
      </c>
      <c r="C24">
        <v>124.2891958</v>
      </c>
      <c r="D24">
        <v>157.39236389999999</v>
      </c>
      <c r="E24">
        <v>130.3294574</v>
      </c>
      <c r="F24">
        <v>147.28682169999999</v>
      </c>
      <c r="G24">
        <v>176.8410853</v>
      </c>
      <c r="H24">
        <v>225.05062190000001</v>
      </c>
      <c r="I24">
        <v>366.79201619999998</v>
      </c>
      <c r="J24">
        <v>495.80561180000001</v>
      </c>
    </row>
    <row r="27" spans="1:13">
      <c r="A27" s="20" t="s">
        <v>76</v>
      </c>
      <c r="B27" s="20" t="s">
        <v>77</v>
      </c>
      <c r="C27" s="20" t="s">
        <v>78</v>
      </c>
      <c r="D27" s="20" t="s">
        <v>43</v>
      </c>
      <c r="E27" s="20" t="s">
        <v>44</v>
      </c>
      <c r="F27" s="20" t="s">
        <v>79</v>
      </c>
      <c r="G27" s="20" t="s">
        <v>80</v>
      </c>
      <c r="H27" s="20" t="s">
        <v>81</v>
      </c>
    </row>
    <row r="28" spans="1:13">
      <c r="A28" s="20">
        <v>30</v>
      </c>
      <c r="B28">
        <f>B23</f>
        <v>136.78572270000001</v>
      </c>
      <c r="C28">
        <f>B24</f>
        <v>81.844029239999998</v>
      </c>
      <c r="D28">
        <f>E23</f>
        <v>201.37450665</v>
      </c>
      <c r="E28">
        <f>E24</f>
        <v>130.3294574</v>
      </c>
      <c r="F28">
        <f>H23</f>
        <v>265.30287195</v>
      </c>
      <c r="G28">
        <f>H24</f>
        <v>225.05062190000001</v>
      </c>
      <c r="H28">
        <f>K23</f>
        <v>216.37010676156584</v>
      </c>
    </row>
    <row r="29" spans="1:13">
      <c r="A29" s="20">
        <v>60</v>
      </c>
      <c r="B29">
        <f>C23</f>
        <v>192.81980129999999</v>
      </c>
      <c r="C29">
        <f>C24</f>
        <v>124.2891958</v>
      </c>
      <c r="D29">
        <f>F23</f>
        <v>254.46179764999999</v>
      </c>
      <c r="E29">
        <f>F24</f>
        <v>147.28682169999999</v>
      </c>
      <c r="F29">
        <f>I23</f>
        <v>379.24016254999998</v>
      </c>
      <c r="G29">
        <f>I24</f>
        <v>366.79201619999998</v>
      </c>
      <c r="H29">
        <f>L23</f>
        <v>277.58007117437722</v>
      </c>
    </row>
    <row r="30" spans="1:13">
      <c r="A30" s="20">
        <v>90</v>
      </c>
      <c r="B30">
        <f>D23</f>
        <v>243.65914225</v>
      </c>
      <c r="C30">
        <f>D24</f>
        <v>157.39236389999999</v>
      </c>
      <c r="D30">
        <f>G23</f>
        <v>308.69961669999998</v>
      </c>
      <c r="E30">
        <f>G24</f>
        <v>176.8410853</v>
      </c>
      <c r="F30">
        <f>J23</f>
        <v>486.44217839999999</v>
      </c>
      <c r="G30">
        <f>J24</f>
        <v>495.80561180000001</v>
      </c>
      <c r="H30">
        <f>M23</f>
        <v>325.97864768683274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11F1-6175-D54F-ACB5-F02973555EE9}">
  <dimension ref="A1"/>
  <sheetViews>
    <sheetView zoomScale="82" workbookViewId="0">
      <selection activeCell="W36" sqref="W36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 Data</vt:lpstr>
      <vt:lpstr>Week 2 Data</vt:lpstr>
      <vt:lpstr>Calculations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 McKay</dc:creator>
  <cp:lastModifiedBy>Kea McKay</cp:lastModifiedBy>
  <dcterms:created xsi:type="dcterms:W3CDTF">2025-06-03T20:31:05Z</dcterms:created>
  <dcterms:modified xsi:type="dcterms:W3CDTF">2025-06-03T23:50:54Z</dcterms:modified>
</cp:coreProperties>
</file>